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emplate Intro" sheetId="1" r:id="rId1"/>
    <sheet name="Statement of Income" sheetId="2" r:id="rId2"/>
    <sheet name="Phase 1 reduction summary" sheetId="3" r:id="rId3"/>
    <sheet name="Revenue Neutrality Calculation" sheetId="4" r:id="rId4"/>
    <sheet name="Rate Detail" sheetId="5" r:id="rId5"/>
    <sheet name="Summary of Rate Changes" sheetId="6" r:id="rId6"/>
    <sheet name="Summary of Revenue Impacts" sheetId="7" r:id="rId7"/>
  </sheets>
  <definedNames>
    <definedName name="_xlnm.Print_Area" localSheetId="2">'Phase 1 reduction summary'!$A$1:$K$89</definedName>
    <definedName name="_xlnm.Print_Area" localSheetId="1">'Statement of Income'!$A$1:$F$100</definedName>
    <definedName name="_xlnm.Print_Area" localSheetId="0">'Template Intro'!$A$1:$O$52</definedName>
  </definedNames>
  <calcPr fullCalcOnLoad="1"/>
</workbook>
</file>

<file path=xl/sharedStrings.xml><?xml version="1.0" encoding="utf-8"?>
<sst xmlns="http://schemas.openxmlformats.org/spreadsheetml/2006/main" count="408" uniqueCount="255">
  <si>
    <t>Pennsylvania RLEC Telephone Company</t>
  </si>
  <si>
    <t>Please provide a statement of income and Retained Earnings</t>
  </si>
  <si>
    <t>Pennsylvania RLEC Telephone Company Revenue Neutrality Calculation</t>
  </si>
  <si>
    <t>Residential</t>
  </si>
  <si>
    <t>Business</t>
  </si>
  <si>
    <t>Total</t>
  </si>
  <si>
    <t>Total Local Revenue Increase</t>
  </si>
  <si>
    <t>Intrastate Access Reductions</t>
  </si>
  <si>
    <t>Net Revenues</t>
  </si>
  <si>
    <t>Noncompetitive Local Rate increase revenues 1</t>
  </si>
  <si>
    <t>Noncompetitive Local Rate increase revenues 2</t>
  </si>
  <si>
    <t>Noncompetitive Local Rate increase revenues 3</t>
  </si>
  <si>
    <t>Please provide detail, by exchange or rate group, of the rate changes under the rebalancing filing</t>
  </si>
  <si>
    <t>Service Description</t>
  </si>
  <si>
    <t>Current Rate</t>
  </si>
  <si>
    <t>Proposed Rate</t>
  </si>
  <si>
    <t>Current</t>
  </si>
  <si>
    <t>Demand Units</t>
  </si>
  <si>
    <t>Rate</t>
  </si>
  <si>
    <t>Proposed</t>
  </si>
  <si>
    <t>Annual Revenues</t>
  </si>
  <si>
    <t>Change in</t>
  </si>
  <si>
    <t>Rate Element</t>
  </si>
  <si>
    <t>Percent</t>
  </si>
  <si>
    <t>Price Chage</t>
  </si>
  <si>
    <t>A. Dialtone</t>
  </si>
  <si>
    <t>R-1 Rate</t>
  </si>
  <si>
    <t>B-1 Rate</t>
  </si>
  <si>
    <t>B. Other Local Services</t>
  </si>
  <si>
    <t>Rate Impact</t>
  </si>
  <si>
    <t>R-1 Rate increase in revenues</t>
  </si>
  <si>
    <t>B-1 Rate increase in revenues</t>
  </si>
  <si>
    <t>Residential 1-Party</t>
  </si>
  <si>
    <t>Exchange A</t>
  </si>
  <si>
    <t>Exchange B</t>
  </si>
  <si>
    <t>Exchange C</t>
  </si>
  <si>
    <t>Exchange D</t>
  </si>
  <si>
    <t>Exchange E</t>
  </si>
  <si>
    <t>Exchange F</t>
  </si>
  <si>
    <t>Exchange G</t>
  </si>
  <si>
    <t>Exchange H</t>
  </si>
  <si>
    <t>Exchange I</t>
  </si>
  <si>
    <t>Exchange J</t>
  </si>
  <si>
    <t>Exchange K</t>
  </si>
  <si>
    <t>Exchange L</t>
  </si>
  <si>
    <t>Exchange N</t>
  </si>
  <si>
    <t>Exchange M</t>
  </si>
  <si>
    <t>Business 1-Party</t>
  </si>
  <si>
    <t>Miscellaneous Local Rate 1</t>
  </si>
  <si>
    <t>Miscellaneous Local Rate 2</t>
  </si>
  <si>
    <t>Miscellaneous Local Rate 3</t>
  </si>
  <si>
    <t>LOCAL RATES</t>
  </si>
  <si>
    <t>ACCESS RATES</t>
  </si>
  <si>
    <t>Carrier Charge</t>
  </si>
  <si>
    <t>Traffic Sensitive rates</t>
  </si>
  <si>
    <t>Annual</t>
  </si>
  <si>
    <t>Revenue Impact</t>
  </si>
  <si>
    <t>Less:</t>
  </si>
  <si>
    <t>Competitive</t>
  </si>
  <si>
    <t>Noncompetitive</t>
  </si>
  <si>
    <t>Regulated</t>
  </si>
  <si>
    <t>Annual Interstate</t>
  </si>
  <si>
    <t>Annual Intrastate</t>
  </si>
  <si>
    <t>Intrastate</t>
  </si>
  <si>
    <t xml:space="preserve">Local Network Services Revenue </t>
  </si>
  <si>
    <t>Revenue</t>
  </si>
  <si>
    <t>Basic Area Revenue</t>
  </si>
  <si>
    <t>Other Local Exchange Revenue</t>
  </si>
  <si>
    <t>Network Access Revenue</t>
  </si>
  <si>
    <t>Long Distance Revenue</t>
  </si>
  <si>
    <t>Other Operating Revenue</t>
  </si>
  <si>
    <t>TOTAL OPERATING REVENUES</t>
  </si>
  <si>
    <t xml:space="preserve">2010 Annual </t>
  </si>
  <si>
    <t>Less: 2010</t>
  </si>
  <si>
    <t>2010 Annual</t>
  </si>
  <si>
    <t>Adjustment</t>
  </si>
  <si>
    <t>Rebalanced</t>
  </si>
  <si>
    <t>Revenues</t>
  </si>
  <si>
    <t>Intrastate revenue summary subject to Price Cap</t>
  </si>
  <si>
    <t>Local Network Services Revenue</t>
  </si>
  <si>
    <t>Network Access Services Revenue</t>
  </si>
  <si>
    <t>Long Distance Toll Revenue</t>
  </si>
  <si>
    <t>Miscellaneous Revenue</t>
  </si>
  <si>
    <t>Uncollectable Revenue</t>
  </si>
  <si>
    <t>Exchange O</t>
  </si>
  <si>
    <t>Traffic Sensitive Rate 1</t>
  </si>
  <si>
    <t>Traffic Sensitive Rate 2</t>
  </si>
  <si>
    <t>Traffic Sensitive Rate 3</t>
  </si>
  <si>
    <t>Traffic Sensitive Rate 4</t>
  </si>
  <si>
    <t>Traffic Sensitive Rate 5</t>
  </si>
  <si>
    <t>(insert all specific traffic sensitive rates affected. Very genaric categories are listed below in this example)</t>
  </si>
  <si>
    <t>Please list your current traffic sensitive access charge rates at the their intra and interstate levels</t>
  </si>
  <si>
    <t>rate per MOU</t>
  </si>
  <si>
    <t>Difference</t>
  </si>
  <si>
    <t>a</t>
  </si>
  <si>
    <t>b</t>
  </si>
  <si>
    <t>c=a-b</t>
  </si>
  <si>
    <t>phase 1</t>
  </si>
  <si>
    <t xml:space="preserve">intrastate after </t>
  </si>
  <si>
    <t>Phase 1</t>
  </si>
  <si>
    <t>e=a-d</t>
  </si>
  <si>
    <t>Current charge</t>
  </si>
  <si>
    <t>End goal charge</t>
  </si>
  <si>
    <t>(per line per mth)</t>
  </si>
  <si>
    <t>Miscellaneous Local Rate 4</t>
  </si>
  <si>
    <t>d=.4 x c</t>
  </si>
  <si>
    <t>Total R-1 Impact</t>
  </si>
  <si>
    <t>Total B-1 Impact</t>
  </si>
  <si>
    <t>Total Impact to Access rates</t>
  </si>
  <si>
    <t xml:space="preserve">If this is not enough to offset decreases to access rates, then increases to other local rates may be made at the company's discretion. </t>
  </si>
  <si>
    <t>Other Local Services</t>
  </si>
  <si>
    <t>Item</t>
  </si>
  <si>
    <t>TELEPHONE OPERATING INCOME</t>
  </si>
  <si>
    <t>Operating Revenues:</t>
  </si>
  <si>
    <t>Operating Expenses:</t>
  </si>
  <si>
    <t>Plant Specific Expense</t>
  </si>
  <si>
    <t>Plant Non-Specific Expense</t>
  </si>
  <si>
    <t>Customer Operations</t>
  </si>
  <si>
    <t>Corporate Operations</t>
  </si>
  <si>
    <t>NET OPERATING REVENUES</t>
  </si>
  <si>
    <t>OTHER OPERATING INCOME AND EXPENSES</t>
  </si>
  <si>
    <t>Income from Custom Work</t>
  </si>
  <si>
    <t>Return from nonregulated Use of Reg facilities</t>
  </si>
  <si>
    <t>Gains/Losses from foreign exchange</t>
  </si>
  <si>
    <t>Gains/Losses from Disposition of land/artwork</t>
  </si>
  <si>
    <t>Other operating gains and Losses</t>
  </si>
  <si>
    <t>Total other oper income/expen</t>
  </si>
  <si>
    <t>OPERATING TAXES</t>
  </si>
  <si>
    <t>Operating Investment Tax Credits-Net</t>
  </si>
  <si>
    <t>Operating Federal Income Taxes</t>
  </si>
  <si>
    <t>Operating State and local Income taxes</t>
  </si>
  <si>
    <t>Operating Other Taxes</t>
  </si>
  <si>
    <t>Provision for Deferred Operating Income Tax-net</t>
  </si>
  <si>
    <t>NONOPERATING INCOME AND EXPENSES</t>
  </si>
  <si>
    <t>Dividend Income</t>
  </si>
  <si>
    <t>Interest Income</t>
  </si>
  <si>
    <t>Income from Sinking and Other funds</t>
  </si>
  <si>
    <t>Allowance for funds used during construction</t>
  </si>
  <si>
    <t>Gains/Lossess from disposition of property</t>
  </si>
  <si>
    <t>equity in earnings of affiliated companies</t>
  </si>
  <si>
    <t>other nonoperating income</t>
  </si>
  <si>
    <t>special charges</t>
  </si>
  <si>
    <t>NONOPERATING TAXES</t>
  </si>
  <si>
    <t>Nonoperating investment tax credits-net</t>
  </si>
  <si>
    <t>Nonoperating fed income taxes</t>
  </si>
  <si>
    <t>nonoperating state&amp; Local Income taxes</t>
  </si>
  <si>
    <t>Nonoperating other taxes</t>
  </si>
  <si>
    <t>Provision for deferred nonoper income tax net</t>
  </si>
  <si>
    <t>subtotal nonoperating taxes</t>
  </si>
  <si>
    <t>Total Nonoperating Income</t>
  </si>
  <si>
    <t>INCOME AVAIL FOR FIXED CHARG</t>
  </si>
  <si>
    <t>INTEREST AND RELATED ITEMS</t>
  </si>
  <si>
    <t>Interest on Funded Debt</t>
  </si>
  <si>
    <t>Interest Expense Captial leases</t>
  </si>
  <si>
    <t>Amortization of debt issuance expense</t>
  </si>
  <si>
    <t>other itrst deductions</t>
  </si>
  <si>
    <t>Total itrst and related items</t>
  </si>
  <si>
    <t>INCOME BEFORE EXTRAORD ITEMS</t>
  </si>
  <si>
    <t>EXTRAORDINARY ITEMS</t>
  </si>
  <si>
    <t>Extraordinary Income Credits</t>
  </si>
  <si>
    <t>Extraordinary Income Charges</t>
  </si>
  <si>
    <t>Current Income tax effect of extraor items net</t>
  </si>
  <si>
    <t>Provision for deferred income tax eff of items net</t>
  </si>
  <si>
    <t>Total Extraordinary items</t>
  </si>
  <si>
    <t>JURISDICTTIONAL DIFFERENCES &amp; NONREG</t>
  </si>
  <si>
    <t>INCOME ITEMS</t>
  </si>
  <si>
    <t>Income Effect of Jurisdictional Ratemaking diff net</t>
  </si>
  <si>
    <t>Nonreg Net Income</t>
  </si>
  <si>
    <t>Total Jurisdictional Diff &amp; Extraordinary Items</t>
  </si>
  <si>
    <t>NET INCOME</t>
  </si>
  <si>
    <t>Year Ending 12/31/10</t>
  </si>
  <si>
    <t xml:space="preserve">                  Total Operating Expenses</t>
  </si>
  <si>
    <t xml:space="preserve">                     Total Operating Taxes</t>
  </si>
  <si>
    <t xml:space="preserve">                     NET OPERATING INCOME</t>
  </si>
  <si>
    <t xml:space="preserve">                     Total Operating Revenues</t>
  </si>
  <si>
    <t>subtotal nonoperating  income &amp; exp</t>
  </si>
  <si>
    <t>Operating Income Statement</t>
  </si>
  <si>
    <t xml:space="preserve">Pennsylvania RLEC Telephone Company </t>
  </si>
  <si>
    <t>Twelve months Ended 12-31-10</t>
  </si>
  <si>
    <t>This spreadsheet provides an outline of what each RLEC's Rate Rebalancing Filing should contain</t>
  </si>
  <si>
    <t>Directions appear on each tab instructing the Companies on what information to provide to the Commission</t>
  </si>
  <si>
    <t>RLEC ACCESS CHARGE/LOCAL RATE REBALANCE TEMPLATE</t>
  </si>
  <si>
    <t>Summary of Access Charge Reduction Amounts in Phase I</t>
  </si>
  <si>
    <t>PHASE I Access Charge Reduction Summary</t>
  </si>
  <si>
    <t>amt to  reduce intrastate by</t>
  </si>
  <si>
    <t>Traffic Sensitive Access Charge Rates</t>
  </si>
  <si>
    <t>Current Intrastate</t>
  </si>
  <si>
    <t>Current Interstate</t>
  </si>
  <si>
    <t>amt to  reduce Carrier Charge</t>
  </si>
  <si>
    <t xml:space="preserve">Carrier Charge after </t>
  </si>
  <si>
    <t>Noncompetitive Local Rate increase revenues 4</t>
  </si>
  <si>
    <t>Local Rate Increases</t>
  </si>
  <si>
    <t>Decrease in Carrier Charge Revenue</t>
  </si>
  <si>
    <t>Decrease in Revenue from Traffice Sensitive Rates</t>
  </si>
  <si>
    <t>Total Access Revenue Decreases</t>
  </si>
  <si>
    <t>Local Service rate 1-res</t>
  </si>
  <si>
    <t>Local Service rate 1-bus</t>
  </si>
  <si>
    <t>Local Service rate 2-res</t>
  </si>
  <si>
    <t>Local Service rate 2-bus</t>
  </si>
  <si>
    <t>Local Service Rate 3-res</t>
  </si>
  <si>
    <t>Local Service Rate 4-res</t>
  </si>
  <si>
    <t>Local Service Rate 4-bus</t>
  </si>
  <si>
    <t>Local Service Rate 3-bus</t>
  </si>
  <si>
    <t>1. Summary of Changes to Local Rates</t>
  </si>
  <si>
    <t>2. Summary of Changes to Access Rates</t>
  </si>
  <si>
    <t>A. Carrier Charge</t>
  </si>
  <si>
    <t>B. Traffic Sensitive Charges</t>
  </si>
  <si>
    <t>Note: The Rate Rebalancing occurs in three phases.  Below is what the Reduction Summary should look like in Phases 2 and 3</t>
  </si>
  <si>
    <t>Phase 2 Reduction Summary</t>
  </si>
  <si>
    <t>For Rebalancing Phase 2, the RLEC Access charge order instructs the RLEC'S to implement a 35% reduction toward attaining a CC of</t>
  </si>
  <si>
    <t xml:space="preserve">For rebalancing Phase I, the RLEC Access charge order instructs the RLEC's to implement a 40% reduction toward attaining a carrier charge (CC) of </t>
  </si>
  <si>
    <t>Intrastate Rates</t>
  </si>
  <si>
    <t>Prior to Phase 1</t>
  </si>
  <si>
    <t>amt Intrastate rates reduced</t>
  </si>
  <si>
    <t>amt to reduce by</t>
  </si>
  <si>
    <t>in Phase 2</t>
  </si>
  <si>
    <t>Phase 2</t>
  </si>
  <si>
    <t xml:space="preserve"> Interstate</t>
  </si>
  <si>
    <t>f=.35 x c</t>
  </si>
  <si>
    <t>g=e-f</t>
  </si>
  <si>
    <t>Phase 3 Reduction Summary</t>
  </si>
  <si>
    <t>For Rebalancing Phase 2, the RLEC Access charge order instructs the RLEC'S to implement the final 25% reduction (or any remaining difference)</t>
  </si>
  <si>
    <t>by in phase 1</t>
  </si>
  <si>
    <t>e=.35 x c</t>
  </si>
  <si>
    <t>amt intrastate rates reduced</t>
  </si>
  <si>
    <t>by in phase 2</t>
  </si>
  <si>
    <t>rates per MOU after Phase 1</t>
  </si>
  <si>
    <t>rates per MOU after Phase 2</t>
  </si>
  <si>
    <t>f=a-d-e</t>
  </si>
  <si>
    <t>g=.25 x c</t>
  </si>
  <si>
    <t>in phase 3</t>
  </si>
  <si>
    <t>Intrastate rates per MOU</t>
  </si>
  <si>
    <t>after phase 3</t>
  </si>
  <si>
    <t>h=f-g</t>
  </si>
  <si>
    <t>Parity with Interstate?</t>
  </si>
  <si>
    <t>CC prior to phase 1</t>
  </si>
  <si>
    <t>amt CC Reduced by in</t>
  </si>
  <si>
    <t xml:space="preserve">CC after </t>
  </si>
  <si>
    <t>amt CC reduced</t>
  </si>
  <si>
    <t>CC after Phase 2</t>
  </si>
  <si>
    <t>After Phase 3</t>
  </si>
  <si>
    <r>
      <t xml:space="preserve">(Demand Units for </t>
    </r>
    <r>
      <rPr>
        <b/>
        <u val="single"/>
        <sz val="11"/>
        <color indexed="30"/>
        <rFont val="Calibri"/>
        <family val="2"/>
      </rPr>
      <t>every</t>
    </r>
    <r>
      <rPr>
        <sz val="11"/>
        <color indexed="30"/>
        <rFont val="Calibri"/>
        <family val="2"/>
      </rPr>
      <t xml:space="preserve"> affected exchange and service should be shown)</t>
    </r>
  </si>
  <si>
    <t xml:space="preserve">Increases should first be made to R-1 and B-1 rates up to $3.50 per month.  </t>
  </si>
  <si>
    <t xml:space="preserve">Listed below are genaric "other rates." If the company needs to utilize increases to other local rates beyond R-1 and B-1, specific detail, </t>
  </si>
  <si>
    <t>by exchange, must be listed for each rate increased.</t>
  </si>
  <si>
    <t>Total Misc Local rates impact</t>
  </si>
  <si>
    <t>Total Impact to ALL Local rates</t>
  </si>
  <si>
    <t>$2.50/line/month and mirroring interstate traffic access charge</t>
  </si>
  <si>
    <t xml:space="preserve"> toward attaining a CC of $2.50/line/month and mirroring interstate traffic access charge</t>
  </si>
  <si>
    <t>data for each rebalancing phase</t>
  </si>
  <si>
    <t>Sample for Fictitious company is below</t>
  </si>
  <si>
    <t>Genaric Rates are listed below for illustrative purposes for the fictitious Pennsylvania RLEC Telephone Company</t>
  </si>
  <si>
    <t>Example for the fictitious company "Pennsylvania RLEC Telephone Company" is below</t>
  </si>
  <si>
    <t>Note: As outlined in Annex C of the Commission order entered July 18, 2011, Companies are to use the most recent available</t>
  </si>
  <si>
    <t>Access Charge Rate Rebalancing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</si>
</sst>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_);[Red]\(&quot;$&quot;#,##0.000\)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0000_);[Red]\(&quot;$&quot;#,##0.0000000\)"/>
    <numFmt numFmtId="170" formatCode="&quot;$&quot;#,##0.00000000_);[Red]\(&quot;$&quot;#,##0.00000000\)"/>
    <numFmt numFmtId="171" formatCode="&quot;$&quot;#,##0.000000000_);[Red]\(&quot;$&quot;#,##0.000000000\)"/>
    <numFmt numFmtId="172" formatCode="&quot;$&quot;#,##0.0000000000_);[Red]\(&quot;$&quot;#,##0.0000000000\)"/>
    <numFmt numFmtId="173" formatCode="&quot;$&quot;#,##0.00000000000_);[Red]\(&quot;$&quot;#,##0.00000000000\)"/>
    <numFmt numFmtId="174" formatCode="&quot;$&quot;#,##0.000000000000_);[Red]\(&quot;$&quot;#,##0.000000000000\)"/>
    <numFmt numFmtId="175" formatCode="&quot;$&quot;#,##0.0000000000000_);[Red]\(&quot;$&quot;#,##0.0000000000000\)"/>
    <numFmt numFmtId="176" formatCode="#,##0.0_);[Red]\(#,##0.0\)"/>
    <numFmt numFmtId="177" formatCode="&quot;$&quot;#,##0.0"/>
    <numFmt numFmtId="178" formatCode="&quot;$&quot;#,##0.00"/>
    <numFmt numFmtId="179" formatCode="&quot;$&quot;#,##0.000"/>
    <numFmt numFmtId="180" formatCode="&quot;$&quot;#,##0.0000"/>
    <numFmt numFmtId="181" formatCode="&quot;$&quot;#,##0.00000"/>
    <numFmt numFmtId="182" formatCode="&quot;$&quot;#,##0.0_);[Red]\(&quot;$&quot;#,##0.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40"/>
      <name val="Calibri"/>
      <family val="2"/>
    </font>
    <font>
      <b/>
      <u val="single"/>
      <sz val="11"/>
      <color indexed="8"/>
      <name val="Calibri"/>
      <family val="2"/>
    </font>
    <font>
      <b/>
      <sz val="2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28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38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/>
    </xf>
    <xf numFmtId="181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9" fontId="0" fillId="0" borderId="0" xfId="57" applyFont="1" applyAlignment="1">
      <alignment/>
    </xf>
    <xf numFmtId="0" fontId="39" fillId="0" borderId="0" xfId="0" applyFont="1" applyAlignment="1">
      <alignment horizontal="right"/>
    </xf>
    <xf numFmtId="8" fontId="0" fillId="0" borderId="10" xfId="0" applyNumberFormat="1" applyBorder="1" applyAlignment="1">
      <alignment/>
    </xf>
    <xf numFmtId="38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8" fontId="0" fillId="0" borderId="16" xfId="0" applyNumberFormat="1" applyBorder="1" applyAlignment="1">
      <alignment/>
    </xf>
    <xf numFmtId="0" fontId="39" fillId="0" borderId="17" xfId="0" applyFont="1" applyBorder="1" applyAlignment="1">
      <alignment horizontal="center"/>
    </xf>
    <xf numFmtId="8" fontId="0" fillId="0" borderId="17" xfId="0" applyNumberFormat="1" applyBorder="1" applyAlignment="1">
      <alignment/>
    </xf>
    <xf numFmtId="8" fontId="39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8" fontId="0" fillId="0" borderId="16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9" fontId="0" fillId="0" borderId="0" xfId="57" applyFont="1" applyAlignment="1">
      <alignment horizontal="right"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36">
      <c r="A1" s="46" t="s">
        <v>181</v>
      </c>
    </row>
    <row r="3" ht="15">
      <c r="A3" t="s">
        <v>179</v>
      </c>
    </row>
    <row r="5" ht="15">
      <c r="A5" t="s">
        <v>180</v>
      </c>
    </row>
    <row r="7" ht="15">
      <c r="A7" s="1" t="s">
        <v>253</v>
      </c>
    </row>
    <row r="8" ht="15">
      <c r="A8" s="1" t="s">
        <v>249</v>
      </c>
    </row>
  </sheetData>
  <sheetProtection/>
  <printOptions/>
  <pageMargins left="0.7" right="0.7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28125" style="0" customWidth="1"/>
    <col min="3" max="3" width="22.140625" style="0" customWidth="1"/>
    <col min="4" max="4" width="28.57421875" style="0" customWidth="1"/>
    <col min="5" max="5" width="29.140625" style="0" customWidth="1"/>
    <col min="6" max="6" width="7.00390625" style="0" customWidth="1"/>
  </cols>
  <sheetData>
    <row r="1" ht="15">
      <c r="A1" s="1" t="s">
        <v>0</v>
      </c>
    </row>
    <row r="2" ht="15">
      <c r="A2" s="1" t="s">
        <v>254</v>
      </c>
    </row>
    <row r="4" ht="15">
      <c r="A4" t="s">
        <v>1</v>
      </c>
    </row>
    <row r="5" ht="15">
      <c r="A5" t="s">
        <v>250</v>
      </c>
    </row>
    <row r="9" ht="15">
      <c r="B9" t="s">
        <v>177</v>
      </c>
    </row>
    <row r="10" ht="15">
      <c r="B10" t="s">
        <v>176</v>
      </c>
    </row>
    <row r="11" ht="15">
      <c r="B11" t="s">
        <v>178</v>
      </c>
    </row>
    <row r="13" spans="2:5" ht="15">
      <c r="B13" s="56" t="s">
        <v>111</v>
      </c>
      <c r="C13" s="57"/>
      <c r="D13" s="58"/>
      <c r="E13" s="43" t="s">
        <v>170</v>
      </c>
    </row>
    <row r="14" spans="2:5" ht="15">
      <c r="B14" s="10"/>
      <c r="C14" s="31" t="s">
        <v>112</v>
      </c>
      <c r="D14" s="32"/>
      <c r="E14" s="41"/>
    </row>
    <row r="15" spans="2:5" ht="15">
      <c r="B15" s="10" t="s">
        <v>113</v>
      </c>
      <c r="C15" s="33"/>
      <c r="D15" s="32"/>
      <c r="E15" s="41"/>
    </row>
    <row r="16" spans="2:5" ht="15">
      <c r="B16" s="10" t="s">
        <v>79</v>
      </c>
      <c r="C16" s="33"/>
      <c r="D16" s="32"/>
      <c r="E16" s="42"/>
    </row>
    <row r="17" spans="2:5" ht="15">
      <c r="B17" s="10" t="s">
        <v>80</v>
      </c>
      <c r="C17" s="33"/>
      <c r="D17" s="32"/>
      <c r="E17" s="42"/>
    </row>
    <row r="18" spans="2:5" ht="15">
      <c r="B18" s="10" t="s">
        <v>81</v>
      </c>
      <c r="C18" s="33"/>
      <c r="D18" s="32"/>
      <c r="E18" s="42"/>
    </row>
    <row r="19" spans="2:5" ht="15">
      <c r="B19" s="10" t="s">
        <v>82</v>
      </c>
      <c r="C19" s="33"/>
      <c r="D19" s="32"/>
      <c r="E19" s="42"/>
    </row>
    <row r="20" spans="2:5" ht="15">
      <c r="B20" s="10" t="s">
        <v>83</v>
      </c>
      <c r="C20" s="33"/>
      <c r="D20" s="32"/>
      <c r="E20" s="42"/>
    </row>
    <row r="21" spans="2:5" ht="15">
      <c r="B21" s="37" t="s">
        <v>174</v>
      </c>
      <c r="D21" s="32"/>
      <c r="E21" s="44">
        <f>SUM(E16:E20)</f>
        <v>0</v>
      </c>
    </row>
    <row r="22" spans="2:5" ht="15">
      <c r="B22" s="10" t="s">
        <v>114</v>
      </c>
      <c r="C22" s="33"/>
      <c r="D22" s="32"/>
      <c r="E22" s="41"/>
    </row>
    <row r="23" spans="2:5" ht="15">
      <c r="B23" s="10" t="s">
        <v>115</v>
      </c>
      <c r="C23" s="33"/>
      <c r="D23" s="32"/>
      <c r="E23" s="42"/>
    </row>
    <row r="24" spans="2:5" ht="15">
      <c r="B24" s="10" t="s">
        <v>116</v>
      </c>
      <c r="C24" s="33"/>
      <c r="D24" s="32"/>
      <c r="E24" s="42"/>
    </row>
    <row r="25" spans="2:5" ht="15">
      <c r="B25" s="10" t="s">
        <v>117</v>
      </c>
      <c r="C25" s="33"/>
      <c r="D25" s="32"/>
      <c r="E25" s="42"/>
    </row>
    <row r="26" spans="2:5" ht="15">
      <c r="B26" s="10" t="s">
        <v>118</v>
      </c>
      <c r="C26" s="33"/>
      <c r="D26" s="32"/>
      <c r="E26" s="42"/>
    </row>
    <row r="27" spans="2:5" ht="15">
      <c r="B27" s="37" t="s">
        <v>171</v>
      </c>
      <c r="D27" s="32"/>
      <c r="E27" s="44">
        <f>SUM(E23:E26)</f>
        <v>0</v>
      </c>
    </row>
    <row r="28" spans="2:5" ht="15">
      <c r="B28" s="37"/>
      <c r="D28" s="32"/>
      <c r="E28" s="44"/>
    </row>
    <row r="29" spans="2:5" ht="15">
      <c r="B29" s="10"/>
      <c r="C29" s="35" t="s">
        <v>119</v>
      </c>
      <c r="D29" s="32"/>
      <c r="E29" s="44">
        <f>E21-E27</f>
        <v>0</v>
      </c>
    </row>
    <row r="30" spans="2:5" ht="15">
      <c r="B30" s="10"/>
      <c r="C30" s="35"/>
      <c r="D30" s="32"/>
      <c r="E30" s="42"/>
    </row>
    <row r="31" spans="2:5" ht="15">
      <c r="B31" s="10"/>
      <c r="C31" s="31" t="s">
        <v>120</v>
      </c>
      <c r="D31" s="32"/>
      <c r="E31" s="42"/>
    </row>
    <row r="32" spans="2:5" ht="15">
      <c r="B32" s="10" t="s">
        <v>121</v>
      </c>
      <c r="C32" s="33"/>
      <c r="D32" s="32"/>
      <c r="E32" s="50"/>
    </row>
    <row r="33" spans="2:5" ht="15">
      <c r="B33" s="10" t="s">
        <v>122</v>
      </c>
      <c r="C33" s="33"/>
      <c r="D33" s="32"/>
      <c r="E33" s="50"/>
    </row>
    <row r="34" spans="2:5" ht="15">
      <c r="B34" s="10" t="s">
        <v>123</v>
      </c>
      <c r="C34" s="33"/>
      <c r="D34" s="32"/>
      <c r="E34" s="50"/>
    </row>
    <row r="35" spans="2:5" ht="15">
      <c r="B35" s="10" t="s">
        <v>124</v>
      </c>
      <c r="C35" s="33"/>
      <c r="D35" s="32"/>
      <c r="E35" s="50"/>
    </row>
    <row r="36" spans="2:5" ht="15">
      <c r="B36" s="10" t="s">
        <v>125</v>
      </c>
      <c r="C36" s="33"/>
      <c r="D36" s="32"/>
      <c r="E36" s="44"/>
    </row>
    <row r="37" spans="2:5" ht="15">
      <c r="B37" s="10"/>
      <c r="C37" s="34" t="s">
        <v>126</v>
      </c>
      <c r="D37" s="32"/>
      <c r="E37" s="42">
        <f>SUM(E32:E36)</f>
        <v>0</v>
      </c>
    </row>
    <row r="38" spans="2:5" ht="15">
      <c r="B38" s="10"/>
      <c r="C38" s="34"/>
      <c r="D38" s="32"/>
      <c r="E38" s="42"/>
    </row>
    <row r="39" spans="2:5" ht="15">
      <c r="B39" s="10"/>
      <c r="C39" s="31" t="s">
        <v>127</v>
      </c>
      <c r="D39" s="32"/>
      <c r="E39" s="42"/>
    </row>
    <row r="40" spans="2:5" ht="15">
      <c r="B40" s="10" t="s">
        <v>128</v>
      </c>
      <c r="C40" s="33"/>
      <c r="D40" s="32"/>
      <c r="E40" s="42"/>
    </row>
    <row r="41" spans="2:5" ht="15">
      <c r="B41" s="10" t="s">
        <v>129</v>
      </c>
      <c r="C41" s="33"/>
      <c r="D41" s="32"/>
      <c r="E41" s="42"/>
    </row>
    <row r="42" spans="2:5" ht="15">
      <c r="B42" s="10" t="s">
        <v>130</v>
      </c>
      <c r="C42" s="33"/>
      <c r="D42" s="32"/>
      <c r="E42" s="42"/>
    </row>
    <row r="43" spans="2:5" ht="15">
      <c r="B43" s="10" t="s">
        <v>131</v>
      </c>
      <c r="C43" s="33"/>
      <c r="D43" s="32"/>
      <c r="E43" s="42"/>
    </row>
    <row r="44" spans="2:5" ht="15">
      <c r="B44" s="10" t="s">
        <v>132</v>
      </c>
      <c r="C44" s="33"/>
      <c r="D44" s="32"/>
      <c r="E44" s="42"/>
    </row>
    <row r="45" spans="2:5" ht="15">
      <c r="B45" s="37" t="s">
        <v>172</v>
      </c>
      <c r="D45" s="32"/>
      <c r="E45" s="44">
        <f>SUM(E41:E44)</f>
        <v>0</v>
      </c>
    </row>
    <row r="46" spans="2:5" ht="15">
      <c r="B46" s="37"/>
      <c r="D46" s="32"/>
      <c r="E46" s="42"/>
    </row>
    <row r="47" spans="2:5" ht="15">
      <c r="B47" s="37" t="s">
        <v>173</v>
      </c>
      <c r="D47" s="32"/>
      <c r="E47" s="44">
        <f>E29+E37-E45</f>
        <v>0</v>
      </c>
    </row>
    <row r="48" spans="2:5" ht="15">
      <c r="B48" s="37"/>
      <c r="D48" s="32"/>
      <c r="E48" s="42"/>
    </row>
    <row r="49" spans="2:5" ht="15">
      <c r="B49" s="10"/>
      <c r="C49" s="31" t="s">
        <v>133</v>
      </c>
      <c r="D49" s="32"/>
      <c r="E49" s="42"/>
    </row>
    <row r="50" spans="2:5" ht="15">
      <c r="B50" s="10" t="s">
        <v>134</v>
      </c>
      <c r="C50" s="33"/>
      <c r="D50" s="32"/>
      <c r="E50" s="50"/>
    </row>
    <row r="51" spans="2:5" ht="15">
      <c r="B51" s="10" t="s">
        <v>135</v>
      </c>
      <c r="C51" s="33"/>
      <c r="D51" s="32"/>
      <c r="E51" s="42"/>
    </row>
    <row r="52" spans="2:5" ht="15">
      <c r="B52" s="10" t="s">
        <v>136</v>
      </c>
      <c r="C52" s="33"/>
      <c r="D52" s="32"/>
      <c r="E52" s="50"/>
    </row>
    <row r="53" spans="2:5" ht="15">
      <c r="B53" s="10" t="s">
        <v>137</v>
      </c>
      <c r="C53" s="33"/>
      <c r="D53" s="32"/>
      <c r="E53" s="50"/>
    </row>
    <row r="54" spans="2:5" ht="15">
      <c r="B54" s="10" t="s">
        <v>138</v>
      </c>
      <c r="C54" s="33"/>
      <c r="D54" s="32"/>
      <c r="E54" s="50"/>
    </row>
    <row r="55" spans="2:5" ht="15">
      <c r="B55" s="10" t="s">
        <v>139</v>
      </c>
      <c r="C55" s="33"/>
      <c r="D55" s="32"/>
      <c r="E55" s="50"/>
    </row>
    <row r="56" spans="2:5" ht="15">
      <c r="B56" s="10" t="s">
        <v>140</v>
      </c>
      <c r="C56" s="33"/>
      <c r="D56" s="32"/>
      <c r="E56" s="42"/>
    </row>
    <row r="57" spans="2:5" ht="15">
      <c r="B57" s="10" t="s">
        <v>141</v>
      </c>
      <c r="C57" s="33"/>
      <c r="D57" s="32"/>
      <c r="E57" s="42"/>
    </row>
    <row r="58" spans="2:5" ht="15">
      <c r="B58" s="10"/>
      <c r="C58" s="34" t="s">
        <v>175</v>
      </c>
      <c r="D58" s="32"/>
      <c r="E58" s="44">
        <f>SUM(E51:E57)</f>
        <v>0</v>
      </c>
    </row>
    <row r="59" spans="2:5" ht="15">
      <c r="B59" s="10"/>
      <c r="C59" s="34"/>
      <c r="D59" s="32"/>
      <c r="E59" s="42"/>
    </row>
    <row r="60" spans="2:5" ht="15">
      <c r="B60" s="10"/>
      <c r="C60" s="31" t="s">
        <v>142</v>
      </c>
      <c r="D60" s="32"/>
      <c r="E60" s="42"/>
    </row>
    <row r="61" spans="2:5" ht="15">
      <c r="B61" s="10" t="s">
        <v>143</v>
      </c>
      <c r="C61" s="33"/>
      <c r="D61" s="32"/>
      <c r="E61" s="50"/>
    </row>
    <row r="62" spans="2:5" ht="15">
      <c r="B62" s="10" t="s">
        <v>144</v>
      </c>
      <c r="C62" s="33"/>
      <c r="D62" s="32"/>
      <c r="E62" s="42"/>
    </row>
    <row r="63" spans="2:5" ht="15">
      <c r="B63" s="10" t="s">
        <v>145</v>
      </c>
      <c r="C63" s="33"/>
      <c r="D63" s="32"/>
      <c r="E63" s="50"/>
    </row>
    <row r="64" spans="2:5" ht="15">
      <c r="B64" s="10" t="s">
        <v>146</v>
      </c>
      <c r="C64" s="33"/>
      <c r="D64" s="32"/>
      <c r="E64" s="50"/>
    </row>
    <row r="65" spans="2:5" ht="15">
      <c r="B65" s="10" t="s">
        <v>147</v>
      </c>
      <c r="C65" s="33"/>
      <c r="D65" s="32"/>
      <c r="E65" s="50"/>
    </row>
    <row r="66" spans="2:5" ht="15">
      <c r="B66" s="10"/>
      <c r="C66" s="34" t="s">
        <v>148</v>
      </c>
      <c r="D66" s="32"/>
      <c r="E66" s="44">
        <f>SUM(E61:E65)</f>
        <v>0</v>
      </c>
    </row>
    <row r="67" spans="2:5" ht="15">
      <c r="B67" s="10"/>
      <c r="C67" s="34" t="s">
        <v>149</v>
      </c>
      <c r="D67" s="32"/>
      <c r="E67" s="42">
        <f>E58-E66</f>
        <v>0</v>
      </c>
    </row>
    <row r="68" spans="2:5" ht="15">
      <c r="B68" s="10"/>
      <c r="C68" s="34" t="s">
        <v>150</v>
      </c>
      <c r="D68" s="32"/>
      <c r="E68" s="44">
        <f>E47+E67</f>
        <v>0</v>
      </c>
    </row>
    <row r="69" spans="2:5" ht="15">
      <c r="B69" s="10"/>
      <c r="C69" s="34"/>
      <c r="D69" s="32"/>
      <c r="E69" s="42"/>
    </row>
    <row r="70" spans="2:5" ht="15">
      <c r="B70" s="10"/>
      <c r="C70" s="36" t="s">
        <v>151</v>
      </c>
      <c r="D70" s="32"/>
      <c r="E70" s="42"/>
    </row>
    <row r="71" spans="2:5" ht="15">
      <c r="B71" s="10" t="s">
        <v>152</v>
      </c>
      <c r="C71" s="33"/>
      <c r="D71" s="32"/>
      <c r="E71" s="50"/>
    </row>
    <row r="72" spans="2:5" ht="15">
      <c r="B72" s="10" t="s">
        <v>153</v>
      </c>
      <c r="C72" s="33"/>
      <c r="D72" s="32"/>
      <c r="E72" s="50"/>
    </row>
    <row r="73" spans="2:5" ht="15">
      <c r="B73" s="10" t="s">
        <v>154</v>
      </c>
      <c r="C73" s="33"/>
      <c r="D73" s="32"/>
      <c r="E73" s="50"/>
    </row>
    <row r="74" spans="2:5" ht="15">
      <c r="B74" s="10" t="s">
        <v>155</v>
      </c>
      <c r="C74" s="33"/>
      <c r="D74" s="32"/>
      <c r="E74" s="42"/>
    </row>
    <row r="75" spans="2:5" ht="15">
      <c r="B75" s="10"/>
      <c r="C75" s="34" t="s">
        <v>156</v>
      </c>
      <c r="D75" s="32"/>
      <c r="E75" s="44">
        <f>SUM(E71:E74)</f>
        <v>0</v>
      </c>
    </row>
    <row r="76" spans="2:5" ht="15">
      <c r="B76" s="10"/>
      <c r="C76" s="34" t="s">
        <v>157</v>
      </c>
      <c r="D76" s="32"/>
      <c r="E76" s="42">
        <f>E68-E75</f>
        <v>0</v>
      </c>
    </row>
    <row r="77" spans="2:5" ht="15">
      <c r="B77" s="10"/>
      <c r="C77" s="34"/>
      <c r="D77" s="32"/>
      <c r="E77" s="42"/>
    </row>
    <row r="78" spans="2:5" ht="15">
      <c r="B78" s="10"/>
      <c r="C78" s="31" t="s">
        <v>158</v>
      </c>
      <c r="D78" s="32"/>
      <c r="E78" s="42"/>
    </row>
    <row r="79" spans="2:5" ht="15">
      <c r="B79" s="10" t="s">
        <v>159</v>
      </c>
      <c r="C79" s="33"/>
      <c r="D79" s="32"/>
      <c r="E79" s="50"/>
    </row>
    <row r="80" spans="2:5" ht="15">
      <c r="B80" s="10" t="s">
        <v>160</v>
      </c>
      <c r="C80" s="33"/>
      <c r="D80" s="32"/>
      <c r="E80" s="50"/>
    </row>
    <row r="81" spans="2:5" ht="15">
      <c r="B81" s="10" t="s">
        <v>161</v>
      </c>
      <c r="C81" s="33"/>
      <c r="D81" s="32"/>
      <c r="E81" s="50"/>
    </row>
    <row r="82" spans="2:5" ht="15">
      <c r="B82" s="10" t="s">
        <v>162</v>
      </c>
      <c r="C82" s="33"/>
      <c r="D82" s="32"/>
      <c r="E82" s="50"/>
    </row>
    <row r="83" spans="2:5" ht="15">
      <c r="B83" s="10"/>
      <c r="C83" s="33"/>
      <c r="D83" s="32"/>
      <c r="E83" s="42"/>
    </row>
    <row r="84" spans="2:5" ht="15">
      <c r="B84" s="10"/>
      <c r="C84" s="34" t="s">
        <v>163</v>
      </c>
      <c r="D84" s="32"/>
      <c r="E84" s="42"/>
    </row>
    <row r="85" spans="2:5" ht="15">
      <c r="B85" s="10"/>
      <c r="C85" s="34"/>
      <c r="D85" s="32"/>
      <c r="E85" s="42"/>
    </row>
    <row r="86" spans="2:5" ht="15">
      <c r="B86" s="10"/>
      <c r="C86" s="31" t="s">
        <v>164</v>
      </c>
      <c r="D86" s="32"/>
      <c r="E86" s="42"/>
    </row>
    <row r="87" spans="2:5" ht="15">
      <c r="B87" s="10" t="s">
        <v>165</v>
      </c>
      <c r="C87" s="33"/>
      <c r="D87" s="32"/>
      <c r="E87" s="50"/>
    </row>
    <row r="88" spans="2:5" ht="15">
      <c r="B88" s="10" t="s">
        <v>166</v>
      </c>
      <c r="C88" s="33"/>
      <c r="D88" s="32"/>
      <c r="E88" s="50"/>
    </row>
    <row r="89" spans="2:5" ht="15">
      <c r="B89" s="10" t="s">
        <v>167</v>
      </c>
      <c r="C89" s="33"/>
      <c r="D89" s="32"/>
      <c r="E89" s="42"/>
    </row>
    <row r="90" spans="2:5" ht="15">
      <c r="B90" s="37" t="s">
        <v>168</v>
      </c>
      <c r="C90" s="33"/>
      <c r="D90" s="32"/>
      <c r="E90" s="44">
        <f>SUM(E87:E89)</f>
        <v>0</v>
      </c>
    </row>
    <row r="91" spans="2:5" ht="15">
      <c r="B91" s="37"/>
      <c r="C91" s="33"/>
      <c r="D91" s="32"/>
      <c r="E91" s="42"/>
    </row>
    <row r="92" spans="2:5" ht="15">
      <c r="B92" s="38"/>
      <c r="C92" s="39" t="s">
        <v>169</v>
      </c>
      <c r="D92" s="40"/>
      <c r="E92" s="45">
        <f>E76+E90</f>
        <v>0</v>
      </c>
    </row>
  </sheetData>
  <sheetProtection/>
  <mergeCells count="1">
    <mergeCell ref="B13:D13"/>
  </mergeCells>
  <printOptions/>
  <pageMargins left="0.7" right="0.7" top="0.75" bottom="0.75" header="0.3" footer="0.3"/>
  <pageSetup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"/>
    </sheetView>
  </sheetViews>
  <sheetFormatPr defaultColWidth="9.140625" defaultRowHeight="15"/>
  <cols>
    <col min="2" max="2" width="14.57421875" style="0" customWidth="1"/>
    <col min="3" max="3" width="17.00390625" style="0" customWidth="1"/>
    <col min="4" max="4" width="18.00390625" style="0" customWidth="1"/>
    <col min="5" max="5" width="16.8515625" style="0" customWidth="1"/>
    <col min="6" max="6" width="26.421875" style="0" customWidth="1"/>
    <col min="7" max="7" width="26.28125" style="0" customWidth="1"/>
    <col min="8" max="8" width="27.57421875" style="0" customWidth="1"/>
    <col min="9" max="9" width="18.8515625" style="0" customWidth="1"/>
    <col min="10" max="10" width="23.7109375" style="0" customWidth="1"/>
    <col min="11" max="11" width="22.140625" style="0" customWidth="1"/>
  </cols>
  <sheetData>
    <row r="1" ht="15">
      <c r="A1" s="1" t="s">
        <v>0</v>
      </c>
    </row>
    <row r="2" ht="15">
      <c r="A2" s="1" t="s">
        <v>254</v>
      </c>
    </row>
    <row r="3" ht="15">
      <c r="A3" s="1"/>
    </row>
    <row r="4" ht="15">
      <c r="A4" t="s">
        <v>182</v>
      </c>
    </row>
    <row r="7" ht="15">
      <c r="A7" t="s">
        <v>210</v>
      </c>
    </row>
    <row r="8" ht="15">
      <c r="A8" t="s">
        <v>247</v>
      </c>
    </row>
    <row r="9" ht="15">
      <c r="A9" t="s">
        <v>91</v>
      </c>
    </row>
    <row r="11" ht="15">
      <c r="A11" s="16" t="s">
        <v>251</v>
      </c>
    </row>
    <row r="13" ht="15">
      <c r="A13" s="1" t="s">
        <v>183</v>
      </c>
    </row>
    <row r="14" ht="15">
      <c r="A14" s="1"/>
    </row>
    <row r="15" ht="15">
      <c r="A15" s="1" t="s">
        <v>185</v>
      </c>
    </row>
    <row r="16" spans="3:7" ht="15">
      <c r="C16" s="2" t="s">
        <v>94</v>
      </c>
      <c r="D16" s="2" t="s">
        <v>95</v>
      </c>
      <c r="E16" s="2" t="s">
        <v>96</v>
      </c>
      <c r="F16" s="2" t="s">
        <v>105</v>
      </c>
      <c r="G16" s="2" t="s">
        <v>100</v>
      </c>
    </row>
    <row r="17" spans="3:7" ht="15">
      <c r="C17" s="2" t="s">
        <v>186</v>
      </c>
      <c r="D17" s="2" t="s">
        <v>187</v>
      </c>
      <c r="F17" s="2" t="s">
        <v>184</v>
      </c>
      <c r="G17" s="2" t="s">
        <v>98</v>
      </c>
    </row>
    <row r="18" spans="3:7" ht="15">
      <c r="C18" s="6" t="s">
        <v>92</v>
      </c>
      <c r="D18" s="6" t="s">
        <v>92</v>
      </c>
      <c r="E18" s="5" t="s">
        <v>93</v>
      </c>
      <c r="F18" s="6" t="s">
        <v>97</v>
      </c>
      <c r="G18" s="6" t="s">
        <v>99</v>
      </c>
    </row>
    <row r="19" spans="1:7" ht="15">
      <c r="A19" t="s">
        <v>85</v>
      </c>
      <c r="C19" s="20"/>
      <c r="D19" s="19"/>
      <c r="E19" s="18">
        <f>C19-D19</f>
        <v>0</v>
      </c>
      <c r="F19" s="21">
        <f>E19*0.4</f>
        <v>0</v>
      </c>
      <c r="G19" s="21">
        <f>C19-F19</f>
        <v>0</v>
      </c>
    </row>
    <row r="20" spans="1:7" ht="15">
      <c r="A20" t="s">
        <v>86</v>
      </c>
      <c r="C20" s="20"/>
      <c r="D20" s="19"/>
      <c r="E20" s="18">
        <f>C20-D20</f>
        <v>0</v>
      </c>
      <c r="F20" s="21">
        <f>E20*0.4</f>
        <v>0</v>
      </c>
      <c r="G20" s="21">
        <f>C20-F20</f>
        <v>0</v>
      </c>
    </row>
    <row r="21" spans="1:7" ht="15">
      <c r="A21" t="s">
        <v>87</v>
      </c>
      <c r="C21" s="20"/>
      <c r="D21" s="19"/>
      <c r="E21" s="18">
        <f>C21-D21</f>
        <v>0</v>
      </c>
      <c r="F21" s="21">
        <f>E21*0.4</f>
        <v>0</v>
      </c>
      <c r="G21" s="21">
        <f>C21-F21</f>
        <v>0</v>
      </c>
    </row>
    <row r="22" spans="1:7" ht="15">
      <c r="A22" t="s">
        <v>88</v>
      </c>
      <c r="C22" s="20"/>
      <c r="D22" s="19"/>
      <c r="E22" s="18">
        <f>C22-D22</f>
        <v>0</v>
      </c>
      <c r="F22" s="21">
        <f>E22*0.4</f>
        <v>0</v>
      </c>
      <c r="G22" s="21">
        <f>C22-F22</f>
        <v>0</v>
      </c>
    </row>
    <row r="23" spans="1:7" ht="15">
      <c r="A23" t="s">
        <v>89</v>
      </c>
      <c r="C23" s="20"/>
      <c r="D23" s="19"/>
      <c r="E23" s="18">
        <f>C23-D23</f>
        <v>0</v>
      </c>
      <c r="F23" s="21">
        <f>E23*0.4</f>
        <v>0</v>
      </c>
      <c r="G23" s="21">
        <f>C23-F23</f>
        <v>0</v>
      </c>
    </row>
    <row r="25" ht="15">
      <c r="A25" s="1" t="s">
        <v>53</v>
      </c>
    </row>
    <row r="26" spans="3:7" ht="15">
      <c r="C26" s="2" t="s">
        <v>94</v>
      </c>
      <c r="D26" s="2" t="s">
        <v>95</v>
      </c>
      <c r="E26" s="2" t="s">
        <v>96</v>
      </c>
      <c r="F26" s="2" t="s">
        <v>105</v>
      </c>
      <c r="G26" s="2" t="s">
        <v>100</v>
      </c>
    </row>
    <row r="27" ht="15">
      <c r="F27" s="2"/>
    </row>
    <row r="28" spans="3:7" ht="15">
      <c r="C28" t="s">
        <v>101</v>
      </c>
      <c r="F28" s="2" t="s">
        <v>188</v>
      </c>
      <c r="G28" s="2" t="s">
        <v>189</v>
      </c>
    </row>
    <row r="29" spans="3:7" ht="15">
      <c r="C29" s="6" t="s">
        <v>103</v>
      </c>
      <c r="D29" s="6" t="s">
        <v>102</v>
      </c>
      <c r="E29" s="6" t="s">
        <v>93</v>
      </c>
      <c r="F29" s="6" t="s">
        <v>97</v>
      </c>
      <c r="G29" s="6" t="s">
        <v>99</v>
      </c>
    </row>
    <row r="30" spans="2:7" ht="15">
      <c r="B30" t="s">
        <v>53</v>
      </c>
      <c r="C30" s="11"/>
      <c r="D30" s="11">
        <v>2.5</v>
      </c>
      <c r="E30" s="11">
        <f>C30-D30</f>
        <v>-2.5</v>
      </c>
      <c r="F30" s="11">
        <f>0.4*E30</f>
        <v>-1</v>
      </c>
      <c r="G30" s="11">
        <f>C30-F30</f>
        <v>1</v>
      </c>
    </row>
    <row r="35" ht="15.75">
      <c r="A35" s="52" t="s">
        <v>207</v>
      </c>
    </row>
    <row r="38" ht="15">
      <c r="A38" s="1" t="s">
        <v>208</v>
      </c>
    </row>
    <row r="39" ht="15">
      <c r="A39" t="s">
        <v>209</v>
      </c>
    </row>
    <row r="40" ht="15">
      <c r="A40" t="s">
        <v>247</v>
      </c>
    </row>
    <row r="44" ht="15">
      <c r="A44" s="1" t="s">
        <v>185</v>
      </c>
    </row>
    <row r="46" spans="3:9" ht="15">
      <c r="C46" s="2" t="s">
        <v>94</v>
      </c>
      <c r="D46" s="2" t="s">
        <v>95</v>
      </c>
      <c r="E46" s="2" t="s">
        <v>96</v>
      </c>
      <c r="F46" s="2" t="s">
        <v>105</v>
      </c>
      <c r="G46" s="2" t="s">
        <v>100</v>
      </c>
      <c r="H46" s="2" t="s">
        <v>218</v>
      </c>
      <c r="I46" s="2" t="s">
        <v>219</v>
      </c>
    </row>
    <row r="47" spans="3:4" ht="15">
      <c r="C47" s="2" t="s">
        <v>211</v>
      </c>
      <c r="D47" s="2" t="s">
        <v>217</v>
      </c>
    </row>
    <row r="48" spans="3:9" ht="15">
      <c r="C48" s="17" t="s">
        <v>92</v>
      </c>
      <c r="D48" s="17" t="s">
        <v>92</v>
      </c>
      <c r="F48" s="2" t="s">
        <v>213</v>
      </c>
      <c r="G48" s="2" t="s">
        <v>63</v>
      </c>
      <c r="H48" s="2" t="s">
        <v>214</v>
      </c>
      <c r="I48" s="2" t="s">
        <v>98</v>
      </c>
    </row>
    <row r="49" spans="3:9" ht="15">
      <c r="C49" s="6" t="s">
        <v>212</v>
      </c>
      <c r="D49" s="6" t="s">
        <v>212</v>
      </c>
      <c r="E49" s="5" t="s">
        <v>93</v>
      </c>
      <c r="F49" s="6" t="s">
        <v>222</v>
      </c>
      <c r="G49" s="6" t="s">
        <v>226</v>
      </c>
      <c r="H49" s="6" t="s">
        <v>215</v>
      </c>
      <c r="I49" s="6" t="s">
        <v>216</v>
      </c>
    </row>
    <row r="50" spans="1:9" ht="15">
      <c r="A50" t="s">
        <v>85</v>
      </c>
      <c r="C50" s="20"/>
      <c r="D50" s="19"/>
      <c r="E50" s="18">
        <f>C50-D50</f>
        <v>0</v>
      </c>
      <c r="F50" s="21">
        <f>E50*0.4</f>
        <v>0</v>
      </c>
      <c r="G50" s="20">
        <f>C50-F50</f>
        <v>0</v>
      </c>
      <c r="H50" s="20">
        <f>0.35*E50</f>
        <v>0</v>
      </c>
      <c r="I50" s="20">
        <f>G50-H50</f>
        <v>0</v>
      </c>
    </row>
    <row r="51" spans="1:9" ht="15">
      <c r="A51" t="s">
        <v>86</v>
      </c>
      <c r="C51" s="20"/>
      <c r="D51" s="19"/>
      <c r="E51" s="18">
        <f>C51-D51</f>
        <v>0</v>
      </c>
      <c r="F51" s="21">
        <f>E51*0.4</f>
        <v>0</v>
      </c>
      <c r="G51" s="20">
        <f>C51-F51</f>
        <v>0</v>
      </c>
      <c r="H51" s="20">
        <f>0.35*E51</f>
        <v>0</v>
      </c>
      <c r="I51" s="20">
        <f>G51-H51</f>
        <v>0</v>
      </c>
    </row>
    <row r="52" spans="1:9" ht="15">
      <c r="A52" t="s">
        <v>87</v>
      </c>
      <c r="C52" s="20"/>
      <c r="D52" s="19"/>
      <c r="E52" s="18">
        <f>C52-D52</f>
        <v>0</v>
      </c>
      <c r="F52" s="21">
        <f>E52*0.4</f>
        <v>0</v>
      </c>
      <c r="G52" s="20">
        <f>C52-F52</f>
        <v>0</v>
      </c>
      <c r="H52" s="20">
        <f>0.35*E52</f>
        <v>0</v>
      </c>
      <c r="I52" s="20">
        <f>G52-H52</f>
        <v>0</v>
      </c>
    </row>
    <row r="53" spans="1:9" ht="15">
      <c r="A53" t="s">
        <v>88</v>
      </c>
      <c r="C53" s="20"/>
      <c r="D53" s="19"/>
      <c r="E53" s="18">
        <f>C53-D53</f>
        <v>0</v>
      </c>
      <c r="F53" s="21">
        <f>E53*0.4</f>
        <v>0</v>
      </c>
      <c r="G53" s="20">
        <f>C53-F53</f>
        <v>0</v>
      </c>
      <c r="H53" s="20">
        <f>0.35*E53</f>
        <v>0</v>
      </c>
      <c r="I53" s="20">
        <f>G53-H53</f>
        <v>0</v>
      </c>
    </row>
    <row r="54" spans="1:9" ht="15">
      <c r="A54" t="s">
        <v>89</v>
      </c>
      <c r="C54" s="20"/>
      <c r="D54" s="19"/>
      <c r="E54" s="18">
        <f>C54-D54</f>
        <v>0</v>
      </c>
      <c r="F54" s="21">
        <f>E54*0.4</f>
        <v>0</v>
      </c>
      <c r="G54" s="20">
        <f>C54-F54</f>
        <v>0</v>
      </c>
      <c r="H54" s="20">
        <f>0.35*E54</f>
        <v>0</v>
      </c>
      <c r="I54" s="20">
        <f>G54-H54</f>
        <v>0</v>
      </c>
    </row>
    <row r="56" ht="15">
      <c r="A56" s="1" t="s">
        <v>53</v>
      </c>
    </row>
    <row r="57" spans="3:9" ht="15">
      <c r="C57" s="2" t="s">
        <v>94</v>
      </c>
      <c r="D57" s="2" t="s">
        <v>95</v>
      </c>
      <c r="E57" s="2" t="s">
        <v>96</v>
      </c>
      <c r="F57" s="2" t="s">
        <v>105</v>
      </c>
      <c r="G57" s="2" t="s">
        <v>100</v>
      </c>
      <c r="H57" s="2" t="s">
        <v>218</v>
      </c>
      <c r="I57" s="2" t="s">
        <v>219</v>
      </c>
    </row>
    <row r="58" ht="15">
      <c r="F58" s="2"/>
    </row>
    <row r="59" spans="3:9" ht="15">
      <c r="C59" t="s">
        <v>235</v>
      </c>
      <c r="F59" s="2" t="s">
        <v>236</v>
      </c>
      <c r="G59" s="2" t="s">
        <v>189</v>
      </c>
      <c r="H59" s="2" t="s">
        <v>214</v>
      </c>
      <c r="I59" s="2" t="s">
        <v>237</v>
      </c>
    </row>
    <row r="60" spans="3:9" ht="15">
      <c r="C60" s="6" t="s">
        <v>103</v>
      </c>
      <c r="D60" s="6" t="s">
        <v>102</v>
      </c>
      <c r="E60" s="6" t="s">
        <v>93</v>
      </c>
      <c r="F60" s="6" t="s">
        <v>97</v>
      </c>
      <c r="G60" s="6" t="s">
        <v>99</v>
      </c>
      <c r="H60" s="6" t="s">
        <v>215</v>
      </c>
      <c r="I60" s="6" t="s">
        <v>216</v>
      </c>
    </row>
    <row r="61" spans="2:9" ht="15">
      <c r="B61" t="s">
        <v>53</v>
      </c>
      <c r="C61" s="11"/>
      <c r="D61" s="11">
        <v>2.5</v>
      </c>
      <c r="E61" s="11">
        <f>C61-D61</f>
        <v>-2.5</v>
      </c>
      <c r="F61" s="11">
        <f>0.4*E61</f>
        <v>-1</v>
      </c>
      <c r="G61" s="11">
        <f>C61-F61</f>
        <v>1</v>
      </c>
      <c r="H61" s="11">
        <f>0.35*E61</f>
        <v>-0.875</v>
      </c>
      <c r="I61" s="11">
        <f>G61-H61</f>
        <v>1.875</v>
      </c>
    </row>
    <row r="63" ht="15">
      <c r="I63" s="20"/>
    </row>
    <row r="65" ht="15">
      <c r="A65" s="1" t="s">
        <v>220</v>
      </c>
    </row>
    <row r="66" ht="15">
      <c r="A66" t="s">
        <v>221</v>
      </c>
    </row>
    <row r="67" ht="15">
      <c r="A67" t="s">
        <v>248</v>
      </c>
    </row>
    <row r="71" ht="15">
      <c r="A71" s="1" t="s">
        <v>185</v>
      </c>
    </row>
    <row r="73" spans="3:10" ht="15">
      <c r="C73" s="2" t="s">
        <v>94</v>
      </c>
      <c r="D73" s="2" t="s">
        <v>95</v>
      </c>
      <c r="E73" s="2" t="s">
        <v>96</v>
      </c>
      <c r="F73" s="2" t="s">
        <v>105</v>
      </c>
      <c r="G73" s="2" t="s">
        <v>223</v>
      </c>
      <c r="H73" s="2" t="s">
        <v>228</v>
      </c>
      <c r="I73" s="2" t="s">
        <v>229</v>
      </c>
      <c r="J73" s="2" t="s">
        <v>233</v>
      </c>
    </row>
    <row r="74" spans="3:4" ht="15">
      <c r="C74" s="2" t="s">
        <v>211</v>
      </c>
      <c r="D74" s="2" t="s">
        <v>217</v>
      </c>
    </row>
    <row r="75" spans="3:10" ht="15">
      <c r="C75" s="17" t="s">
        <v>92</v>
      </c>
      <c r="D75" s="17" t="s">
        <v>92</v>
      </c>
      <c r="F75" s="2" t="s">
        <v>213</v>
      </c>
      <c r="G75" s="2" t="s">
        <v>224</v>
      </c>
      <c r="H75" s="2" t="s">
        <v>63</v>
      </c>
      <c r="I75" s="2" t="s">
        <v>214</v>
      </c>
      <c r="J75" s="2" t="s">
        <v>231</v>
      </c>
    </row>
    <row r="76" spans="3:11" ht="15">
      <c r="C76" s="6" t="s">
        <v>212</v>
      </c>
      <c r="D76" s="6" t="s">
        <v>212</v>
      </c>
      <c r="E76" s="5" t="s">
        <v>93</v>
      </c>
      <c r="F76" s="6" t="s">
        <v>222</v>
      </c>
      <c r="G76" s="6" t="s">
        <v>225</v>
      </c>
      <c r="H76" s="6" t="s">
        <v>227</v>
      </c>
      <c r="I76" s="6" t="s">
        <v>230</v>
      </c>
      <c r="J76" s="6" t="s">
        <v>232</v>
      </c>
      <c r="K76" s="6" t="s">
        <v>234</v>
      </c>
    </row>
    <row r="77" spans="1:11" ht="15">
      <c r="A77" t="s">
        <v>85</v>
      </c>
      <c r="C77" s="20"/>
      <c r="D77" s="19"/>
      <c r="E77" s="18">
        <f>C77-D77</f>
        <v>0</v>
      </c>
      <c r="F77" s="21">
        <f>E77*0.4</f>
        <v>0</v>
      </c>
      <c r="G77" s="20">
        <f>0.35*E77</f>
        <v>0</v>
      </c>
      <c r="H77" s="20">
        <f>I50</f>
        <v>0</v>
      </c>
      <c r="I77" s="20">
        <f>0.25*E77</f>
        <v>0</v>
      </c>
      <c r="J77" s="20">
        <f>ROUND(H77-I77,10)</f>
        <v>0</v>
      </c>
      <c r="K77" s="51" t="str">
        <f>IF(J77-D77=0,"YES","NO")</f>
        <v>YES</v>
      </c>
    </row>
    <row r="78" spans="1:11" ht="15">
      <c r="A78" t="s">
        <v>86</v>
      </c>
      <c r="C78" s="20"/>
      <c r="D78" s="19"/>
      <c r="E78" s="18">
        <f>C78-D78</f>
        <v>0</v>
      </c>
      <c r="F78" s="21">
        <f>E78*0.4</f>
        <v>0</v>
      </c>
      <c r="G78" s="20">
        <f>0.35*E78</f>
        <v>0</v>
      </c>
      <c r="H78" s="20">
        <f>I51</f>
        <v>0</v>
      </c>
      <c r="I78" s="20">
        <f>0.25*E78</f>
        <v>0</v>
      </c>
      <c r="J78" s="20">
        <f>ROUND(H78-I78,10)</f>
        <v>0</v>
      </c>
      <c r="K78" s="51" t="str">
        <f>IF(J78-D78=0,"YES","NO")</f>
        <v>YES</v>
      </c>
    </row>
    <row r="79" spans="1:11" ht="15">
      <c r="A79" t="s">
        <v>87</v>
      </c>
      <c r="C79" s="20"/>
      <c r="D79" s="19"/>
      <c r="E79" s="18">
        <f>C79-D79</f>
        <v>0</v>
      </c>
      <c r="F79" s="21">
        <f>E79*0.4</f>
        <v>0</v>
      </c>
      <c r="G79" s="20">
        <f>0.35*E79</f>
        <v>0</v>
      </c>
      <c r="H79" s="20">
        <f>I52</f>
        <v>0</v>
      </c>
      <c r="I79" s="20">
        <f>0.25*E79</f>
        <v>0</v>
      </c>
      <c r="J79" s="20">
        <f>ROUND(H79-I79,10)</f>
        <v>0</v>
      </c>
      <c r="K79" s="51" t="str">
        <f>IF(J79-D79=0,"YES","NO")</f>
        <v>YES</v>
      </c>
    </row>
    <row r="80" spans="1:11" ht="15">
      <c r="A80" t="s">
        <v>88</v>
      </c>
      <c r="C80" s="20"/>
      <c r="D80" s="19"/>
      <c r="E80" s="18">
        <f>C80-D80</f>
        <v>0</v>
      </c>
      <c r="F80" s="21">
        <f>E80*0.4</f>
        <v>0</v>
      </c>
      <c r="G80" s="20">
        <f>0.35*E80</f>
        <v>0</v>
      </c>
      <c r="H80" s="20">
        <f>I53</f>
        <v>0</v>
      </c>
      <c r="I80" s="20">
        <f>0.25*E80</f>
        <v>0</v>
      </c>
      <c r="J80" s="20">
        <f>ROUND(H80-I80,10)</f>
        <v>0</v>
      </c>
      <c r="K80" s="51" t="str">
        <f>IF(J80-D80=0,"YES","NO")</f>
        <v>YES</v>
      </c>
    </row>
    <row r="81" spans="1:11" ht="15">
      <c r="A81" t="s">
        <v>89</v>
      </c>
      <c r="C81" s="20"/>
      <c r="D81" s="19"/>
      <c r="E81" s="18">
        <f>C81-D81</f>
        <v>0</v>
      </c>
      <c r="F81" s="21">
        <f>E81*0.4</f>
        <v>0</v>
      </c>
      <c r="G81" s="20">
        <f>0.35*E81</f>
        <v>0</v>
      </c>
      <c r="H81" s="20">
        <f>I54</f>
        <v>0</v>
      </c>
      <c r="I81" s="20">
        <f>0.25*E81</f>
        <v>0</v>
      </c>
      <c r="J81" s="20">
        <f>ROUND(H81-I81,10)</f>
        <v>0</v>
      </c>
      <c r="K81" s="51" t="str">
        <f>IF(J81-D81=0,"YES","NO")</f>
        <v>YES</v>
      </c>
    </row>
    <row r="83" ht="15">
      <c r="A83" s="1" t="s">
        <v>53</v>
      </c>
    </row>
    <row r="84" spans="3:9" ht="15">
      <c r="C84" s="2" t="s">
        <v>94</v>
      </c>
      <c r="D84" s="2" t="s">
        <v>95</v>
      </c>
      <c r="E84" s="2" t="s">
        <v>96</v>
      </c>
      <c r="F84" s="2" t="s">
        <v>105</v>
      </c>
      <c r="G84" s="2" t="s">
        <v>223</v>
      </c>
      <c r="H84" s="2" t="s">
        <v>228</v>
      </c>
      <c r="I84" s="2" t="s">
        <v>229</v>
      </c>
    </row>
    <row r="85" ht="15">
      <c r="F85" s="2"/>
    </row>
    <row r="86" spans="3:10" ht="15">
      <c r="C86" t="s">
        <v>235</v>
      </c>
      <c r="F86" s="2" t="s">
        <v>236</v>
      </c>
      <c r="G86" s="2" t="s">
        <v>238</v>
      </c>
      <c r="H86" s="2"/>
      <c r="I86" s="2" t="s">
        <v>214</v>
      </c>
      <c r="J86" s="2" t="s">
        <v>53</v>
      </c>
    </row>
    <row r="87" spans="3:10" ht="15">
      <c r="C87" s="6" t="s">
        <v>103</v>
      </c>
      <c r="D87" s="6" t="s">
        <v>102</v>
      </c>
      <c r="E87" s="6" t="s">
        <v>93</v>
      </c>
      <c r="F87" s="6" t="s">
        <v>97</v>
      </c>
      <c r="G87" s="6" t="s">
        <v>225</v>
      </c>
      <c r="H87" s="6" t="s">
        <v>239</v>
      </c>
      <c r="I87" s="6" t="s">
        <v>230</v>
      </c>
      <c r="J87" s="6" t="s">
        <v>240</v>
      </c>
    </row>
    <row r="88" spans="2:10" ht="15">
      <c r="B88" t="s">
        <v>53</v>
      </c>
      <c r="C88" s="11"/>
      <c r="D88" s="11">
        <v>2.5</v>
      </c>
      <c r="E88" s="11">
        <f>C88-D88</f>
        <v>-2.5</v>
      </c>
      <c r="F88" s="11">
        <f>0.4*E88</f>
        <v>-1</v>
      </c>
      <c r="G88" s="11">
        <f>0.35*E88</f>
        <v>-0.875</v>
      </c>
      <c r="H88" s="11">
        <f>ROUND(C88-F88-G88,2)</f>
        <v>1.88</v>
      </c>
      <c r="I88" s="11">
        <f>ROUND(0.25*E88,2)</f>
        <v>-0.63</v>
      </c>
      <c r="J88" s="11">
        <f>H88-I88</f>
        <v>2.51</v>
      </c>
    </row>
  </sheetData>
  <sheetProtection/>
  <printOptions/>
  <pageMargins left="0.7" right="0.7" top="0.75" bottom="0.75" header="0.3" footer="0.3"/>
  <pageSetup horizontalDpi="600" verticalDpi="600" orientation="landscape" scale="55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6.8515625" style="0" customWidth="1"/>
    <col min="4" max="4" width="13.8515625" style="0" customWidth="1"/>
    <col min="5" max="5" width="14.7109375" style="0" customWidth="1"/>
    <col min="6" max="6" width="14.28125" style="0" bestFit="1" customWidth="1"/>
  </cols>
  <sheetData>
    <row r="1" ht="15">
      <c r="A1" s="1" t="s">
        <v>0</v>
      </c>
    </row>
    <row r="2" ht="15">
      <c r="A2" s="1" t="s">
        <v>254</v>
      </c>
    </row>
    <row r="5" ht="15">
      <c r="A5" t="s">
        <v>2</v>
      </c>
    </row>
    <row r="7" ht="15">
      <c r="A7" s="1" t="s">
        <v>191</v>
      </c>
    </row>
    <row r="8" spans="4:6" ht="15">
      <c r="D8" s="2" t="s">
        <v>3</v>
      </c>
      <c r="E8" s="2" t="s">
        <v>4</v>
      </c>
      <c r="F8" s="2" t="s">
        <v>5</v>
      </c>
    </row>
    <row r="9" spans="1:6" ht="15">
      <c r="A9" t="s">
        <v>30</v>
      </c>
      <c r="D9" s="47">
        <f>'Rate Detail'!I28</f>
        <v>0</v>
      </c>
      <c r="E9" s="2"/>
      <c r="F9" s="48">
        <f aca="true" t="shared" si="0" ref="F9:F14">SUM(D9:E9)</f>
        <v>0</v>
      </c>
    </row>
    <row r="10" spans="1:6" ht="15">
      <c r="A10" t="s">
        <v>31</v>
      </c>
      <c r="D10" s="2"/>
      <c r="E10" s="11">
        <f>'Rate Detail'!I46</f>
        <v>0</v>
      </c>
      <c r="F10" s="48">
        <f t="shared" si="0"/>
        <v>0</v>
      </c>
    </row>
    <row r="11" spans="1:6" ht="15">
      <c r="A11" t="s">
        <v>9</v>
      </c>
      <c r="D11" s="11">
        <f>'Rate Detail'!I53</f>
        <v>0</v>
      </c>
      <c r="E11" s="11">
        <f>'Rate Detail'!I54</f>
        <v>0</v>
      </c>
      <c r="F11" s="48">
        <f t="shared" si="0"/>
        <v>0</v>
      </c>
    </row>
    <row r="12" spans="1:6" ht="15">
      <c r="A12" t="s">
        <v>10</v>
      </c>
      <c r="D12" s="11">
        <f>'Rate Detail'!I58</f>
        <v>0</v>
      </c>
      <c r="E12" s="11">
        <f>'Rate Detail'!I59</f>
        <v>0</v>
      </c>
      <c r="F12" s="48">
        <f t="shared" si="0"/>
        <v>0</v>
      </c>
    </row>
    <row r="13" spans="1:6" ht="15">
      <c r="A13" t="s">
        <v>11</v>
      </c>
      <c r="D13" s="11">
        <f>'Rate Detail'!I62</f>
        <v>0</v>
      </c>
      <c r="E13" s="11">
        <f>'Rate Detail'!I63</f>
        <v>0</v>
      </c>
      <c r="F13" s="48">
        <f t="shared" si="0"/>
        <v>0</v>
      </c>
    </row>
    <row r="14" spans="1:6" ht="15">
      <c r="A14" s="3" t="s">
        <v>190</v>
      </c>
      <c r="B14" s="3"/>
      <c r="C14" s="3"/>
      <c r="D14" s="28">
        <f>'Rate Detail'!I66</f>
        <v>0</v>
      </c>
      <c r="E14" s="28">
        <f>'Rate Detail'!I67</f>
        <v>0</v>
      </c>
      <c r="F14" s="28">
        <f t="shared" si="0"/>
        <v>0</v>
      </c>
    </row>
    <row r="15" spans="1:6" ht="15">
      <c r="A15" t="s">
        <v>6</v>
      </c>
      <c r="D15" s="11">
        <f>SUM(D9:D14)</f>
        <v>0</v>
      </c>
      <c r="E15" s="11">
        <f>SUM(E9:E14)</f>
        <v>0</v>
      </c>
      <c r="F15" s="11">
        <f>SUM(F9:F14)</f>
        <v>0</v>
      </c>
    </row>
    <row r="17" ht="15">
      <c r="A17" s="1" t="s">
        <v>7</v>
      </c>
    </row>
    <row r="18" spans="1:6" ht="15">
      <c r="A18" t="s">
        <v>192</v>
      </c>
      <c r="F18" s="11">
        <f>'Rate Detail'!I73</f>
        <v>0</v>
      </c>
    </row>
    <row r="19" spans="1:6" ht="15">
      <c r="A19" s="3" t="s">
        <v>193</v>
      </c>
      <c r="B19" s="3"/>
      <c r="C19" s="3"/>
      <c r="D19" s="3"/>
      <c r="E19" s="3"/>
      <c r="F19" s="28">
        <f>SUM('Rate Detail'!I77:I81)</f>
        <v>0</v>
      </c>
    </row>
    <row r="20" spans="1:6" ht="15">
      <c r="A20" s="49" t="s">
        <v>194</v>
      </c>
      <c r="F20" s="11">
        <f>SUM(F18:F19)</f>
        <v>0</v>
      </c>
    </row>
    <row r="23" spans="5:6" ht="15">
      <c r="E23" t="s">
        <v>8</v>
      </c>
      <c r="F23" s="11">
        <f>F15+F20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13.7109375" style="0" customWidth="1"/>
    <col min="3" max="3" width="18.28125" style="0" customWidth="1"/>
    <col min="4" max="4" width="17.00390625" style="0" customWidth="1"/>
    <col min="5" max="5" width="27.28125" style="0" customWidth="1"/>
    <col min="6" max="6" width="25.8515625" style="0" customWidth="1"/>
    <col min="7" max="7" width="21.8515625" style="0" customWidth="1"/>
    <col min="8" max="8" width="23.140625" style="0" customWidth="1"/>
    <col min="9" max="9" width="23.00390625" style="0" customWidth="1"/>
    <col min="11" max="11" width="13.57421875" style="0" bestFit="1" customWidth="1"/>
    <col min="12" max="12" width="18.421875" style="0" customWidth="1"/>
    <col min="13" max="13" width="13.57421875" style="0" bestFit="1" customWidth="1"/>
  </cols>
  <sheetData>
    <row r="1" ht="15">
      <c r="A1" s="1" t="s">
        <v>0</v>
      </c>
    </row>
    <row r="2" ht="15">
      <c r="A2" s="1" t="s">
        <v>254</v>
      </c>
    </row>
    <row r="5" ht="15">
      <c r="A5" s="16" t="s">
        <v>12</v>
      </c>
    </row>
    <row r="7" ht="15">
      <c r="A7" t="s">
        <v>252</v>
      </c>
    </row>
    <row r="9" spans="1:9" ht="15">
      <c r="A9" s="1"/>
      <c r="B9" s="4" t="s">
        <v>16</v>
      </c>
      <c r="C9" s="4" t="s">
        <v>16</v>
      </c>
      <c r="D9" s="4" t="s">
        <v>19</v>
      </c>
      <c r="E9" s="4" t="s">
        <v>16</v>
      </c>
      <c r="F9" s="4" t="s">
        <v>19</v>
      </c>
      <c r="G9" s="4" t="s">
        <v>21</v>
      </c>
      <c r="H9" s="4" t="s">
        <v>23</v>
      </c>
      <c r="I9" s="4" t="s">
        <v>55</v>
      </c>
    </row>
    <row r="10" spans="1:9" ht="15">
      <c r="A10" s="1" t="s">
        <v>13</v>
      </c>
      <c r="B10" s="4" t="s">
        <v>17</v>
      </c>
      <c r="C10" s="4" t="s">
        <v>18</v>
      </c>
      <c r="D10" s="4" t="s">
        <v>18</v>
      </c>
      <c r="E10" s="4" t="s">
        <v>20</v>
      </c>
      <c r="F10" s="4" t="s">
        <v>20</v>
      </c>
      <c r="G10" s="4" t="s">
        <v>22</v>
      </c>
      <c r="H10" s="4" t="s">
        <v>24</v>
      </c>
      <c r="I10" s="4" t="s">
        <v>56</v>
      </c>
    </row>
    <row r="11" spans="1:12" ht="15">
      <c r="A11" s="1" t="s">
        <v>51</v>
      </c>
      <c r="B11" s="4"/>
      <c r="C11" s="4"/>
      <c r="D11" s="4"/>
      <c r="E11" s="4"/>
      <c r="F11" s="4"/>
      <c r="G11" s="4"/>
      <c r="H11" s="4"/>
      <c r="K11" s="13"/>
      <c r="L11" s="13"/>
    </row>
    <row r="12" spans="1:2" ht="15">
      <c r="A12" s="1" t="s">
        <v>32</v>
      </c>
      <c r="B12" s="15" t="s">
        <v>241</v>
      </c>
    </row>
    <row r="13" spans="1:9" ht="15">
      <c r="A13" t="s">
        <v>33</v>
      </c>
      <c r="B13" s="14"/>
      <c r="C13" s="11"/>
      <c r="D13" s="11"/>
      <c r="E13" s="11">
        <f>B13*C13*12</f>
        <v>0</v>
      </c>
      <c r="F13" s="11">
        <f>B13*D13*12</f>
        <v>0</v>
      </c>
      <c r="G13" s="11">
        <f>D13-C13</f>
        <v>0</v>
      </c>
      <c r="H13" s="12" t="e">
        <f>G13/C13</f>
        <v>#DIV/0!</v>
      </c>
      <c r="I13" s="11">
        <f>F13-E13</f>
        <v>0</v>
      </c>
    </row>
    <row r="14" spans="1:13" ht="15">
      <c r="A14" t="s">
        <v>34</v>
      </c>
      <c r="B14" s="14"/>
      <c r="C14" s="11"/>
      <c r="D14" s="11"/>
      <c r="E14" s="11">
        <f aca="true" t="shared" si="0" ref="E14:E27">B14*C14*12</f>
        <v>0</v>
      </c>
      <c r="F14" s="11">
        <f aca="true" t="shared" si="1" ref="F14:F27">B14*D14*12</f>
        <v>0</v>
      </c>
      <c r="G14" s="11">
        <f aca="true" t="shared" si="2" ref="G14:G27">D14-C14</f>
        <v>0</v>
      </c>
      <c r="H14" s="12" t="e">
        <f aca="true" t="shared" si="3" ref="H14:H63">G14/C14</f>
        <v>#DIV/0!</v>
      </c>
      <c r="I14" s="11">
        <f aca="true" t="shared" si="4" ref="I14:I63">F14-E14</f>
        <v>0</v>
      </c>
      <c r="K14" s="11"/>
      <c r="L14" s="11"/>
      <c r="M14" s="11"/>
    </row>
    <row r="15" spans="1:9" ht="15">
      <c r="A15" t="s">
        <v>35</v>
      </c>
      <c r="B15" s="14"/>
      <c r="C15" s="11"/>
      <c r="D15" s="11"/>
      <c r="E15" s="11">
        <f t="shared" si="0"/>
        <v>0</v>
      </c>
      <c r="F15" s="11">
        <f t="shared" si="1"/>
        <v>0</v>
      </c>
      <c r="G15" s="11">
        <f t="shared" si="2"/>
        <v>0</v>
      </c>
      <c r="H15" s="12" t="e">
        <f t="shared" si="3"/>
        <v>#DIV/0!</v>
      </c>
      <c r="I15" s="11">
        <f t="shared" si="4"/>
        <v>0</v>
      </c>
    </row>
    <row r="16" spans="1:11" ht="15">
      <c r="A16" t="s">
        <v>36</v>
      </c>
      <c r="B16" s="14"/>
      <c r="C16" s="11"/>
      <c r="D16" s="11"/>
      <c r="E16" s="11">
        <f t="shared" si="0"/>
        <v>0</v>
      </c>
      <c r="F16" s="11">
        <f t="shared" si="1"/>
        <v>0</v>
      </c>
      <c r="G16" s="11">
        <f t="shared" si="2"/>
        <v>0</v>
      </c>
      <c r="H16" s="12" t="e">
        <f t="shared" si="3"/>
        <v>#DIV/0!</v>
      </c>
      <c r="I16" s="11">
        <f t="shared" si="4"/>
        <v>0</v>
      </c>
      <c r="K16" s="11"/>
    </row>
    <row r="17" spans="1:9" ht="15">
      <c r="A17" t="s">
        <v>37</v>
      </c>
      <c r="B17" s="14"/>
      <c r="C17" s="11"/>
      <c r="D17" s="11"/>
      <c r="E17" s="11">
        <f t="shared" si="0"/>
        <v>0</v>
      </c>
      <c r="F17" s="11">
        <f t="shared" si="1"/>
        <v>0</v>
      </c>
      <c r="G17" s="11">
        <f t="shared" si="2"/>
        <v>0</v>
      </c>
      <c r="H17" s="12" t="e">
        <f t="shared" si="3"/>
        <v>#DIV/0!</v>
      </c>
      <c r="I17" s="11">
        <f t="shared" si="4"/>
        <v>0</v>
      </c>
    </row>
    <row r="18" spans="1:9" ht="15">
      <c r="A18" t="s">
        <v>38</v>
      </c>
      <c r="B18" s="14"/>
      <c r="C18" s="11"/>
      <c r="D18" s="11"/>
      <c r="E18" s="11">
        <f t="shared" si="0"/>
        <v>0</v>
      </c>
      <c r="F18" s="11">
        <f t="shared" si="1"/>
        <v>0</v>
      </c>
      <c r="G18" s="11">
        <f t="shared" si="2"/>
        <v>0</v>
      </c>
      <c r="H18" s="12" t="e">
        <f t="shared" si="3"/>
        <v>#DIV/0!</v>
      </c>
      <c r="I18" s="11">
        <f t="shared" si="4"/>
        <v>0</v>
      </c>
    </row>
    <row r="19" spans="1:13" ht="15">
      <c r="A19" t="s">
        <v>39</v>
      </c>
      <c r="B19" s="14"/>
      <c r="C19" s="11"/>
      <c r="D19" s="11"/>
      <c r="E19" s="11">
        <f t="shared" si="0"/>
        <v>0</v>
      </c>
      <c r="F19" s="11">
        <f t="shared" si="1"/>
        <v>0</v>
      </c>
      <c r="G19" s="11">
        <f t="shared" si="2"/>
        <v>0</v>
      </c>
      <c r="H19" s="12" t="e">
        <f t="shared" si="3"/>
        <v>#DIV/0!</v>
      </c>
      <c r="I19" s="11">
        <f t="shared" si="4"/>
        <v>0</v>
      </c>
      <c r="L19" s="11"/>
      <c r="M19" s="11"/>
    </row>
    <row r="20" spans="1:12" ht="15">
      <c r="A20" t="s">
        <v>40</v>
      </c>
      <c r="B20" s="14"/>
      <c r="C20" s="11"/>
      <c r="D20" s="11"/>
      <c r="E20" s="11">
        <f t="shared" si="0"/>
        <v>0</v>
      </c>
      <c r="F20" s="11">
        <f t="shared" si="1"/>
        <v>0</v>
      </c>
      <c r="G20" s="11">
        <f t="shared" si="2"/>
        <v>0</v>
      </c>
      <c r="H20" s="12" t="e">
        <f t="shared" si="3"/>
        <v>#DIV/0!</v>
      </c>
      <c r="I20" s="11">
        <f t="shared" si="4"/>
        <v>0</v>
      </c>
      <c r="L20" s="11"/>
    </row>
    <row r="21" spans="1:12" ht="15">
      <c r="A21" t="s">
        <v>41</v>
      </c>
      <c r="B21" s="14"/>
      <c r="C21" s="11"/>
      <c r="D21" s="11"/>
      <c r="E21" s="11">
        <f t="shared" si="0"/>
        <v>0</v>
      </c>
      <c r="F21" s="11">
        <f t="shared" si="1"/>
        <v>0</v>
      </c>
      <c r="G21" s="11">
        <f t="shared" si="2"/>
        <v>0</v>
      </c>
      <c r="H21" s="12" t="e">
        <f t="shared" si="3"/>
        <v>#DIV/0!</v>
      </c>
      <c r="I21" s="11">
        <f t="shared" si="4"/>
        <v>0</v>
      </c>
      <c r="L21" s="11"/>
    </row>
    <row r="22" spans="1:12" ht="15">
      <c r="A22" t="s">
        <v>42</v>
      </c>
      <c r="B22" s="14"/>
      <c r="C22" s="11"/>
      <c r="D22" s="11"/>
      <c r="E22" s="11">
        <f t="shared" si="0"/>
        <v>0</v>
      </c>
      <c r="F22" s="11">
        <f t="shared" si="1"/>
        <v>0</v>
      </c>
      <c r="G22" s="11">
        <f t="shared" si="2"/>
        <v>0</v>
      </c>
      <c r="H22" s="12" t="e">
        <f t="shared" si="3"/>
        <v>#DIV/0!</v>
      </c>
      <c r="I22" s="11">
        <f t="shared" si="4"/>
        <v>0</v>
      </c>
      <c r="L22" s="11"/>
    </row>
    <row r="23" spans="1:12" ht="15">
      <c r="A23" t="s">
        <v>43</v>
      </c>
      <c r="B23" s="14"/>
      <c r="C23" s="11"/>
      <c r="D23" s="11"/>
      <c r="E23" s="11">
        <f t="shared" si="0"/>
        <v>0</v>
      </c>
      <c r="F23" s="11">
        <f t="shared" si="1"/>
        <v>0</v>
      </c>
      <c r="G23" s="11">
        <f t="shared" si="2"/>
        <v>0</v>
      </c>
      <c r="H23" s="12" t="e">
        <f t="shared" si="3"/>
        <v>#DIV/0!</v>
      </c>
      <c r="I23" s="11">
        <f t="shared" si="4"/>
        <v>0</v>
      </c>
      <c r="L23" s="11"/>
    </row>
    <row r="24" spans="1:12" ht="15">
      <c r="A24" t="s">
        <v>44</v>
      </c>
      <c r="B24" s="14"/>
      <c r="C24" s="11"/>
      <c r="D24" s="11"/>
      <c r="E24" s="11">
        <f t="shared" si="0"/>
        <v>0</v>
      </c>
      <c r="F24" s="11">
        <f t="shared" si="1"/>
        <v>0</v>
      </c>
      <c r="G24" s="11">
        <f t="shared" si="2"/>
        <v>0</v>
      </c>
      <c r="H24" s="12" t="e">
        <f t="shared" si="3"/>
        <v>#DIV/0!</v>
      </c>
      <c r="I24" s="11">
        <f t="shared" si="4"/>
        <v>0</v>
      </c>
      <c r="L24" s="11"/>
    </row>
    <row r="25" spans="1:9" ht="15">
      <c r="A25" t="s">
        <v>46</v>
      </c>
      <c r="B25" s="14"/>
      <c r="C25" s="11"/>
      <c r="D25" s="11"/>
      <c r="E25" s="11">
        <f t="shared" si="0"/>
        <v>0</v>
      </c>
      <c r="F25" s="11">
        <f t="shared" si="1"/>
        <v>0</v>
      </c>
      <c r="G25" s="11">
        <f t="shared" si="2"/>
        <v>0</v>
      </c>
      <c r="H25" s="12" t="e">
        <f t="shared" si="3"/>
        <v>#DIV/0!</v>
      </c>
      <c r="I25" s="11">
        <f t="shared" si="4"/>
        <v>0</v>
      </c>
    </row>
    <row r="26" spans="1:9" ht="15">
      <c r="A26" t="s">
        <v>45</v>
      </c>
      <c r="B26" s="14"/>
      <c r="C26" s="11"/>
      <c r="D26" s="11"/>
      <c r="E26" s="11">
        <f t="shared" si="0"/>
        <v>0</v>
      </c>
      <c r="F26" s="11">
        <f t="shared" si="1"/>
        <v>0</v>
      </c>
      <c r="G26" s="11">
        <f t="shared" si="2"/>
        <v>0</v>
      </c>
      <c r="H26" s="12" t="e">
        <f t="shared" si="3"/>
        <v>#DIV/0!</v>
      </c>
      <c r="I26" s="11">
        <f t="shared" si="4"/>
        <v>0</v>
      </c>
    </row>
    <row r="27" spans="1:9" ht="15">
      <c r="A27" t="s">
        <v>84</v>
      </c>
      <c r="B27" s="14"/>
      <c r="C27" s="11"/>
      <c r="D27" s="11"/>
      <c r="E27" s="11">
        <f t="shared" si="0"/>
        <v>0</v>
      </c>
      <c r="F27" s="11">
        <f t="shared" si="1"/>
        <v>0</v>
      </c>
      <c r="G27" s="11">
        <f t="shared" si="2"/>
        <v>0</v>
      </c>
      <c r="H27" s="12" t="e">
        <f t="shared" si="3"/>
        <v>#DIV/0!</v>
      </c>
      <c r="I27" s="28">
        <f t="shared" si="4"/>
        <v>0</v>
      </c>
    </row>
    <row r="28" spans="2:9" ht="15">
      <c r="B28" s="14"/>
      <c r="C28" s="11"/>
      <c r="D28" s="11"/>
      <c r="E28" s="11"/>
      <c r="F28" s="11"/>
      <c r="H28" s="11" t="s">
        <v>106</v>
      </c>
      <c r="I28" s="11">
        <f>SUM(I13:I27)</f>
        <v>0</v>
      </c>
    </row>
    <row r="29" spans="2:9" ht="15">
      <c r="B29" s="14"/>
      <c r="E29" s="11"/>
      <c r="F29" s="11"/>
      <c r="H29" s="12"/>
      <c r="I29" s="11"/>
    </row>
    <row r="30" spans="1:9" ht="15">
      <c r="A30" s="1" t="s">
        <v>47</v>
      </c>
      <c r="B30" s="14"/>
      <c r="E30" s="11"/>
      <c r="F30" s="11"/>
      <c r="H30" s="12"/>
      <c r="I30" s="11"/>
    </row>
    <row r="31" spans="1:9" ht="15">
      <c r="A31" t="s">
        <v>33</v>
      </c>
      <c r="B31" s="14"/>
      <c r="C31" s="11"/>
      <c r="D31" s="11"/>
      <c r="E31" s="11">
        <f>B31*C31*12</f>
        <v>0</v>
      </c>
      <c r="F31" s="11">
        <f>B31*D31*12</f>
        <v>0</v>
      </c>
      <c r="G31" s="11">
        <f>D31-C31</f>
        <v>0</v>
      </c>
      <c r="H31" s="12" t="e">
        <f t="shared" si="3"/>
        <v>#DIV/0!</v>
      </c>
      <c r="I31" s="11">
        <f t="shared" si="4"/>
        <v>0</v>
      </c>
    </row>
    <row r="32" spans="1:9" ht="15">
      <c r="A32" t="s">
        <v>34</v>
      </c>
      <c r="B32" s="14"/>
      <c r="C32" s="11"/>
      <c r="D32" s="11"/>
      <c r="E32" s="11">
        <f aca="true" t="shared" si="5" ref="E32:E63">B32*C32*12</f>
        <v>0</v>
      </c>
      <c r="F32" s="11">
        <f aca="true" t="shared" si="6" ref="F32:F63">B32*D32*12</f>
        <v>0</v>
      </c>
      <c r="G32" s="11">
        <f aca="true" t="shared" si="7" ref="G32:G63">D32-C32</f>
        <v>0</v>
      </c>
      <c r="H32" s="12" t="e">
        <f t="shared" si="3"/>
        <v>#DIV/0!</v>
      </c>
      <c r="I32" s="11">
        <f t="shared" si="4"/>
        <v>0</v>
      </c>
    </row>
    <row r="33" spans="1:9" ht="15">
      <c r="A33" t="s">
        <v>35</v>
      </c>
      <c r="B33" s="14"/>
      <c r="C33" s="11"/>
      <c r="D33" s="11"/>
      <c r="E33" s="11">
        <f t="shared" si="5"/>
        <v>0</v>
      </c>
      <c r="F33" s="11">
        <f t="shared" si="6"/>
        <v>0</v>
      </c>
      <c r="G33" s="11">
        <f t="shared" si="7"/>
        <v>0</v>
      </c>
      <c r="H33" s="12" t="e">
        <f t="shared" si="3"/>
        <v>#DIV/0!</v>
      </c>
      <c r="I33" s="11">
        <f t="shared" si="4"/>
        <v>0</v>
      </c>
    </row>
    <row r="34" spans="1:9" ht="15">
      <c r="A34" t="s">
        <v>36</v>
      </c>
      <c r="B34" s="14"/>
      <c r="C34" s="11"/>
      <c r="D34" s="11"/>
      <c r="E34" s="11">
        <f t="shared" si="5"/>
        <v>0</v>
      </c>
      <c r="F34" s="11">
        <f t="shared" si="6"/>
        <v>0</v>
      </c>
      <c r="G34" s="11">
        <f t="shared" si="7"/>
        <v>0</v>
      </c>
      <c r="H34" s="12" t="e">
        <f t="shared" si="3"/>
        <v>#DIV/0!</v>
      </c>
      <c r="I34" s="11">
        <f t="shared" si="4"/>
        <v>0</v>
      </c>
    </row>
    <row r="35" spans="1:9" ht="15">
      <c r="A35" t="s">
        <v>37</v>
      </c>
      <c r="B35" s="14"/>
      <c r="C35" s="11"/>
      <c r="D35" s="11"/>
      <c r="E35" s="11">
        <f t="shared" si="5"/>
        <v>0</v>
      </c>
      <c r="F35" s="11">
        <f t="shared" si="6"/>
        <v>0</v>
      </c>
      <c r="G35" s="11">
        <f t="shared" si="7"/>
        <v>0</v>
      </c>
      <c r="H35" s="12" t="e">
        <f t="shared" si="3"/>
        <v>#DIV/0!</v>
      </c>
      <c r="I35" s="11">
        <f t="shared" si="4"/>
        <v>0</v>
      </c>
    </row>
    <row r="36" spans="1:9" ht="15">
      <c r="A36" t="s">
        <v>38</v>
      </c>
      <c r="B36" s="14"/>
      <c r="C36" s="11"/>
      <c r="D36" s="11"/>
      <c r="E36" s="11">
        <f t="shared" si="5"/>
        <v>0</v>
      </c>
      <c r="F36" s="11">
        <f t="shared" si="6"/>
        <v>0</v>
      </c>
      <c r="G36" s="11">
        <f t="shared" si="7"/>
        <v>0</v>
      </c>
      <c r="H36" s="12" t="e">
        <f t="shared" si="3"/>
        <v>#DIV/0!</v>
      </c>
      <c r="I36" s="11">
        <f t="shared" si="4"/>
        <v>0</v>
      </c>
    </row>
    <row r="37" spans="1:9" ht="15">
      <c r="A37" t="s">
        <v>39</v>
      </c>
      <c r="B37" s="14"/>
      <c r="C37" s="11"/>
      <c r="D37" s="11"/>
      <c r="E37" s="11">
        <f t="shared" si="5"/>
        <v>0</v>
      </c>
      <c r="F37" s="11">
        <f t="shared" si="6"/>
        <v>0</v>
      </c>
      <c r="G37" s="11">
        <f t="shared" si="7"/>
        <v>0</v>
      </c>
      <c r="H37" s="12" t="e">
        <f t="shared" si="3"/>
        <v>#DIV/0!</v>
      </c>
      <c r="I37" s="11">
        <f t="shared" si="4"/>
        <v>0</v>
      </c>
    </row>
    <row r="38" spans="1:9" ht="15">
      <c r="A38" t="s">
        <v>40</v>
      </c>
      <c r="B38" s="14"/>
      <c r="C38" s="11"/>
      <c r="D38" s="11"/>
      <c r="E38" s="11">
        <f t="shared" si="5"/>
        <v>0</v>
      </c>
      <c r="F38" s="11">
        <f t="shared" si="6"/>
        <v>0</v>
      </c>
      <c r="G38" s="11">
        <f t="shared" si="7"/>
        <v>0</v>
      </c>
      <c r="H38" s="12" t="e">
        <f t="shared" si="3"/>
        <v>#DIV/0!</v>
      </c>
      <c r="I38" s="11">
        <f t="shared" si="4"/>
        <v>0</v>
      </c>
    </row>
    <row r="39" spans="1:9" ht="15">
      <c r="A39" t="s">
        <v>41</v>
      </c>
      <c r="B39" s="14"/>
      <c r="C39" s="11"/>
      <c r="D39" s="11"/>
      <c r="E39" s="11">
        <f t="shared" si="5"/>
        <v>0</v>
      </c>
      <c r="F39" s="11">
        <f t="shared" si="6"/>
        <v>0</v>
      </c>
      <c r="G39" s="11">
        <f t="shared" si="7"/>
        <v>0</v>
      </c>
      <c r="H39" s="12" t="e">
        <f t="shared" si="3"/>
        <v>#DIV/0!</v>
      </c>
      <c r="I39" s="11">
        <f t="shared" si="4"/>
        <v>0</v>
      </c>
    </row>
    <row r="40" spans="1:9" ht="15">
      <c r="A40" t="s">
        <v>42</v>
      </c>
      <c r="B40" s="14"/>
      <c r="C40" s="11"/>
      <c r="D40" s="11"/>
      <c r="E40" s="11">
        <f t="shared" si="5"/>
        <v>0</v>
      </c>
      <c r="F40" s="11">
        <f t="shared" si="6"/>
        <v>0</v>
      </c>
      <c r="G40" s="11">
        <f t="shared" si="7"/>
        <v>0</v>
      </c>
      <c r="H40" s="12" t="e">
        <f t="shared" si="3"/>
        <v>#DIV/0!</v>
      </c>
      <c r="I40" s="11">
        <f t="shared" si="4"/>
        <v>0</v>
      </c>
    </row>
    <row r="41" spans="1:9" ht="15">
      <c r="A41" t="s">
        <v>43</v>
      </c>
      <c r="B41" s="14"/>
      <c r="C41" s="11"/>
      <c r="D41" s="11"/>
      <c r="E41" s="11">
        <f t="shared" si="5"/>
        <v>0</v>
      </c>
      <c r="F41" s="11">
        <f t="shared" si="6"/>
        <v>0</v>
      </c>
      <c r="G41" s="11">
        <f t="shared" si="7"/>
        <v>0</v>
      </c>
      <c r="H41" s="12" t="e">
        <f t="shared" si="3"/>
        <v>#DIV/0!</v>
      </c>
      <c r="I41" s="11">
        <f t="shared" si="4"/>
        <v>0</v>
      </c>
    </row>
    <row r="42" spans="1:9" ht="15">
      <c r="A42" t="s">
        <v>44</v>
      </c>
      <c r="B42" s="14"/>
      <c r="C42" s="11"/>
      <c r="D42" s="11"/>
      <c r="E42" s="11">
        <f t="shared" si="5"/>
        <v>0</v>
      </c>
      <c r="F42" s="11">
        <f t="shared" si="6"/>
        <v>0</v>
      </c>
      <c r="G42" s="11">
        <f t="shared" si="7"/>
        <v>0</v>
      </c>
      <c r="H42" s="12" t="e">
        <f t="shared" si="3"/>
        <v>#DIV/0!</v>
      </c>
      <c r="I42" s="11">
        <f t="shared" si="4"/>
        <v>0</v>
      </c>
    </row>
    <row r="43" spans="1:9" ht="15">
      <c r="A43" t="s">
        <v>46</v>
      </c>
      <c r="B43" s="14"/>
      <c r="C43" s="11"/>
      <c r="D43" s="11"/>
      <c r="E43" s="11">
        <f t="shared" si="5"/>
        <v>0</v>
      </c>
      <c r="F43" s="11">
        <f t="shared" si="6"/>
        <v>0</v>
      </c>
      <c r="G43" s="11">
        <f t="shared" si="7"/>
        <v>0</v>
      </c>
      <c r="H43" s="12" t="e">
        <f t="shared" si="3"/>
        <v>#DIV/0!</v>
      </c>
      <c r="I43" s="11">
        <f t="shared" si="4"/>
        <v>0</v>
      </c>
    </row>
    <row r="44" spans="1:9" ht="15">
      <c r="A44" t="s">
        <v>45</v>
      </c>
      <c r="B44" s="14"/>
      <c r="C44" s="11"/>
      <c r="D44" s="11"/>
      <c r="E44" s="11">
        <f t="shared" si="5"/>
        <v>0</v>
      </c>
      <c r="F44" s="11">
        <f t="shared" si="6"/>
        <v>0</v>
      </c>
      <c r="G44" s="11">
        <f t="shared" si="7"/>
        <v>0</v>
      </c>
      <c r="H44" s="12" t="e">
        <f t="shared" si="3"/>
        <v>#DIV/0!</v>
      </c>
      <c r="I44" s="11">
        <f t="shared" si="4"/>
        <v>0</v>
      </c>
    </row>
    <row r="45" spans="1:9" ht="15">
      <c r="A45" t="s">
        <v>84</v>
      </c>
      <c r="B45" s="14"/>
      <c r="C45" s="11"/>
      <c r="D45" s="11"/>
      <c r="E45" s="11">
        <f t="shared" si="5"/>
        <v>0</v>
      </c>
      <c r="F45" s="11">
        <f t="shared" si="6"/>
        <v>0</v>
      </c>
      <c r="G45" s="11">
        <f t="shared" si="7"/>
        <v>0</v>
      </c>
      <c r="H45" s="12" t="e">
        <f t="shared" si="3"/>
        <v>#DIV/0!</v>
      </c>
      <c r="I45" s="28">
        <f t="shared" si="4"/>
        <v>0</v>
      </c>
    </row>
    <row r="46" spans="2:9" ht="15">
      <c r="B46" s="14"/>
      <c r="E46" s="11"/>
      <c r="F46" s="11"/>
      <c r="G46" s="11"/>
      <c r="H46" s="26" t="s">
        <v>107</v>
      </c>
      <c r="I46" s="11">
        <f>SUM(I31:I45)</f>
        <v>0</v>
      </c>
    </row>
    <row r="47" spans="2:9" ht="15">
      <c r="B47" s="29" t="s">
        <v>242</v>
      </c>
      <c r="E47" s="11"/>
      <c r="F47" s="11"/>
      <c r="G47" s="11"/>
      <c r="H47" s="26"/>
      <c r="I47" s="11"/>
    </row>
    <row r="48" spans="2:9" ht="15">
      <c r="B48" s="29" t="s">
        <v>109</v>
      </c>
      <c r="E48" s="11"/>
      <c r="F48" s="11"/>
      <c r="G48" s="11"/>
      <c r="H48" s="26"/>
      <c r="I48" s="11"/>
    </row>
    <row r="49" spans="2:9" ht="15">
      <c r="B49" s="29" t="s">
        <v>243</v>
      </c>
      <c r="E49" s="11"/>
      <c r="F49" s="11"/>
      <c r="G49" s="11"/>
      <c r="H49" s="26"/>
      <c r="I49" s="11"/>
    </row>
    <row r="50" spans="2:9" ht="15">
      <c r="B50" s="29" t="s">
        <v>244</v>
      </c>
      <c r="E50" s="11"/>
      <c r="F50" s="11"/>
      <c r="G50" s="11"/>
      <c r="H50" s="26"/>
      <c r="I50" s="11"/>
    </row>
    <row r="51" spans="1:9" ht="15">
      <c r="A51" s="30" t="s">
        <v>110</v>
      </c>
      <c r="E51" s="11"/>
      <c r="F51" s="11"/>
      <c r="G51" s="11"/>
      <c r="H51" s="26"/>
      <c r="I51" s="11"/>
    </row>
    <row r="52" spans="1:9" ht="15">
      <c r="A52" t="s">
        <v>48</v>
      </c>
      <c r="B52" s="14"/>
      <c r="E52" s="11"/>
      <c r="F52" s="11"/>
      <c r="G52" s="11"/>
      <c r="H52" s="12"/>
      <c r="I52" s="11"/>
    </row>
    <row r="53" spans="1:9" ht="15">
      <c r="A53" s="13" t="s">
        <v>3</v>
      </c>
      <c r="B53" s="14"/>
      <c r="C53" s="11"/>
      <c r="D53" s="11"/>
      <c r="E53" s="11">
        <f t="shared" si="5"/>
        <v>0</v>
      </c>
      <c r="F53" s="11">
        <f t="shared" si="6"/>
        <v>0</v>
      </c>
      <c r="G53" s="11">
        <f t="shared" si="7"/>
        <v>0</v>
      </c>
      <c r="H53" s="12" t="e">
        <f t="shared" si="3"/>
        <v>#DIV/0!</v>
      </c>
      <c r="I53" s="11">
        <f t="shared" si="4"/>
        <v>0</v>
      </c>
    </row>
    <row r="54" spans="1:9" ht="15">
      <c r="A54" s="13" t="s">
        <v>4</v>
      </c>
      <c r="B54" s="14"/>
      <c r="C54" s="11"/>
      <c r="D54" s="11"/>
      <c r="E54" s="11">
        <f t="shared" si="5"/>
        <v>0</v>
      </c>
      <c r="F54" s="11">
        <f t="shared" si="6"/>
        <v>0</v>
      </c>
      <c r="G54" s="11">
        <f t="shared" si="7"/>
        <v>0</v>
      </c>
      <c r="H54" s="12" t="e">
        <f t="shared" si="3"/>
        <v>#DIV/0!</v>
      </c>
      <c r="I54" s="11">
        <f t="shared" si="4"/>
        <v>0</v>
      </c>
    </row>
    <row r="55" spans="2:9" ht="15">
      <c r="B55" s="14"/>
      <c r="C55" s="11"/>
      <c r="D55" s="11"/>
      <c r="E55" s="11"/>
      <c r="F55" s="11"/>
      <c r="G55" s="11"/>
      <c r="H55" s="12"/>
      <c r="I55" s="11"/>
    </row>
    <row r="56" spans="2:9" ht="15">
      <c r="B56" s="14"/>
      <c r="C56" s="11"/>
      <c r="D56" s="11"/>
      <c r="E56" s="11"/>
      <c r="F56" s="11"/>
      <c r="G56" s="11"/>
      <c r="H56" s="12"/>
      <c r="I56" s="11"/>
    </row>
    <row r="57" spans="1:9" ht="15">
      <c r="A57" t="s">
        <v>49</v>
      </c>
      <c r="B57" s="14"/>
      <c r="C57" s="11"/>
      <c r="D57" s="11"/>
      <c r="E57" s="11"/>
      <c r="F57" s="11"/>
      <c r="G57" s="11"/>
      <c r="H57" s="12"/>
      <c r="I57" s="11"/>
    </row>
    <row r="58" spans="1:9" ht="15">
      <c r="A58" s="13" t="s">
        <v>3</v>
      </c>
      <c r="B58" s="14"/>
      <c r="C58" s="11"/>
      <c r="D58" s="11"/>
      <c r="E58" s="11">
        <f t="shared" si="5"/>
        <v>0</v>
      </c>
      <c r="F58" s="11">
        <f t="shared" si="6"/>
        <v>0</v>
      </c>
      <c r="G58" s="11">
        <f t="shared" si="7"/>
        <v>0</v>
      </c>
      <c r="H58" s="12" t="e">
        <f t="shared" si="3"/>
        <v>#DIV/0!</v>
      </c>
      <c r="I58" s="11">
        <f t="shared" si="4"/>
        <v>0</v>
      </c>
    </row>
    <row r="59" spans="1:12" ht="15">
      <c r="A59" s="13" t="s">
        <v>4</v>
      </c>
      <c r="B59" s="14"/>
      <c r="C59" s="11"/>
      <c r="D59" s="11"/>
      <c r="E59" s="11">
        <f t="shared" si="5"/>
        <v>0</v>
      </c>
      <c r="F59" s="11">
        <f t="shared" si="6"/>
        <v>0</v>
      </c>
      <c r="G59" s="11">
        <f t="shared" si="7"/>
        <v>0</v>
      </c>
      <c r="H59" s="12" t="e">
        <f t="shared" si="3"/>
        <v>#DIV/0!</v>
      </c>
      <c r="I59" s="11">
        <f t="shared" si="4"/>
        <v>0</v>
      </c>
      <c r="K59" s="11"/>
      <c r="L59" s="11"/>
    </row>
    <row r="60" spans="2:9" ht="15">
      <c r="B60" s="14"/>
      <c r="C60" s="11"/>
      <c r="D60" s="11"/>
      <c r="E60" s="11"/>
      <c r="F60" s="11"/>
      <c r="G60" s="11"/>
      <c r="H60" s="12"/>
      <c r="I60" s="11"/>
    </row>
    <row r="61" spans="1:9" ht="15">
      <c r="A61" t="s">
        <v>50</v>
      </c>
      <c r="B61" s="14"/>
      <c r="C61" s="11"/>
      <c r="D61" s="11"/>
      <c r="E61" s="11"/>
      <c r="F61" s="11"/>
      <c r="G61" s="11"/>
      <c r="H61" s="12"/>
      <c r="I61" s="11"/>
    </row>
    <row r="62" spans="1:9" ht="15">
      <c r="A62" s="13" t="s">
        <v>3</v>
      </c>
      <c r="B62" s="14"/>
      <c r="C62" s="11"/>
      <c r="D62" s="11"/>
      <c r="E62" s="11">
        <f t="shared" si="5"/>
        <v>0</v>
      </c>
      <c r="F62" s="11">
        <f t="shared" si="6"/>
        <v>0</v>
      </c>
      <c r="G62" s="11">
        <f t="shared" si="7"/>
        <v>0</v>
      </c>
      <c r="H62" s="12" t="e">
        <f t="shared" si="3"/>
        <v>#DIV/0!</v>
      </c>
      <c r="I62" s="11">
        <f t="shared" si="4"/>
        <v>0</v>
      </c>
    </row>
    <row r="63" spans="1:9" ht="15">
      <c r="A63" s="13" t="s">
        <v>4</v>
      </c>
      <c r="B63" s="14"/>
      <c r="C63" s="11"/>
      <c r="D63" s="11"/>
      <c r="E63" s="11">
        <f t="shared" si="5"/>
        <v>0</v>
      </c>
      <c r="F63" s="11">
        <f t="shared" si="6"/>
        <v>0</v>
      </c>
      <c r="G63" s="11">
        <f t="shared" si="7"/>
        <v>0</v>
      </c>
      <c r="H63" s="12" t="e">
        <f t="shared" si="3"/>
        <v>#DIV/0!</v>
      </c>
      <c r="I63" s="11">
        <f t="shared" si="4"/>
        <v>0</v>
      </c>
    </row>
    <row r="64" spans="2:8" ht="15">
      <c r="B64" s="14"/>
      <c r="C64" s="11"/>
      <c r="D64" s="11"/>
      <c r="E64" s="11"/>
      <c r="H64" s="12"/>
    </row>
    <row r="65" spans="1:8" ht="15">
      <c r="A65" t="s">
        <v>104</v>
      </c>
      <c r="B65" s="14"/>
      <c r="C65" s="11"/>
      <c r="D65" s="11"/>
      <c r="E65" s="11"/>
      <c r="H65" s="12"/>
    </row>
    <row r="66" spans="1:9" ht="15">
      <c r="A66" s="13" t="s">
        <v>3</v>
      </c>
      <c r="B66" s="14"/>
      <c r="C66" s="11"/>
      <c r="D66" s="11"/>
      <c r="E66" s="11">
        <f>B66*C66*12</f>
        <v>0</v>
      </c>
      <c r="F66" s="11">
        <f>B66*D66*12</f>
        <v>0</v>
      </c>
      <c r="G66" s="11">
        <f>D66-C66</f>
        <v>0</v>
      </c>
      <c r="H66" s="12" t="e">
        <f>G66/C66</f>
        <v>#DIV/0!</v>
      </c>
      <c r="I66" s="11">
        <f>F66-E66</f>
        <v>0</v>
      </c>
    </row>
    <row r="67" spans="1:11" ht="15">
      <c r="A67" s="13" t="s">
        <v>4</v>
      </c>
      <c r="B67" s="14"/>
      <c r="C67" s="11"/>
      <c r="D67" s="11"/>
      <c r="E67" s="11">
        <f>B67*C67*12</f>
        <v>0</v>
      </c>
      <c r="F67" s="11">
        <f>B67*D67*12</f>
        <v>0</v>
      </c>
      <c r="G67" s="11">
        <f>D67-C67</f>
        <v>0</v>
      </c>
      <c r="H67" s="12" t="e">
        <f>G67/C67</f>
        <v>#DIV/0!</v>
      </c>
      <c r="I67" s="28">
        <f>F67-E67</f>
        <v>0</v>
      </c>
      <c r="K67" s="11"/>
    </row>
    <row r="68" spans="1:11" ht="15">
      <c r="A68" s="13"/>
      <c r="B68" s="14"/>
      <c r="C68" s="11"/>
      <c r="D68" s="11"/>
      <c r="E68" s="11"/>
      <c r="F68" s="11"/>
      <c r="G68" s="11"/>
      <c r="H68" s="53" t="s">
        <v>245</v>
      </c>
      <c r="I68" s="11">
        <f>SUM(I53:I67)</f>
        <v>0</v>
      </c>
      <c r="K68" s="11"/>
    </row>
    <row r="69" spans="1:8" ht="15">
      <c r="A69" s="13"/>
      <c r="B69" s="14"/>
      <c r="C69" s="11"/>
      <c r="D69" s="11"/>
      <c r="E69" s="11"/>
      <c r="H69" s="12"/>
    </row>
    <row r="70" spans="1:9" ht="15">
      <c r="A70" s="13"/>
      <c r="B70" s="14"/>
      <c r="C70" s="11"/>
      <c r="D70" s="11"/>
      <c r="E70" s="11"/>
      <c r="G70" s="1"/>
      <c r="H70" s="27" t="s">
        <v>246</v>
      </c>
      <c r="I70" s="11">
        <f>I68+I46+I28</f>
        <v>0</v>
      </c>
    </row>
    <row r="71" spans="2:8" ht="15">
      <c r="B71" s="14"/>
      <c r="C71" s="11"/>
      <c r="D71" s="11"/>
      <c r="E71" s="11"/>
      <c r="H71" s="12"/>
    </row>
    <row r="72" spans="1:8" ht="15">
      <c r="A72" s="1" t="s">
        <v>52</v>
      </c>
      <c r="B72" s="14"/>
      <c r="C72" s="11"/>
      <c r="D72" s="11"/>
      <c r="H72" s="12"/>
    </row>
    <row r="73" spans="1:9" ht="15">
      <c r="A73" t="s">
        <v>53</v>
      </c>
      <c r="B73" s="14">
        <f>SUM(B13:B27)+SUM(B31:B45)</f>
        <v>0</v>
      </c>
      <c r="C73" s="11">
        <f>'Phase 1 reduction summary'!C30</f>
        <v>0</v>
      </c>
      <c r="D73" s="11">
        <f>'Phase 1 reduction summary'!G30</f>
        <v>1</v>
      </c>
      <c r="E73" s="11">
        <f>B73*C73*12</f>
        <v>0</v>
      </c>
      <c r="F73" s="11">
        <f>B73*D73*12</f>
        <v>0</v>
      </c>
      <c r="G73" s="11">
        <f>D73-C73</f>
        <v>1</v>
      </c>
      <c r="H73" s="12" t="e">
        <f>G73/C73</f>
        <v>#DIV/0!</v>
      </c>
      <c r="I73" s="11">
        <f>F73-E73</f>
        <v>0</v>
      </c>
    </row>
    <row r="74" spans="2:8" ht="15">
      <c r="B74" s="14"/>
      <c r="C74" s="11"/>
      <c r="D74" s="11"/>
      <c r="H74" s="12"/>
    </row>
    <row r="75" spans="1:8" ht="15">
      <c r="A75" s="1" t="s">
        <v>54</v>
      </c>
      <c r="B75" s="14"/>
      <c r="C75" s="11"/>
      <c r="D75" s="11"/>
      <c r="H75" s="12"/>
    </row>
    <row r="76" spans="1:8" ht="15">
      <c r="A76" s="16" t="s">
        <v>90</v>
      </c>
      <c r="B76" s="14"/>
      <c r="C76" s="11"/>
      <c r="D76" s="11"/>
      <c r="H76" s="12"/>
    </row>
    <row r="77" spans="1:9" ht="15">
      <c r="A77" t="s">
        <v>85</v>
      </c>
      <c r="B77" s="14"/>
      <c r="C77" s="20">
        <f>'Phase 1 reduction summary'!C19</f>
        <v>0</v>
      </c>
      <c r="D77" s="20">
        <f>'Phase 1 reduction summary'!G19</f>
        <v>0</v>
      </c>
      <c r="E77" s="11">
        <f>B77*C77</f>
        <v>0</v>
      </c>
      <c r="F77" s="11">
        <f>B77*D77</f>
        <v>0</v>
      </c>
      <c r="G77" s="20">
        <f>D77-C77</f>
        <v>0</v>
      </c>
      <c r="H77" s="12" t="e">
        <f>G77/C77</f>
        <v>#DIV/0!</v>
      </c>
      <c r="I77" s="11">
        <f>F77-E77</f>
        <v>0</v>
      </c>
    </row>
    <row r="78" spans="1:9" ht="15">
      <c r="A78" t="s">
        <v>86</v>
      </c>
      <c r="B78" s="14"/>
      <c r="C78" s="20">
        <f>'Phase 1 reduction summary'!C20</f>
        <v>0</v>
      </c>
      <c r="D78" s="20">
        <f>'Phase 1 reduction summary'!G20</f>
        <v>0</v>
      </c>
      <c r="E78" s="11">
        <f>B78*C78</f>
        <v>0</v>
      </c>
      <c r="F78" s="11">
        <f>B78*D78</f>
        <v>0</v>
      </c>
      <c r="G78" s="20">
        <f>D78-C78</f>
        <v>0</v>
      </c>
      <c r="H78" s="12" t="e">
        <f>G78/C78</f>
        <v>#DIV/0!</v>
      </c>
      <c r="I78" s="11">
        <f>F78-E78</f>
        <v>0</v>
      </c>
    </row>
    <row r="79" spans="1:9" ht="15">
      <c r="A79" t="s">
        <v>87</v>
      </c>
      <c r="B79" s="14"/>
      <c r="C79" s="20">
        <f>'Phase 1 reduction summary'!C21</f>
        <v>0</v>
      </c>
      <c r="D79" s="20">
        <f>'Phase 1 reduction summary'!G21</f>
        <v>0</v>
      </c>
      <c r="E79" s="11">
        <f>B79*C79</f>
        <v>0</v>
      </c>
      <c r="F79" s="11">
        <f>B79*D79</f>
        <v>0</v>
      </c>
      <c r="G79" s="20">
        <f>D79-C79</f>
        <v>0</v>
      </c>
      <c r="H79" s="12" t="e">
        <f>G79/C79</f>
        <v>#DIV/0!</v>
      </c>
      <c r="I79" s="11">
        <f>F79-E79</f>
        <v>0</v>
      </c>
    </row>
    <row r="80" spans="1:9" ht="15">
      <c r="A80" t="s">
        <v>88</v>
      </c>
      <c r="B80" s="14"/>
      <c r="C80" s="20">
        <f>'Phase 1 reduction summary'!C22</f>
        <v>0</v>
      </c>
      <c r="D80" s="20">
        <f>'Phase 1 reduction summary'!G22</f>
        <v>0</v>
      </c>
      <c r="E80" s="11">
        <f>B80*C80</f>
        <v>0</v>
      </c>
      <c r="F80" s="11">
        <f>B80*D80</f>
        <v>0</v>
      </c>
      <c r="G80" s="20">
        <f>D80-C80</f>
        <v>0</v>
      </c>
      <c r="H80" s="12" t="e">
        <f>G80/C80</f>
        <v>#DIV/0!</v>
      </c>
      <c r="I80" s="11">
        <f>F80-E80</f>
        <v>0</v>
      </c>
    </row>
    <row r="81" spans="1:9" ht="15">
      <c r="A81" t="s">
        <v>89</v>
      </c>
      <c r="B81" s="14"/>
      <c r="C81" s="20">
        <f>'Phase 1 reduction summary'!C23</f>
        <v>0</v>
      </c>
      <c r="D81" s="20">
        <f>'Phase 1 reduction summary'!G23</f>
        <v>0</v>
      </c>
      <c r="E81" s="11">
        <f>B81*C81</f>
        <v>0</v>
      </c>
      <c r="F81" s="11">
        <f>B81*D81</f>
        <v>0</v>
      </c>
      <c r="G81" s="20">
        <f>D81-C81</f>
        <v>0</v>
      </c>
      <c r="H81" s="12" t="e">
        <f>G81/C81</f>
        <v>#DIV/0!</v>
      </c>
      <c r="I81" s="28">
        <f>F81-E81</f>
        <v>0</v>
      </c>
    </row>
    <row r="82" spans="2:9" ht="15">
      <c r="B82" s="14"/>
      <c r="C82" s="11"/>
      <c r="D82" s="11"/>
      <c r="H82" s="27" t="s">
        <v>108</v>
      </c>
      <c r="I82" s="11">
        <f>SUM(I77:I81)+I73</f>
        <v>0</v>
      </c>
    </row>
    <row r="83" spans="2:8" ht="15">
      <c r="B83" s="14"/>
      <c r="C83" s="11"/>
      <c r="D83" s="11"/>
      <c r="E83" s="11"/>
      <c r="H83" s="12"/>
    </row>
    <row r="84" spans="2:8" ht="15">
      <c r="B84" s="14"/>
      <c r="C84" s="11"/>
      <c r="D84" s="11"/>
      <c r="H84" s="12"/>
    </row>
    <row r="85" spans="2:8" ht="15">
      <c r="B85" s="14"/>
      <c r="C85" s="11"/>
      <c r="D85" s="11"/>
      <c r="H85" s="12"/>
    </row>
    <row r="86" spans="2:9" ht="15">
      <c r="B86" s="14"/>
      <c r="C86" s="11"/>
      <c r="D86" s="11"/>
      <c r="H86" s="12"/>
      <c r="I86" s="11"/>
    </row>
    <row r="87" spans="2:8" ht="15">
      <c r="B87" s="14"/>
      <c r="C87" s="11"/>
      <c r="D87" s="11"/>
      <c r="H87" s="12"/>
    </row>
    <row r="88" spans="2:8" ht="15">
      <c r="B88" s="14"/>
      <c r="C88" s="11"/>
      <c r="D88" s="11"/>
      <c r="H88" s="12"/>
    </row>
    <row r="89" spans="2:9" ht="15">
      <c r="B89" s="14"/>
      <c r="C89" s="11"/>
      <c r="D89" s="11"/>
      <c r="H89" s="12"/>
      <c r="I89" s="11"/>
    </row>
    <row r="90" spans="2:9" ht="15">
      <c r="B90" s="14"/>
      <c r="C90" s="11"/>
      <c r="D90" s="11"/>
      <c r="H90" s="12"/>
      <c r="I90" s="11"/>
    </row>
    <row r="91" spans="2:4" ht="15">
      <c r="B91" s="14"/>
      <c r="C91" s="11"/>
      <c r="D91" s="11"/>
    </row>
    <row r="92" spans="2:4" ht="15">
      <c r="B92" s="14"/>
      <c r="C92" s="11"/>
      <c r="D92" s="11"/>
    </row>
    <row r="93" spans="2:4" ht="15">
      <c r="B93" s="14"/>
      <c r="C93" s="11"/>
      <c r="D93" s="11"/>
    </row>
    <row r="94" spans="2:4" ht="15">
      <c r="B94" s="14"/>
      <c r="C94" s="11"/>
      <c r="D94" s="11"/>
    </row>
    <row r="95" spans="2:4" ht="15">
      <c r="B95" s="14"/>
      <c r="C95" s="11"/>
      <c r="D95" s="11"/>
    </row>
    <row r="96" spans="2:4" ht="15">
      <c r="B96" s="14"/>
      <c r="C96" s="11"/>
      <c r="D96" s="11"/>
    </row>
    <row r="97" spans="2:4" ht="15">
      <c r="B97" s="14"/>
      <c r="C97" s="11"/>
      <c r="D97" s="11"/>
    </row>
    <row r="98" spans="2:4" ht="15">
      <c r="B98" s="14"/>
      <c r="C98" s="11"/>
      <c r="D98" s="11"/>
    </row>
    <row r="99" spans="2:4" ht="15">
      <c r="B99" s="14"/>
      <c r="C99" s="11"/>
      <c r="D99" s="11"/>
    </row>
    <row r="100" spans="2:4" ht="15">
      <c r="B100" s="14"/>
      <c r="C100" s="11"/>
      <c r="D100" s="11"/>
    </row>
    <row r="101" spans="2:4" ht="15">
      <c r="B101" s="14"/>
      <c r="C101" s="11"/>
      <c r="D101" s="11"/>
    </row>
    <row r="102" spans="2:4" ht="15">
      <c r="B102" s="14"/>
      <c r="C102" s="11"/>
      <c r="D102" s="11"/>
    </row>
    <row r="103" spans="2:4" ht="15">
      <c r="B103" s="14"/>
      <c r="C103" s="11"/>
      <c r="D103" s="11"/>
    </row>
    <row r="104" spans="2:4" ht="15">
      <c r="B104" s="14"/>
      <c r="C104" s="11"/>
      <c r="D104" s="11"/>
    </row>
    <row r="105" spans="2:4" ht="15">
      <c r="B105" s="14"/>
      <c r="C105" s="11"/>
      <c r="D105" s="11"/>
    </row>
    <row r="106" spans="2:4" ht="15">
      <c r="B106" s="14"/>
      <c r="C106" s="11"/>
      <c r="D106" s="11"/>
    </row>
    <row r="107" spans="2:4" ht="15">
      <c r="B107" s="14"/>
      <c r="C107" s="11"/>
      <c r="D107" s="11"/>
    </row>
    <row r="108" spans="2:4" ht="15">
      <c r="B108" s="14"/>
      <c r="C108" s="11"/>
      <c r="D108" s="11"/>
    </row>
    <row r="109" spans="2:4" ht="15">
      <c r="B109" s="14"/>
      <c r="C109" s="11"/>
      <c r="D109" s="11"/>
    </row>
    <row r="110" spans="2:4" ht="15">
      <c r="B110" s="14"/>
      <c r="C110" s="11"/>
      <c r="D110" s="11"/>
    </row>
    <row r="111" spans="2:4" ht="15">
      <c r="B111" s="14"/>
      <c r="C111" s="11"/>
      <c r="D111" s="11"/>
    </row>
    <row r="112" spans="2:4" ht="15">
      <c r="B112" s="14"/>
      <c r="C112" s="11"/>
      <c r="D112" s="11"/>
    </row>
    <row r="113" spans="2:4" ht="15">
      <c r="B113" s="14"/>
      <c r="C113" s="11"/>
      <c r="D113" s="11"/>
    </row>
    <row r="114" spans="2:4" ht="15">
      <c r="B114" s="14"/>
      <c r="C114" s="11"/>
      <c r="D114" s="11"/>
    </row>
    <row r="115" spans="3:4" ht="15">
      <c r="C115" s="11"/>
      <c r="D115" s="11"/>
    </row>
    <row r="116" spans="3:4" ht="15">
      <c r="C116" s="11"/>
      <c r="D116" s="11"/>
    </row>
    <row r="117" spans="3:4" ht="15">
      <c r="C117" s="11"/>
      <c r="D117" s="11"/>
    </row>
    <row r="118" spans="3:4" ht="15">
      <c r="C118" s="11"/>
      <c r="D118" s="11"/>
    </row>
    <row r="119" spans="3:4" ht="15">
      <c r="C119" s="11"/>
      <c r="D119" s="11"/>
    </row>
    <row r="120" spans="3:4" ht="15">
      <c r="C120" s="11"/>
      <c r="D120" s="11"/>
    </row>
    <row r="121" spans="3:4" ht="15">
      <c r="C121" s="11"/>
      <c r="D121" s="11"/>
    </row>
    <row r="122" spans="3:4" ht="15">
      <c r="C122" s="11"/>
      <c r="D122" s="11"/>
    </row>
    <row r="123" spans="3:4" ht="15">
      <c r="C123" s="11"/>
      <c r="D123" s="11"/>
    </row>
    <row r="124" spans="3:4" ht="15">
      <c r="C124" s="11"/>
      <c r="D124" s="11"/>
    </row>
    <row r="125" spans="3:4" ht="15">
      <c r="C125" s="11"/>
      <c r="D125" s="11"/>
    </row>
    <row r="126" spans="3:4" ht="15">
      <c r="C126" s="11"/>
      <c r="D126" s="11"/>
    </row>
    <row r="127" spans="3:4" ht="15">
      <c r="C127" s="11"/>
      <c r="D127" s="11"/>
    </row>
    <row r="128" spans="3:4" ht="15">
      <c r="C128" s="11"/>
      <c r="D128" s="11"/>
    </row>
    <row r="129" spans="3:4" ht="15">
      <c r="C129" s="11"/>
      <c r="D129" s="11"/>
    </row>
    <row r="130" spans="3:4" ht="15">
      <c r="C130" s="11"/>
      <c r="D130" s="11"/>
    </row>
    <row r="131" spans="3:4" ht="15">
      <c r="C131" s="11"/>
      <c r="D131" s="11"/>
    </row>
    <row r="132" spans="3:4" ht="15">
      <c r="C132" s="11"/>
      <c r="D132" s="11"/>
    </row>
    <row r="133" spans="3:4" ht="15">
      <c r="C133" s="11"/>
      <c r="D133" s="11"/>
    </row>
    <row r="134" spans="3:4" ht="15">
      <c r="C134" s="11"/>
      <c r="D134" s="11"/>
    </row>
    <row r="135" spans="3:4" ht="15">
      <c r="C135" s="11"/>
      <c r="D135" s="11"/>
    </row>
    <row r="136" spans="3:4" ht="15">
      <c r="C136" s="11"/>
      <c r="D136" s="11"/>
    </row>
    <row r="137" spans="3:4" ht="15">
      <c r="C137" s="11"/>
      <c r="D137" s="11"/>
    </row>
    <row r="138" spans="3:4" ht="15">
      <c r="C138" s="11"/>
      <c r="D138" s="11"/>
    </row>
    <row r="139" spans="3:4" ht="15">
      <c r="C139" s="11"/>
      <c r="D139" s="11"/>
    </row>
    <row r="140" spans="3:4" ht="15">
      <c r="C140" s="11"/>
      <c r="D140" s="11"/>
    </row>
    <row r="141" spans="3:4" ht="15">
      <c r="C141" s="11"/>
      <c r="D141" s="11"/>
    </row>
    <row r="142" spans="3:4" ht="15">
      <c r="C142" s="11"/>
      <c r="D142" s="11"/>
    </row>
    <row r="143" spans="3:4" ht="15">
      <c r="C143" s="11"/>
      <c r="D143" s="11"/>
    </row>
    <row r="144" spans="3:4" ht="15">
      <c r="C144" s="11"/>
      <c r="D144" s="11"/>
    </row>
    <row r="145" spans="3:4" ht="15">
      <c r="C145" s="11"/>
      <c r="D145" s="11"/>
    </row>
    <row r="146" spans="3:4" ht="15">
      <c r="C146" s="11"/>
      <c r="D146" s="11"/>
    </row>
    <row r="147" spans="3:4" ht="15">
      <c r="C147" s="11"/>
      <c r="D147" s="11"/>
    </row>
    <row r="148" spans="3:4" ht="15">
      <c r="C148" s="11"/>
      <c r="D148" s="11"/>
    </row>
    <row r="149" spans="3:4" ht="15">
      <c r="C149" s="11"/>
      <c r="D149" s="11"/>
    </row>
    <row r="150" spans="3:4" ht="15">
      <c r="C150" s="11"/>
      <c r="D150" s="11"/>
    </row>
    <row r="151" spans="3:4" ht="15">
      <c r="C151" s="11"/>
      <c r="D151" s="11"/>
    </row>
    <row r="152" spans="3:4" ht="15">
      <c r="C152" s="11"/>
      <c r="D152" s="11"/>
    </row>
    <row r="153" spans="3:4" ht="15">
      <c r="C153" s="11"/>
      <c r="D153" s="11"/>
    </row>
    <row r="154" spans="3:4" ht="15">
      <c r="C154" s="11"/>
      <c r="D154" s="11"/>
    </row>
    <row r="155" spans="3:4" ht="15">
      <c r="C155" s="11"/>
      <c r="D155" s="11"/>
    </row>
    <row r="156" spans="3:4" ht="15">
      <c r="C156" s="11"/>
      <c r="D156" s="11"/>
    </row>
    <row r="157" spans="3:4" ht="15">
      <c r="C157" s="11"/>
      <c r="D157" s="11"/>
    </row>
    <row r="158" spans="3:4" ht="15">
      <c r="C158" s="11"/>
      <c r="D158" s="11"/>
    </row>
    <row r="159" spans="3:4" ht="15">
      <c r="C159" s="11"/>
      <c r="D159" s="11"/>
    </row>
    <row r="160" spans="3:4" ht="15">
      <c r="C160" s="11"/>
      <c r="D160" s="11"/>
    </row>
    <row r="161" spans="3:4" ht="15">
      <c r="C161" s="11"/>
      <c r="D161" s="11"/>
    </row>
    <row r="162" spans="3:4" ht="15">
      <c r="C162" s="11"/>
      <c r="D162" s="11"/>
    </row>
    <row r="163" spans="3:4" ht="15">
      <c r="C163" s="11"/>
      <c r="D163" s="11"/>
    </row>
    <row r="164" spans="3:4" ht="15">
      <c r="C164" s="11"/>
      <c r="D164" s="11"/>
    </row>
    <row r="165" spans="3:4" ht="15">
      <c r="C165" s="11"/>
      <c r="D165" s="11"/>
    </row>
    <row r="166" spans="3:4" ht="15">
      <c r="C166" s="11"/>
      <c r="D166" s="11"/>
    </row>
    <row r="167" spans="3:4" ht="15">
      <c r="C167" s="11"/>
      <c r="D167" s="11"/>
    </row>
    <row r="168" spans="3:4" ht="15">
      <c r="C168" s="11"/>
      <c r="D168" s="11"/>
    </row>
    <row r="169" spans="3:4" ht="15">
      <c r="C169" s="11"/>
      <c r="D169" s="11"/>
    </row>
    <row r="170" spans="3:4" ht="15">
      <c r="C170" s="11"/>
      <c r="D170" s="11"/>
    </row>
    <row r="171" spans="3:4" ht="15">
      <c r="C171" s="11"/>
      <c r="D171" s="11"/>
    </row>
    <row r="172" spans="3:4" ht="15">
      <c r="C172" s="11"/>
      <c r="D172" s="11"/>
    </row>
    <row r="173" spans="3:4" ht="15">
      <c r="C173" s="11"/>
      <c r="D173" s="11"/>
    </row>
    <row r="174" spans="3:4" ht="15">
      <c r="C174" s="11"/>
      <c r="D174" s="11"/>
    </row>
    <row r="175" spans="3:4" ht="15">
      <c r="C175" s="11"/>
      <c r="D175" s="11"/>
    </row>
    <row r="176" spans="3:4" ht="15">
      <c r="C176" s="11"/>
      <c r="D176" s="11"/>
    </row>
    <row r="177" spans="3:4" ht="15">
      <c r="C177" s="11"/>
      <c r="D177" s="11"/>
    </row>
    <row r="178" spans="3:4" ht="15">
      <c r="C178" s="11"/>
      <c r="D178" s="11"/>
    </row>
    <row r="179" spans="3:4" ht="15">
      <c r="C179" s="11"/>
      <c r="D179" s="11"/>
    </row>
    <row r="180" spans="3:4" ht="15">
      <c r="C180" s="11"/>
      <c r="D180" s="11"/>
    </row>
    <row r="181" spans="3:4" ht="15">
      <c r="C181" s="11"/>
      <c r="D181" s="11"/>
    </row>
    <row r="182" spans="3:4" ht="15">
      <c r="C182" s="11"/>
      <c r="D182" s="11"/>
    </row>
    <row r="183" spans="3:4" ht="15">
      <c r="C183" s="11"/>
      <c r="D183" s="11"/>
    </row>
    <row r="184" spans="3:4" ht="15">
      <c r="C184" s="11"/>
      <c r="D184" s="11"/>
    </row>
    <row r="185" spans="3:4" ht="15">
      <c r="C185" s="11"/>
      <c r="D185" s="11"/>
    </row>
    <row r="186" spans="3:4" ht="15">
      <c r="C186" s="11"/>
      <c r="D186" s="11"/>
    </row>
    <row r="187" spans="3:4" ht="15">
      <c r="C187" s="11"/>
      <c r="D187" s="11"/>
    </row>
    <row r="188" spans="3:4" ht="15">
      <c r="C188" s="11"/>
      <c r="D188" s="11"/>
    </row>
    <row r="189" spans="3:4" ht="15">
      <c r="C189" s="11"/>
      <c r="D189" s="11"/>
    </row>
    <row r="190" spans="3:4" ht="15">
      <c r="C190" s="11"/>
      <c r="D190" s="11"/>
    </row>
    <row r="191" spans="3:4" ht="15">
      <c r="C191" s="11"/>
      <c r="D191" s="11"/>
    </row>
    <row r="192" spans="3:4" ht="15">
      <c r="C192" s="11"/>
      <c r="D192" s="11"/>
    </row>
    <row r="193" spans="3:4" ht="15">
      <c r="C193" s="11"/>
      <c r="D193" s="11"/>
    </row>
    <row r="194" spans="3:4" ht="15">
      <c r="C194" s="11"/>
      <c r="D194" s="11"/>
    </row>
    <row r="195" spans="3:4" ht="15">
      <c r="C195" s="11"/>
      <c r="D195" s="11"/>
    </row>
    <row r="196" spans="3:4" ht="15">
      <c r="C196" s="11"/>
      <c r="D196" s="11"/>
    </row>
    <row r="197" spans="3:4" ht="15">
      <c r="C197" s="11"/>
      <c r="D197" s="11"/>
    </row>
    <row r="198" spans="3:4" ht="15">
      <c r="C198" s="11"/>
      <c r="D198" s="11"/>
    </row>
    <row r="199" spans="3:4" ht="15">
      <c r="C199" s="11"/>
      <c r="D199" s="11"/>
    </row>
    <row r="200" spans="3:4" ht="15">
      <c r="C200" s="11"/>
      <c r="D200" s="11"/>
    </row>
    <row r="201" spans="3:4" ht="15">
      <c r="C201" s="11"/>
      <c r="D201" s="11"/>
    </row>
    <row r="202" spans="3:4" ht="15">
      <c r="C202" s="11"/>
      <c r="D202" s="11"/>
    </row>
    <row r="203" spans="3:4" ht="15">
      <c r="C203" s="11"/>
      <c r="D203" s="11"/>
    </row>
    <row r="204" spans="3:4" ht="15">
      <c r="C204" s="11"/>
      <c r="D204" s="11"/>
    </row>
    <row r="205" spans="3:4" ht="15">
      <c r="C205" s="11"/>
      <c r="D205" s="11"/>
    </row>
    <row r="206" spans="3:4" ht="15">
      <c r="C206" s="11"/>
      <c r="D206" s="11"/>
    </row>
    <row r="207" spans="3:4" ht="15">
      <c r="C207" s="11"/>
      <c r="D207" s="11"/>
    </row>
    <row r="208" spans="3:4" ht="15">
      <c r="C208" s="11"/>
      <c r="D208" s="11"/>
    </row>
    <row r="209" spans="3:4" ht="15">
      <c r="C209" s="11"/>
      <c r="D209" s="11"/>
    </row>
    <row r="210" spans="3:4" ht="15">
      <c r="C210" s="11"/>
      <c r="D210" s="11"/>
    </row>
    <row r="211" spans="3:4" ht="15">
      <c r="C211" s="11"/>
      <c r="D211" s="11"/>
    </row>
    <row r="212" spans="3:4" ht="15">
      <c r="C212" s="11"/>
      <c r="D212" s="11"/>
    </row>
    <row r="213" spans="3:4" ht="15">
      <c r="C213" s="11"/>
      <c r="D213" s="11"/>
    </row>
    <row r="214" spans="3:4" ht="15">
      <c r="C214" s="11"/>
      <c r="D214" s="11"/>
    </row>
    <row r="215" spans="3:4" ht="15">
      <c r="C215" s="11"/>
      <c r="D215" s="11"/>
    </row>
    <row r="216" spans="3:4" ht="15">
      <c r="C216" s="11"/>
      <c r="D216" s="11"/>
    </row>
    <row r="217" spans="3:4" ht="15">
      <c r="C217" s="11"/>
      <c r="D217" s="11"/>
    </row>
    <row r="218" spans="3:4" ht="15">
      <c r="C218" s="11"/>
      <c r="D218" s="11"/>
    </row>
    <row r="219" spans="3:4" ht="15">
      <c r="C219" s="11"/>
      <c r="D219" s="11"/>
    </row>
    <row r="220" spans="3:4" ht="15">
      <c r="C220" s="11"/>
      <c r="D220" s="11"/>
    </row>
    <row r="221" spans="3:4" ht="15">
      <c r="C221" s="11"/>
      <c r="D221" s="11"/>
    </row>
    <row r="222" spans="3:4" ht="15">
      <c r="C222" s="11"/>
      <c r="D222" s="11"/>
    </row>
    <row r="223" spans="3:4" ht="15">
      <c r="C223" s="11"/>
      <c r="D223" s="11"/>
    </row>
    <row r="224" spans="3:4" ht="15">
      <c r="C224" s="11"/>
      <c r="D224" s="11"/>
    </row>
    <row r="225" spans="3:4" ht="15">
      <c r="C225" s="11"/>
      <c r="D225" s="11"/>
    </row>
    <row r="226" spans="3:4" ht="15">
      <c r="C226" s="11"/>
      <c r="D226" s="11"/>
    </row>
    <row r="227" spans="3:4" ht="15">
      <c r="C227" s="11"/>
      <c r="D227" s="11"/>
    </row>
  </sheetData>
  <sheetProtection/>
  <printOptions/>
  <pageMargins left="0.7" right="0.7" top="0.75" bottom="0.75" header="0.3" footer="0.3"/>
  <pageSetup horizontalDpi="600" verticalDpi="600" orientation="portrait" scale="46" r:id="rId1"/>
  <ignoredErrors>
    <ignoredError sqref="H13:H27 H31:H45 H53:H54 H58:H59 H62:H63 H66:H67 H73 H77:H8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421875" style="0" customWidth="1"/>
    <col min="3" max="3" width="17.28125" style="0" customWidth="1"/>
    <col min="4" max="4" width="18.7109375" style="0" customWidth="1"/>
    <col min="5" max="5" width="17.00390625" style="0" customWidth="1"/>
  </cols>
  <sheetData>
    <row r="1" ht="15">
      <c r="A1" s="1" t="s">
        <v>0</v>
      </c>
    </row>
    <row r="2" ht="15">
      <c r="A2" s="1" t="s">
        <v>254</v>
      </c>
    </row>
    <row r="5" ht="15">
      <c r="A5" s="1" t="s">
        <v>0</v>
      </c>
    </row>
    <row r="7" ht="15">
      <c r="A7" s="1" t="s">
        <v>203</v>
      </c>
    </row>
    <row r="9" spans="3:5" ht="15">
      <c r="C9" s="6" t="s">
        <v>14</v>
      </c>
      <c r="D9" s="6" t="s">
        <v>15</v>
      </c>
      <c r="E9" s="6" t="s">
        <v>29</v>
      </c>
    </row>
    <row r="10" ht="15">
      <c r="A10" t="s">
        <v>25</v>
      </c>
    </row>
    <row r="11" spans="1:5" ht="15">
      <c r="A11" t="s">
        <v>26</v>
      </c>
      <c r="C11" s="11">
        <f>'Rate Detail'!C13</f>
        <v>0</v>
      </c>
      <c r="D11" s="11">
        <f>'Rate Detail'!D13</f>
        <v>0</v>
      </c>
      <c r="E11" s="11">
        <f>D11-C11</f>
        <v>0</v>
      </c>
    </row>
    <row r="12" spans="1:5" ht="15">
      <c r="A12" t="s">
        <v>27</v>
      </c>
      <c r="C12" s="11">
        <f>'Rate Detail'!C31</f>
        <v>0</v>
      </c>
      <c r="D12" s="11">
        <f>'Rate Detail'!D31</f>
        <v>0</v>
      </c>
      <c r="E12" s="11">
        <f>D12-C12</f>
        <v>0</v>
      </c>
    </row>
    <row r="13" spans="3:5" ht="15">
      <c r="C13" s="11"/>
      <c r="D13" s="11"/>
      <c r="E13" s="11"/>
    </row>
    <row r="14" spans="1:5" ht="15">
      <c r="A14" t="s">
        <v>28</v>
      </c>
      <c r="C14" s="11"/>
      <c r="D14" s="11"/>
      <c r="E14" s="11"/>
    </row>
    <row r="15" spans="1:5" ht="15">
      <c r="A15" t="s">
        <v>195</v>
      </c>
      <c r="C15" s="11">
        <f>'Rate Detail'!C53</f>
        <v>0</v>
      </c>
      <c r="D15" s="11">
        <f>'Rate Detail'!D53</f>
        <v>0</v>
      </c>
      <c r="E15" s="11">
        <f aca="true" t="shared" si="0" ref="E15:E22">D15-C15</f>
        <v>0</v>
      </c>
    </row>
    <row r="16" spans="1:5" ht="15">
      <c r="A16" t="s">
        <v>196</v>
      </c>
      <c r="C16" s="11">
        <f>'Rate Detail'!C54</f>
        <v>0</v>
      </c>
      <c r="D16" s="11">
        <f>'Rate Detail'!D54</f>
        <v>0</v>
      </c>
      <c r="E16" s="11">
        <f t="shared" si="0"/>
        <v>0</v>
      </c>
    </row>
    <row r="17" spans="1:5" ht="15">
      <c r="A17" t="s">
        <v>197</v>
      </c>
      <c r="C17" s="11">
        <f>'Rate Detail'!C58</f>
        <v>0</v>
      </c>
      <c r="D17" s="11">
        <f>'Rate Detail'!D58</f>
        <v>0</v>
      </c>
      <c r="E17" s="11">
        <f t="shared" si="0"/>
        <v>0</v>
      </c>
    </row>
    <row r="18" spans="1:5" ht="15">
      <c r="A18" t="s">
        <v>198</v>
      </c>
      <c r="C18" s="11">
        <f>'Rate Detail'!C59</f>
        <v>0</v>
      </c>
      <c r="D18" s="11">
        <f>'Rate Detail'!D59</f>
        <v>0</v>
      </c>
      <c r="E18" s="11">
        <f t="shared" si="0"/>
        <v>0</v>
      </c>
    </row>
    <row r="19" spans="1:5" ht="15">
      <c r="A19" t="s">
        <v>199</v>
      </c>
      <c r="C19" s="11">
        <f>'Rate Detail'!C62</f>
        <v>0</v>
      </c>
      <c r="D19" s="11">
        <f>'Rate Detail'!D62</f>
        <v>0</v>
      </c>
      <c r="E19" s="11">
        <f t="shared" si="0"/>
        <v>0</v>
      </c>
    </row>
    <row r="20" spans="1:5" ht="15">
      <c r="A20" t="s">
        <v>202</v>
      </c>
      <c r="C20" s="11">
        <f>'Rate Detail'!C63</f>
        <v>0</v>
      </c>
      <c r="D20" s="11">
        <f>'Rate Detail'!D63</f>
        <v>0</v>
      </c>
      <c r="E20" s="11">
        <f t="shared" si="0"/>
        <v>0</v>
      </c>
    </row>
    <row r="21" spans="1:5" ht="15">
      <c r="A21" t="s">
        <v>200</v>
      </c>
      <c r="C21" s="11">
        <f>'Rate Detail'!C66</f>
        <v>0</v>
      </c>
      <c r="D21" s="11">
        <f>'Rate Detail'!D66</f>
        <v>0</v>
      </c>
      <c r="E21" s="11">
        <f t="shared" si="0"/>
        <v>0</v>
      </c>
    </row>
    <row r="22" spans="1:5" ht="15">
      <c r="A22" t="s">
        <v>201</v>
      </c>
      <c r="C22" s="11">
        <f>'Rate Detail'!C67</f>
        <v>0</v>
      </c>
      <c r="D22" s="11">
        <f>'Rate Detail'!D67</f>
        <v>0</v>
      </c>
      <c r="E22" s="11">
        <f t="shared" si="0"/>
        <v>0</v>
      </c>
    </row>
    <row r="24" ht="15">
      <c r="A24" s="1" t="s">
        <v>204</v>
      </c>
    </row>
    <row r="25" ht="15">
      <c r="A25" s="1"/>
    </row>
    <row r="26" spans="3:5" ht="15">
      <c r="C26" s="6" t="s">
        <v>14</v>
      </c>
      <c r="D26" s="6" t="s">
        <v>15</v>
      </c>
      <c r="E26" s="6" t="s">
        <v>29</v>
      </c>
    </row>
    <row r="27" spans="1:5" ht="15">
      <c r="A27" t="s">
        <v>205</v>
      </c>
      <c r="C27" s="11">
        <f>'Rate Detail'!C73</f>
        <v>0</v>
      </c>
      <c r="D27" s="11">
        <f>'Rate Detail'!D73</f>
        <v>1</v>
      </c>
      <c r="E27" s="11">
        <f>D27-C27</f>
        <v>1</v>
      </c>
    </row>
    <row r="29" ht="15">
      <c r="A29" t="s">
        <v>206</v>
      </c>
    </row>
    <row r="30" spans="1:5" ht="15">
      <c r="A30" t="s">
        <v>85</v>
      </c>
      <c r="C30" s="20">
        <f>'Rate Detail'!C77</f>
        <v>0</v>
      </c>
      <c r="D30" s="20">
        <f>'Rate Detail'!D77</f>
        <v>0</v>
      </c>
      <c r="E30" s="20">
        <f>D30-C30</f>
        <v>0</v>
      </c>
    </row>
    <row r="31" spans="1:5" ht="15">
      <c r="A31" t="s">
        <v>86</v>
      </c>
      <c r="C31" s="20">
        <f>'Rate Detail'!C78</f>
        <v>0</v>
      </c>
      <c r="D31" s="20">
        <f>'Rate Detail'!D78</f>
        <v>0</v>
      </c>
      <c r="E31" s="20">
        <f>D31-C31</f>
        <v>0</v>
      </c>
    </row>
    <row r="32" spans="1:5" ht="15">
      <c r="A32" t="s">
        <v>87</v>
      </c>
      <c r="C32" s="20">
        <f>'Rate Detail'!C79</f>
        <v>0</v>
      </c>
      <c r="D32" s="20">
        <f>'Rate Detail'!D79</f>
        <v>0</v>
      </c>
      <c r="E32" s="20">
        <f>D32-C32</f>
        <v>0</v>
      </c>
    </row>
    <row r="33" spans="1:5" ht="15">
      <c r="A33" t="s">
        <v>88</v>
      </c>
      <c r="C33" s="20">
        <f>'Rate Detail'!C80</f>
        <v>0</v>
      </c>
      <c r="D33" s="20">
        <f>'Rate Detail'!D80</f>
        <v>0</v>
      </c>
      <c r="E33" s="20">
        <f>D33-C33</f>
        <v>0</v>
      </c>
    </row>
    <row r="34" spans="1:5" ht="15">
      <c r="A34" t="s">
        <v>89</v>
      </c>
      <c r="C34" s="20">
        <f>'Rate Detail'!C81</f>
        <v>0</v>
      </c>
      <c r="D34" s="20">
        <f>'Rate Detail'!D81</f>
        <v>0</v>
      </c>
      <c r="E34" s="20">
        <f>D34-C34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1.140625" style="0" customWidth="1"/>
    <col min="4" max="4" width="14.28125" style="0" customWidth="1"/>
    <col min="5" max="5" width="17.8515625" style="0" customWidth="1"/>
    <col min="6" max="6" width="15.8515625" style="0" customWidth="1"/>
    <col min="7" max="7" width="15.140625" style="0" customWidth="1"/>
    <col min="8" max="8" width="17.57421875" style="0" customWidth="1"/>
    <col min="9" max="9" width="14.7109375" style="0" customWidth="1"/>
    <col min="10" max="10" width="17.140625" style="0" customWidth="1"/>
    <col min="11" max="11" width="13.8515625" style="0" customWidth="1"/>
  </cols>
  <sheetData>
    <row r="1" ht="15">
      <c r="A1" s="1" t="s">
        <v>0</v>
      </c>
    </row>
    <row r="2" ht="15">
      <c r="A2" s="1" t="s">
        <v>254</v>
      </c>
    </row>
    <row r="3" ht="15">
      <c r="A3" s="1"/>
    </row>
    <row r="4" ht="15">
      <c r="A4" s="1" t="s">
        <v>78</v>
      </c>
    </row>
    <row r="5" ht="15">
      <c r="A5" t="s">
        <v>252</v>
      </c>
    </row>
    <row r="6" ht="15">
      <c r="A6" s="1"/>
    </row>
    <row r="7" spans="7:10" ht="15">
      <c r="G7" s="2" t="s">
        <v>57</v>
      </c>
      <c r="I7" s="2" t="s">
        <v>19</v>
      </c>
      <c r="J7" s="2" t="s">
        <v>19</v>
      </c>
    </row>
    <row r="8" spans="7:10" ht="15">
      <c r="G8" s="2" t="s">
        <v>74</v>
      </c>
      <c r="H8" s="2" t="s">
        <v>74</v>
      </c>
      <c r="I8" t="s">
        <v>59</v>
      </c>
      <c r="J8" s="2" t="s">
        <v>59</v>
      </c>
    </row>
    <row r="9" spans="4:10" ht="15">
      <c r="D9" s="2" t="s">
        <v>72</v>
      </c>
      <c r="E9" s="2" t="s">
        <v>73</v>
      </c>
      <c r="F9" s="2">
        <v>2010</v>
      </c>
      <c r="G9" s="2" t="s">
        <v>58</v>
      </c>
      <c r="H9" s="2" t="s">
        <v>59</v>
      </c>
      <c r="I9" s="2" t="s">
        <v>63</v>
      </c>
      <c r="J9" s="2" t="s">
        <v>63</v>
      </c>
    </row>
    <row r="10" spans="4:10" ht="15"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63</v>
      </c>
      <c r="I10" s="2" t="s">
        <v>65</v>
      </c>
      <c r="J10" s="2" t="s">
        <v>76</v>
      </c>
    </row>
    <row r="11" spans="1:10" ht="15">
      <c r="A11" s="5" t="s">
        <v>64</v>
      </c>
      <c r="B11" s="5"/>
      <c r="C11" s="5"/>
      <c r="D11" s="6" t="s">
        <v>65</v>
      </c>
      <c r="E11" s="6" t="s">
        <v>65</v>
      </c>
      <c r="F11" s="6" t="s">
        <v>65</v>
      </c>
      <c r="G11" s="6" t="s">
        <v>65</v>
      </c>
      <c r="H11" s="6" t="s">
        <v>65</v>
      </c>
      <c r="I11" s="6" t="s">
        <v>75</v>
      </c>
      <c r="J11" s="6" t="s">
        <v>77</v>
      </c>
    </row>
    <row r="12" spans="1:10" ht="15">
      <c r="A12" t="s">
        <v>66</v>
      </c>
      <c r="D12" s="54">
        <f>SUM('Rate Detail'!E13:E45)</f>
        <v>0</v>
      </c>
      <c r="E12" s="7"/>
      <c r="F12" s="7">
        <f>D12-E12</f>
        <v>0</v>
      </c>
      <c r="G12" s="7"/>
      <c r="H12" s="22">
        <f>F12-G12</f>
        <v>0</v>
      </c>
      <c r="I12" s="11">
        <f>'Rate Detail'!I28+'Rate Detail'!I46</f>
        <v>0</v>
      </c>
      <c r="J12" s="22">
        <f>H12+I12</f>
        <v>0</v>
      </c>
    </row>
    <row r="13" spans="1:10" ht="15">
      <c r="A13" t="s">
        <v>67</v>
      </c>
      <c r="D13" s="54">
        <f>'Rate Detail'!E63+'Rate Detail'!E62+'Rate Detail'!E59+'Rate Detail'!E58+'Rate Detail'!E54+'Rate Detail'!E53</f>
        <v>0</v>
      </c>
      <c r="E13" s="7"/>
      <c r="F13" s="7">
        <f>D13-E13</f>
        <v>0</v>
      </c>
      <c r="G13" s="7"/>
      <c r="H13" s="22">
        <f>F13-G13</f>
        <v>0</v>
      </c>
      <c r="I13" s="11">
        <f>SUM('Rate Detail'!I53:I67)</f>
        <v>0</v>
      </c>
      <c r="J13" s="22">
        <f>H13+I13</f>
        <v>0</v>
      </c>
    </row>
    <row r="14" spans="1:10" ht="15">
      <c r="A14" t="s">
        <v>68</v>
      </c>
      <c r="D14" s="54">
        <f>'Rate Detail'!E73+SUM('Rate Detail'!E77:E81)</f>
        <v>0</v>
      </c>
      <c r="E14" s="7"/>
      <c r="F14" s="7">
        <f>D14-E14</f>
        <v>0</v>
      </c>
      <c r="G14" s="7"/>
      <c r="H14" s="22">
        <f>F14-G14</f>
        <v>0</v>
      </c>
      <c r="I14" s="11">
        <f>'Rate Detail'!I82</f>
        <v>0</v>
      </c>
      <c r="J14" s="22">
        <f>H14+I14</f>
        <v>0</v>
      </c>
    </row>
    <row r="15" spans="1:10" ht="15">
      <c r="A15" t="s">
        <v>69</v>
      </c>
      <c r="D15" s="54"/>
      <c r="E15" s="7"/>
      <c r="F15" s="7">
        <f>D15-E15</f>
        <v>0</v>
      </c>
      <c r="G15" s="7"/>
      <c r="H15" s="22">
        <f>F15-G15</f>
        <v>0</v>
      </c>
      <c r="J15" s="22">
        <f>H15+I15</f>
        <v>0</v>
      </c>
    </row>
    <row r="16" spans="1:10" ht="15">
      <c r="A16" t="s">
        <v>70</v>
      </c>
      <c r="D16" s="54"/>
      <c r="E16" s="7"/>
      <c r="F16" s="7">
        <f>D16-E16</f>
        <v>0</v>
      </c>
      <c r="G16" s="7"/>
      <c r="H16" s="22">
        <f>F16-G16</f>
        <v>0</v>
      </c>
      <c r="J16" s="22">
        <f>H16+I16</f>
        <v>0</v>
      </c>
    </row>
    <row r="17" spans="1:10" ht="15.75" thickBot="1">
      <c r="A17" s="8" t="s">
        <v>71</v>
      </c>
      <c r="B17" s="8"/>
      <c r="C17" s="8"/>
      <c r="D17" s="55">
        <f>SUM(D12:D16)</f>
        <v>0</v>
      </c>
      <c r="E17" s="9">
        <f>SUM(E12:E16)</f>
        <v>0</v>
      </c>
      <c r="F17" s="9">
        <f>SUM(F12:F16)</f>
        <v>0</v>
      </c>
      <c r="G17" s="9">
        <f>SUM(G12:G16)</f>
        <v>0</v>
      </c>
      <c r="H17" s="23">
        <f>SUM(H12:H16)</f>
        <v>0</v>
      </c>
      <c r="I17" s="25">
        <f>SUM(I12:I14)</f>
        <v>0</v>
      </c>
      <c r="J17" s="23">
        <f>SUM(J12:J16)</f>
        <v>0</v>
      </c>
    </row>
    <row r="18" ht="15.75" thickTop="1"/>
    <row r="20" ht="15">
      <c r="E20" s="7"/>
    </row>
    <row r="21" ht="15">
      <c r="H21" s="11"/>
    </row>
    <row r="22" spans="8:10" ht="15">
      <c r="H22" s="11"/>
      <c r="I22" s="11"/>
      <c r="J22" s="11"/>
    </row>
    <row r="23" spans="8:11" ht="15">
      <c r="H23" s="11"/>
      <c r="J23" s="11"/>
      <c r="K23" s="11"/>
    </row>
    <row r="24" spans="8:11" ht="15">
      <c r="H24" s="11"/>
      <c r="I24" s="11"/>
      <c r="J24" s="11"/>
      <c r="K24" s="11"/>
    </row>
    <row r="25" spans="8:11" ht="15">
      <c r="H25" s="11"/>
      <c r="I25" s="11"/>
      <c r="J25" s="11"/>
      <c r="K25" s="11"/>
    </row>
    <row r="26" spans="8:11" ht="15">
      <c r="H26" s="11"/>
      <c r="I26" s="11"/>
      <c r="J26" s="11"/>
      <c r="K26" s="11"/>
    </row>
    <row r="27" spans="8:11" ht="15">
      <c r="H27" s="11"/>
      <c r="I27" s="11"/>
      <c r="J27" s="11"/>
      <c r="K27" s="11"/>
    </row>
    <row r="28" spans="8:11" ht="15">
      <c r="H28" s="11"/>
      <c r="I28" s="14"/>
      <c r="K28" s="11"/>
    </row>
    <row r="29" spans="8:9" ht="15">
      <c r="H29" s="11"/>
      <c r="I29" s="14"/>
    </row>
    <row r="33" ht="15">
      <c r="I33" s="24"/>
    </row>
  </sheetData>
  <sheetProtection/>
  <printOptions/>
  <pageMargins left="0.7" right="0.7" top="0.75" bottom="0.7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2011-08-04T15:27:35Z</cp:lastPrinted>
  <dcterms:created xsi:type="dcterms:W3CDTF">2011-06-02T13:12:41Z</dcterms:created>
  <dcterms:modified xsi:type="dcterms:W3CDTF">2011-08-18T15:12:13Z</dcterms:modified>
  <cp:category/>
  <cp:version/>
  <cp:contentType/>
  <cp:contentStatus/>
</cp:coreProperties>
</file>