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clendenning\Documents\Documents\2279 PA PUC SWE\Incremental Costs\2020 IC data base updates\"/>
    </mc:Choice>
  </mc:AlternateContent>
  <xr:revisionPtr revIDLastSave="0" documentId="13_ncr:1_{C7CE42D7-5662-4C4E-9355-38DC1FFB83F5}" xr6:coauthVersionLast="44" xr6:coauthVersionMax="45" xr10:uidLastSave="{00000000-0000-0000-0000-000000000000}"/>
  <bookViews>
    <workbookView xWindow="1515" yWindow="1515" windowWidth="23265" windowHeight="13095" xr2:uid="{00000000-000D-0000-FFFF-FFFF00000000}"/>
  </bookViews>
  <sheets>
    <sheet name="Cover" sheetId="6" r:id="rId1"/>
    <sheet name="Interim C&amp;I DB Old" sheetId="16" state="hidden" r:id="rId2"/>
    <sheet name="Interim DMSHP" sheetId="17" state="hidden" r:id="rId3"/>
    <sheet name="Interim LED" sheetId="18" state="hidden" r:id="rId4"/>
    <sheet name="Res Measures" sheetId="19" r:id="rId5"/>
    <sheet name="C&amp;I Measures" sheetId="14" r:id="rId6"/>
  </sheets>
  <externalReferences>
    <externalReference r:id="rId7"/>
  </externalReferences>
  <definedNames>
    <definedName name="_xlnm._FilterDatabase" localSheetId="5" hidden="1">'C&amp;I Measures'!$A$1:$M$232</definedName>
    <definedName name="_xlnm._FilterDatabase" localSheetId="4" hidden="1">'Res Measures'!$A$1:$M$140</definedName>
    <definedName name="incremental_cost_baseline">'[1]Baseline Cost Lights and App'!$B:$B</definedName>
    <definedName name="incremental_cost_eff">'[1]Eff Cost Lights and App'!$B:$B</definedName>
    <definedName name="measure_name_baseline">'[1]Baseline Cost Lights and App'!$A:$A</definedName>
    <definedName name="measure_name_eff">'[1]Eff Cost Lights and App'!$A:$A</definedName>
  </definedNames>
  <calcPr calcId="191029"/>
  <fileRecoveryPr autoRecover="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2" i="19" l="1"/>
  <c r="J4" i="19"/>
  <c r="J26" i="18" l="1"/>
  <c r="J25" i="18"/>
  <c r="J24" i="18"/>
  <c r="J23" i="18"/>
  <c r="J22" i="18"/>
  <c r="J21" i="18"/>
  <c r="J20" i="18"/>
  <c r="J19" i="18"/>
  <c r="J18" i="18"/>
  <c r="J17" i="18"/>
  <c r="J16" i="18"/>
  <c r="J15" i="18"/>
  <c r="J14" i="18"/>
  <c r="J13" i="18"/>
  <c r="J12" i="18"/>
  <c r="J11" i="18"/>
  <c r="G9" i="18"/>
  <c r="F9" i="18"/>
  <c r="F10" i="18" s="1"/>
  <c r="Q7" i="18"/>
  <c r="I9" i="18" s="1"/>
  <c r="J7" i="18"/>
  <c r="J6" i="18"/>
  <c r="J5" i="18"/>
  <c r="J4" i="18"/>
  <c r="I4" i="18"/>
  <c r="L4" i="18" s="1"/>
  <c r="J3" i="18"/>
  <c r="H3" i="18"/>
  <c r="I3" i="18" s="1"/>
  <c r="K3" i="18" s="1"/>
  <c r="J298" i="17"/>
  <c r="J297" i="17"/>
  <c r="J296" i="17"/>
  <c r="J295" i="17"/>
  <c r="J294" i="17"/>
  <c r="J293" i="17"/>
  <c r="J292" i="17"/>
  <c r="J291" i="17"/>
  <c r="J290" i="17"/>
  <c r="J289" i="17"/>
  <c r="J288" i="17"/>
  <c r="J287" i="17"/>
  <c r="J286" i="17"/>
  <c r="J285" i="17"/>
  <c r="J284" i="17"/>
  <c r="J283" i="17"/>
  <c r="J282" i="17"/>
  <c r="J281" i="17"/>
  <c r="J280" i="17"/>
  <c r="J279" i="17"/>
  <c r="J278" i="17"/>
  <c r="J277" i="17"/>
  <c r="J276" i="17"/>
  <c r="J275" i="17"/>
  <c r="J274" i="17"/>
  <c r="J273" i="17"/>
  <c r="J272" i="17"/>
  <c r="J271" i="17"/>
  <c r="J270" i="17"/>
  <c r="J269" i="17"/>
  <c r="J268" i="17"/>
  <c r="J267" i="17"/>
  <c r="J266" i="17"/>
  <c r="J265" i="17"/>
  <c r="J264" i="17"/>
  <c r="J263" i="17"/>
  <c r="J262" i="17"/>
  <c r="J261" i="17"/>
  <c r="J260" i="17"/>
  <c r="J259" i="17"/>
  <c r="J258" i="17"/>
  <c r="J257" i="17"/>
  <c r="J256" i="17"/>
  <c r="J255" i="17"/>
  <c r="J254" i="17"/>
  <c r="J253" i="17"/>
  <c r="J252" i="17"/>
  <c r="J251" i="17"/>
  <c r="J250" i="17"/>
  <c r="J249" i="17"/>
  <c r="J248" i="17"/>
  <c r="J247" i="17"/>
  <c r="J246" i="17"/>
  <c r="J245" i="17"/>
  <c r="J244" i="17"/>
  <c r="J243" i="17"/>
  <c r="J242" i="17"/>
  <c r="J241" i="17"/>
  <c r="J240" i="17"/>
  <c r="J239" i="17"/>
  <c r="J238" i="17"/>
  <c r="J237" i="17"/>
  <c r="J236" i="17"/>
  <c r="J235" i="17"/>
  <c r="J234" i="17"/>
  <c r="J233" i="17"/>
  <c r="J232" i="17"/>
  <c r="J231" i="17"/>
  <c r="J230" i="17"/>
  <c r="J229" i="17"/>
  <c r="J228" i="17"/>
  <c r="J227" i="17"/>
  <c r="J226" i="17"/>
  <c r="J225" i="17"/>
  <c r="J224" i="17"/>
  <c r="J223" i="17"/>
  <c r="J222" i="17"/>
  <c r="J221" i="17"/>
  <c r="J220" i="17"/>
  <c r="J219" i="17"/>
  <c r="J218" i="17"/>
  <c r="J217" i="17"/>
  <c r="J216" i="17"/>
  <c r="J215" i="17"/>
  <c r="J214" i="17"/>
  <c r="J213" i="17"/>
  <c r="J212" i="17"/>
  <c r="J211" i="17"/>
  <c r="J210" i="17"/>
  <c r="J209" i="17"/>
  <c r="J208" i="17"/>
  <c r="J207" i="17"/>
  <c r="J206" i="17"/>
  <c r="J205" i="17"/>
  <c r="J204" i="17"/>
  <c r="J203" i="17"/>
  <c r="J202" i="17"/>
  <c r="J201" i="17"/>
  <c r="J200" i="17"/>
  <c r="J199" i="17"/>
  <c r="J198" i="17"/>
  <c r="J197" i="17"/>
  <c r="J196" i="17"/>
  <c r="J195" i="17"/>
  <c r="J194" i="17"/>
  <c r="J193" i="17"/>
  <c r="J192" i="17"/>
  <c r="J191" i="17"/>
  <c r="J190" i="17"/>
  <c r="J189" i="17"/>
  <c r="J188" i="17"/>
  <c r="J187" i="17"/>
  <c r="J186" i="17"/>
  <c r="J185" i="17"/>
  <c r="J184" i="17"/>
  <c r="J183" i="17"/>
  <c r="J182" i="17"/>
  <c r="J181" i="17"/>
  <c r="J180" i="17"/>
  <c r="J179" i="17"/>
  <c r="J178" i="17"/>
  <c r="J177" i="17"/>
  <c r="J176" i="17"/>
  <c r="J175" i="17"/>
  <c r="J174" i="17"/>
  <c r="J173" i="17"/>
  <c r="J172" i="17"/>
  <c r="J171" i="17"/>
  <c r="J170" i="17"/>
  <c r="J169" i="17"/>
  <c r="J168" i="17"/>
  <c r="J167" i="17"/>
  <c r="J166" i="17"/>
  <c r="J165" i="17"/>
  <c r="J164" i="17"/>
  <c r="J163" i="17"/>
  <c r="J162" i="17"/>
  <c r="J161" i="17"/>
  <c r="J160" i="17"/>
  <c r="J159" i="17"/>
  <c r="J158" i="17"/>
  <c r="J157" i="17"/>
  <c r="J156" i="17"/>
  <c r="J155" i="17"/>
  <c r="J154" i="17"/>
  <c r="J153" i="17"/>
  <c r="J152" i="17"/>
  <c r="J151" i="17"/>
  <c r="J150" i="17"/>
  <c r="J149" i="17"/>
  <c r="J148" i="17"/>
  <c r="J147" i="17"/>
  <c r="J146" i="17"/>
  <c r="J145" i="17"/>
  <c r="J144" i="17"/>
  <c r="J143" i="17"/>
  <c r="J142" i="17"/>
  <c r="J141" i="17"/>
  <c r="J140" i="17"/>
  <c r="J139" i="17"/>
  <c r="J138" i="17"/>
  <c r="J137" i="17"/>
  <c r="J136" i="17"/>
  <c r="J135" i="17"/>
  <c r="J134" i="17"/>
  <c r="J133" i="17"/>
  <c r="J132" i="17"/>
  <c r="J131" i="17"/>
  <c r="J130" i="17"/>
  <c r="J129" i="17"/>
  <c r="J128" i="17"/>
  <c r="J127" i="17"/>
  <c r="J126" i="17"/>
  <c r="J125" i="17"/>
  <c r="J124" i="17"/>
  <c r="J123" i="17"/>
  <c r="J122" i="17"/>
  <c r="J121" i="17"/>
  <c r="J120" i="17"/>
  <c r="J119" i="17"/>
  <c r="J118" i="17"/>
  <c r="J117" i="17"/>
  <c r="J116" i="17"/>
  <c r="J115" i="17"/>
  <c r="J114" i="17"/>
  <c r="J113" i="17"/>
  <c r="J112" i="17"/>
  <c r="J111" i="17"/>
  <c r="J110" i="17"/>
  <c r="J109" i="17"/>
  <c r="J108" i="17"/>
  <c r="J107" i="17"/>
  <c r="J106" i="17"/>
  <c r="J105" i="17"/>
  <c r="J104" i="17"/>
  <c r="J103" i="17"/>
  <c r="J102" i="17"/>
  <c r="J101" i="17"/>
  <c r="J100" i="17"/>
  <c r="J99" i="17"/>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J71" i="17"/>
  <c r="J70" i="17"/>
  <c r="J69" i="17"/>
  <c r="J68" i="17"/>
  <c r="J67" i="17"/>
  <c r="J66" i="17"/>
  <c r="J65" i="17"/>
  <c r="J64" i="17"/>
  <c r="J63" i="17"/>
  <c r="J62" i="17"/>
  <c r="J61" i="17"/>
  <c r="J60"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J18" i="17"/>
  <c r="J17" i="17"/>
  <c r="J16" i="17"/>
  <c r="J15" i="17"/>
  <c r="J14" i="17"/>
  <c r="J13" i="17"/>
  <c r="J12" i="17"/>
  <c r="J11" i="17"/>
  <c r="J10" i="17"/>
  <c r="J9" i="17"/>
  <c r="J8" i="17"/>
  <c r="J7" i="17"/>
  <c r="J6" i="17"/>
  <c r="J5" i="17"/>
  <c r="J4" i="17"/>
  <c r="J3" i="17"/>
  <c r="J2" i="17"/>
  <c r="G10" i="18" l="1"/>
  <c r="L9" i="18"/>
  <c r="L21" i="18" s="1"/>
  <c r="I6" i="18"/>
  <c r="L6" i="18" s="1"/>
  <c r="L18" i="18"/>
  <c r="I23" i="18"/>
  <c r="K23" i="18" s="1"/>
  <c r="L10" i="18"/>
  <c r="I15" i="18"/>
  <c r="K15" i="18" s="1"/>
  <c r="I19" i="18"/>
  <c r="K19" i="18" s="1"/>
  <c r="I7" i="18"/>
  <c r="L7" i="18" s="1"/>
  <c r="I11" i="18"/>
  <c r="L11" i="18" s="1"/>
  <c r="I25" i="18"/>
  <c r="K25" i="18" s="1"/>
  <c r="L16" i="18"/>
  <c r="L20" i="18"/>
  <c r="I13" i="18"/>
  <c r="K13" i="18" s="1"/>
  <c r="I17" i="18"/>
  <c r="K17" i="18" s="1"/>
  <c r="I21" i="18"/>
  <c r="K21" i="18" s="1"/>
  <c r="I5" i="18"/>
  <c r="K5" i="18" s="1"/>
  <c r="L25" i="18"/>
  <c r="L23" i="18"/>
  <c r="L19" i="18"/>
  <c r="L24" i="18"/>
  <c r="K9" i="18"/>
  <c r="J9" i="18"/>
  <c r="L3" i="18"/>
  <c r="K11" i="18"/>
  <c r="L13" i="18"/>
  <c r="L15" i="18"/>
  <c r="L17" i="18"/>
  <c r="I10" i="18"/>
  <c r="J10" i="18" s="1"/>
  <c r="I12" i="18"/>
  <c r="I14" i="18"/>
  <c r="K14" i="18" s="1"/>
  <c r="I16" i="18"/>
  <c r="K16" i="18" s="1"/>
  <c r="I18" i="18"/>
  <c r="K18" i="18" s="1"/>
  <c r="I20" i="18"/>
  <c r="K20" i="18" s="1"/>
  <c r="I22" i="18"/>
  <c r="I24" i="18"/>
  <c r="K24" i="18" s="1"/>
  <c r="I26" i="18"/>
  <c r="K26" i="18" s="1"/>
  <c r="K4" i="18"/>
  <c r="K6" i="18"/>
  <c r="L14" i="18" l="1"/>
  <c r="L5" i="18"/>
  <c r="K10" i="18"/>
  <c r="K7" i="18"/>
  <c r="K12" i="18"/>
  <c r="L12" i="18"/>
  <c r="K22" i="18"/>
  <c r="L2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Jesse Smith</author>
  </authors>
  <commentList>
    <comment ref="Q7" authorId="0" shapeId="0" xr:uid="{00000000-0006-0000-0500-000001000000}">
      <text>
        <r>
          <rPr>
            <b/>
            <sz val="9"/>
            <color indexed="81"/>
            <rFont val="Tahoma"/>
            <family val="2"/>
          </rPr>
          <t>Jesse Smith:</t>
        </r>
        <r>
          <rPr>
            <sz val="9"/>
            <color indexed="81"/>
            <rFont val="Tahoma"/>
            <family val="2"/>
          </rPr>
          <t xml:space="preserve">
Average of 'Common Building Laborer" and "Electrician" fully loaded rates from the Mid-Atlantic TRM V7 O&amp;M Assumptions
http://neep.org/sites/default/files/resources/Mid%20Atlantic%20TRM%20Lighting%20Adjustments%20and%20O%26M.XLSX
</t>
        </r>
      </text>
    </comment>
  </commentList>
</comments>
</file>

<file path=xl/sharedStrings.xml><?xml version="1.0" encoding="utf-8"?>
<sst xmlns="http://schemas.openxmlformats.org/spreadsheetml/2006/main" count="5140" uniqueCount="1067">
  <si>
    <t>SWE Team Incremental Measure Cost Database</t>
  </si>
  <si>
    <t>This measure cost database was originally developed by the SWE Team pursuant to the 2013 TRC Order quoted below:</t>
  </si>
  <si>
    <t xml:space="preserve">The Commission approved the development of an incremental costs database to assist EDCs in their development of TRC ratio calculations and to promote consistency in TRC calculations. </t>
  </si>
  <si>
    <t xml:space="preserve">EDCs will have the flexibility to choose between values in the new SWE incremental costs database, adjusted values from the DEER database, or the values currently used for program planning and cost-effectiveness testing. </t>
  </si>
  <si>
    <t xml:space="preserve">As stated in the 2021 TRC Order, use of this database is optional. EDCs may elect to use the the cost assumptions in the Incremental Measure Cost Database or other reputable industry sources in their EE&amp;C plans and annual TRC reporting. </t>
  </si>
  <si>
    <t>Definitions (taken from Section 1.4 of the 2021 Technical Reference Manual)</t>
  </si>
  <si>
    <t>Replace on Burnout ("ROB")</t>
  </si>
  <si>
    <t>=</t>
  </si>
  <si>
    <t>The replacement of equipment that has failed or is at the end of its service life with a model that is more efficient than required by the codes and standards in effect at the time of replacement, or is more efficient than standard practice if there are no applicable codes or standards. The baseline used for calculating energy savings for replace on burnout measures is the applicable code, standard, or industry standard practice in the absence of applicable code or standards. The incremental cost for replacement on burnout measures is the difference between the cost of baseline and more efficient equipment.</t>
  </si>
  <si>
    <t>New Construction ("NC")</t>
  </si>
  <si>
    <t xml:space="preserve">The substitution of efficient equipment for standard baseline equipment that the customer does not yet own or during the course of a major renovation project that removes existing, but operationally functional equipment. The baseline used for calculating energy savings is the construction of a new building or installation of new equipment that complies with applicable code, standard or industry standard practice in the absence of applicable code or standards in place at the time of construction/installation/substantial renovation. The incremental cost for a new construction or substantial renovation measure is the difference between the cost of the baseline and more efficient equipment. </t>
  </si>
  <si>
    <t>Retrofit</t>
  </si>
  <si>
    <t xml:space="preserve">Measures that modify or add on to existing equipment with technology to make the system more energy efficient. Retrofit measures have a dual baseline. For the estimated remaining useful life of the existing equipment the baseline is the existing equipment; afterwards, the baseline is the applicable code, standard, or industry standard practice expected to be in place at the time the unit would have been naturally replaced or retrofited. If there are no known or expected changes to the baseline standards, the standard in effect at the time of the retrofit is to be used. Incremental cost is the full cost of equipment retrofit. In practice, in order to avoid the uncertainty surrounding the determination of "remaining useful life," retrofit measure savings and costs sometimes follow replace on burnout baseline and incremental cost definitions. </t>
  </si>
  <si>
    <t>Early Replacement</t>
  </si>
  <si>
    <t xml:space="preserve">The replacement of existing equipment, which is functioning as intended and is not operationally obsolete, with a more efficient model primarily for purposes of increased efficiency. Early replacement measures have a dual baseline. For the estimated remaining useful life of the existing equipment the baseline is the existing equipment; afterwards, the baseline is the applicable code, standard, or industry standard practice expected to be in place at the time the unit would have been naturally replaced. If there are no known or expected changes to the baseline standards, the standard in effect at the time of the early replacement is to be used. Incremental cost is the full cost of equipment replacement. In practice, in order to avoid the uncertainty surrounding the determination of "remaining useful life," early replacement measure savings and costs sometimes follow replace on burnout baseline and incremental cost definitions. </t>
  </si>
  <si>
    <t>Discussion of Format</t>
  </si>
  <si>
    <t xml:space="preserve">This tool was designed and organized to match measure entries in the 2021 TRM. </t>
  </si>
  <si>
    <t>Instead of separate row for the ROB/New vintage and Early/Retrofit vintage, the two vintages are presented as two different columns</t>
  </si>
  <si>
    <t xml:space="preserve">Where the underlying data permits, cost components are shown separately </t>
  </si>
  <si>
    <t>Treatment of Costs</t>
  </si>
  <si>
    <t>For Replace on Burnout ("ROB") and New Construction ("NC") measures,</t>
  </si>
  <si>
    <t>Cost</t>
  </si>
  <si>
    <t>Incremental Cost</t>
  </si>
  <si>
    <t>Efficient Measure Cost - Baseline Measure Cost</t>
  </si>
  <si>
    <t>For Retrofit and Early Replacement measures,</t>
  </si>
  <si>
    <t>Full Project Cost</t>
  </si>
  <si>
    <t>Labor Cost + Efficient Measure Cost</t>
  </si>
  <si>
    <t>Where the underlying data permits, cost components are shown separately. In some instances, labor costs and material costs could not be determined as sources only included a total project cost. "n/a" appears in the labor and materials cost columns for these instances.</t>
  </si>
  <si>
    <t>Revision History</t>
  </si>
  <si>
    <t>Version</t>
  </si>
  <si>
    <t>Date</t>
  </si>
  <si>
    <t>Notes</t>
  </si>
  <si>
    <t>First draft developed and circulated for EDC comment</t>
  </si>
  <si>
    <t>Final version, including updates based on EDC comments.</t>
  </si>
  <si>
    <t>Updated version for use with in PY6 and PY7 and market potential study (Residential Update Only)</t>
  </si>
  <si>
    <t>Update LED cost assumptions. Residential and C&amp;I re-combined. Measure numbering aligned with 2016 TRM. Replace calculated cells with values</t>
  </si>
  <si>
    <t>Revised O&amp;M assumptions for certain LED products. Aligned General Service LED costs for res and non-res. Added Type A/B/C distinction for linear LEDs. Split labor assumptions into a time*rate formula for improved transparency</t>
  </si>
  <si>
    <t>Revised costs for Ductless Mini-Splits (Commercial/Industrial and Residential) and for Air Source Heat Pumps (Residential Update Only)</t>
  </si>
  <si>
    <t>Complete update of the database. Measure taxonomy revised to align with the 2021 TRM</t>
  </si>
  <si>
    <t>TRM #</t>
  </si>
  <si>
    <t>TRM Name</t>
  </si>
  <si>
    <t>Measure Name</t>
  </si>
  <si>
    <t>Efficient Measure Description</t>
  </si>
  <si>
    <t>Baseline Measure Description</t>
  </si>
  <si>
    <t>ROB vs. Retrofit vs. NC vs. Early Replacement</t>
  </si>
  <si>
    <t>Units</t>
  </si>
  <si>
    <t>Efficient Cost</t>
  </si>
  <si>
    <t>Baseline Cost</t>
  </si>
  <si>
    <t>Labor Time</t>
  </si>
  <si>
    <t>Labor Cost</t>
  </si>
  <si>
    <t>ROB/New</t>
  </si>
  <si>
    <t>Early/Retro</t>
  </si>
  <si>
    <t>O&amp;M Benefits</t>
  </si>
  <si>
    <t>Source</t>
  </si>
  <si>
    <t>3.1.1</t>
  </si>
  <si>
    <t>Lighting Improvements</t>
  </si>
  <si>
    <t>4' - T5 - 2 Lamp System</t>
  </si>
  <si>
    <t>T-8 Lighting (per note)</t>
  </si>
  <si>
    <t>Fixture</t>
  </si>
  <si>
    <t>EDC Submitted Invoices</t>
  </si>
  <si>
    <t xml:space="preserve">Baseline for New/ROB deemed to be T-8 lighting </t>
  </si>
  <si>
    <t>4' - T5 - 3 Lamp System</t>
  </si>
  <si>
    <t>4' - T5 - 4 Lamp System</t>
  </si>
  <si>
    <t>4' - T5 - 6 Lamp System</t>
  </si>
  <si>
    <t>8' - T5  - 2 Lamp System</t>
  </si>
  <si>
    <t>8' - T5 - 3 Lamp System</t>
  </si>
  <si>
    <t>8' - T5 - 4 Lamp System</t>
  </si>
  <si>
    <t>Induction Street Lighting</t>
  </si>
  <si>
    <t>Early</t>
  </si>
  <si>
    <t>Light</t>
  </si>
  <si>
    <t>n/a</t>
  </si>
  <si>
    <t xml:space="preserve">EDC Quarterly Data Request Responses </t>
  </si>
  <si>
    <t>Premium Efficiency T8 Lighting Replacement (25W lamps)</t>
  </si>
  <si>
    <t>Lamp</t>
  </si>
  <si>
    <t>Premium Efficiency T8 Lighting Replacement (28W lamps )</t>
  </si>
  <si>
    <t>3.1.3</t>
  </si>
  <si>
    <t>Lighting Controls</t>
  </si>
  <si>
    <t>Central Lighting Control System</t>
  </si>
  <si>
    <t>Unit</t>
  </si>
  <si>
    <t>EDC TRC Models</t>
  </si>
  <si>
    <t>Dusk to Dawn</t>
  </si>
  <si>
    <t>DEER 2008</t>
  </si>
  <si>
    <t>Hotel Occupancy Sensors - Ceiling</t>
  </si>
  <si>
    <t>Navigant 2011</t>
  </si>
  <si>
    <t>Hotel Occupancy Sensors - Wall</t>
  </si>
  <si>
    <t>Occupancy Sensor, Ceiling Mounted PIR</t>
  </si>
  <si>
    <t>Occupancy Sensor, Motion</t>
  </si>
  <si>
    <t>Occupancy Sensor, Wall Mounted PIR</t>
  </si>
  <si>
    <t>Photocell Dimming Control</t>
  </si>
  <si>
    <t>Market Potential Study</t>
  </si>
  <si>
    <t>Traffic Lights</t>
  </si>
  <si>
    <t>Green LED Traffic Light - 12 inch</t>
  </si>
  <si>
    <t>Green LED Traffic Light - 8 inch</t>
  </si>
  <si>
    <t>Hand/Man LED</t>
  </si>
  <si>
    <t>Red LED Traffic Light - 12 inch</t>
  </si>
  <si>
    <t>Red LED Traffic Light - 8 inch</t>
  </si>
  <si>
    <t>Yellow LED Traffic Light - 12 inch</t>
  </si>
  <si>
    <t>Yellow LED Traffic Light - 8 inch</t>
  </si>
  <si>
    <t>3.1.4</t>
  </si>
  <si>
    <t>LED Exit Signs</t>
  </si>
  <si>
    <t>LED Exit Sign - 1 Sided</t>
  </si>
  <si>
    <t>Sign</t>
  </si>
  <si>
    <t>LED Exit Sign - 2 Sided</t>
  </si>
  <si>
    <t>3.1.5</t>
  </si>
  <si>
    <t>LED Channel Signage</t>
  </si>
  <si>
    <t>Interior LED Channel Sign &lt;= 2 feet Interior</t>
  </si>
  <si>
    <t>New/ROB</t>
  </si>
  <si>
    <t>KB - Is this the baseline for below?</t>
  </si>
  <si>
    <t xml:space="preserve">LED or Equivalent Sign Lighting </t>
  </si>
  <si>
    <t>3.1.6</t>
  </si>
  <si>
    <t>LED Refrigeration Display Case Lighting</t>
  </si>
  <si>
    <t>LED Refrigeration Case Lighting</t>
  </si>
  <si>
    <t>Door</t>
  </si>
  <si>
    <t>3.2.1</t>
  </si>
  <si>
    <t>HVAC Systems</t>
  </si>
  <si>
    <t>&lt;65k  3-phase AC unit, Min 14 SEER</t>
  </si>
  <si>
    <t>Ton</t>
  </si>
  <si>
    <t xml:space="preserve">EDC TRC Models </t>
  </si>
  <si>
    <t>&lt;65k 3-phase AC unit, Min 16 SEER</t>
  </si>
  <si>
    <t>&lt;65k, 3-phase AC unit, Min 15 SEER</t>
  </si>
  <si>
    <t>&gt;760k or more AC unit, min 9.7 EER (Used 10.2 EER)</t>
  </si>
  <si>
    <t>135-240k AC unit, min 11.5 EER (Used 12 EER)</t>
  </si>
  <si>
    <t>240-760k AC unit, min 10.5 EER (Used 10.8 EER)</t>
  </si>
  <si>
    <t>65-135k, AC unit, min 11.5 EER (Used 12 EER)</t>
  </si>
  <si>
    <t>PTAC (12.0 EER/10,000 BTU)</t>
  </si>
  <si>
    <t>Air Source Heat Pump (11.1 EER, 3.3 COP)</t>
  </si>
  <si>
    <t>Michigan Efficiency Measures Database</t>
  </si>
  <si>
    <t>3.2.2</t>
  </si>
  <si>
    <t>Electric Chillers</t>
  </si>
  <si>
    <t>Air-Cooled Chillers (1.23 kW/ton)</t>
  </si>
  <si>
    <t>High Efficiency Chiller, 0.51 kW/ton</t>
  </si>
  <si>
    <t>3.2.3</t>
  </si>
  <si>
    <t>Water Source and Geothermal Heat Pumps</t>
  </si>
  <si>
    <t>Ground Source HP Closed</t>
  </si>
  <si>
    <t>3.2.6</t>
  </si>
  <si>
    <t>Small C/I HVAC Refrigerant Charge Correction</t>
  </si>
  <si>
    <t>Insufficient Cost Data Available</t>
  </si>
  <si>
    <t>3.2.7</t>
  </si>
  <si>
    <t>ENERGY STAR Room Air Conditioner</t>
  </si>
  <si>
    <t>ENERGY STAR Room Air Conditioners</t>
  </si>
  <si>
    <t>Shared with Residential Database</t>
  </si>
  <si>
    <t>3.2.9</t>
  </si>
  <si>
    <t>Controls: Economizer</t>
  </si>
  <si>
    <t>Air-side Economizer</t>
  </si>
  <si>
    <t>3.3.1</t>
  </si>
  <si>
    <t>Premium Efficiency Motors</t>
  </si>
  <si>
    <t>Enhanced (Ultra-PE) Motor 1-15 HP, 1200-3600 RPM</t>
  </si>
  <si>
    <t>Motor</t>
  </si>
  <si>
    <t>Enhanced (Ultra-PE) Motor 125-200 HP, 1200-3600 RPM</t>
  </si>
  <si>
    <t>Enhanced (Ultra-PE) Motor 20-40 HP, 1200-3600 RPM</t>
  </si>
  <si>
    <t>Enhanced (Ultra-PE) Motor 250-500 HP, 1200-3600 RPM</t>
  </si>
  <si>
    <t>Enhanced (Ultra-PE) Motor 50-100 HP, 1200-3600 RPM</t>
  </si>
  <si>
    <t>3.3.2</t>
  </si>
  <si>
    <t>Variable Frequency Drive (VFD) Improvements</t>
  </si>
  <si>
    <t>Air Compressor Demand Reduction</t>
  </si>
  <si>
    <t>$/1st Year kWh</t>
  </si>
  <si>
    <t>VFD Centrifugal Chiller, .4 kW/ton</t>
  </si>
  <si>
    <t>EDC Quarterly Data Request Responses</t>
  </si>
  <si>
    <t xml:space="preserve">VFD on Chilled Water Pump </t>
  </si>
  <si>
    <t>Pump HP</t>
  </si>
  <si>
    <t xml:space="preserve">VFD on Condenser Water Pump </t>
  </si>
  <si>
    <t xml:space="preserve">VFD on Cooling Tower Fan </t>
  </si>
  <si>
    <t>Fan HP</t>
  </si>
  <si>
    <t xml:space="preserve">VFD on Heating Hot Water Pump </t>
  </si>
  <si>
    <t xml:space="preserve">VFD on HVAC Fan </t>
  </si>
  <si>
    <t>3.4.1</t>
  </si>
  <si>
    <t>Heat Pump Water Heaters</t>
  </si>
  <si>
    <t>Heat Pump Water Heaters- 2.0 Energy Factor (50-75 gallons)</t>
  </si>
  <si>
    <t>ROB</t>
  </si>
  <si>
    <t>per unit</t>
  </si>
  <si>
    <t>Shared With Residential Database</t>
  </si>
  <si>
    <t>Heat Pump Water Heaters- 2.0 Energy Factor (75+ gallons)</t>
  </si>
  <si>
    <t>Heat Pump Water Heaters- 2.3+ Energy Factor (50-75 gallons)</t>
  </si>
  <si>
    <t>A $100 premium was added to the cost incremental cost of the 2.0 EF water heaters to account for an EF of 2.3 based on SWE research.</t>
  </si>
  <si>
    <t>Heat Pump Water Heaters- 2.3+ Energy Factor (75+ gallons)</t>
  </si>
  <si>
    <t>3.4.2</t>
  </si>
  <si>
    <t>Low Flow Pre-Rinse Sprayers for Retrofit Programs</t>
  </si>
  <si>
    <t>Low Flow Pre-Rinse Sprayers for Time of Sale / Retail Programs</t>
  </si>
  <si>
    <t>3.5.1</t>
  </si>
  <si>
    <t>ENERGY STAR Refrigeration/Freezer Cases</t>
  </si>
  <si>
    <t>Compressor VSD</t>
  </si>
  <si>
    <t>HP</t>
  </si>
  <si>
    <t>3.5.9</t>
  </si>
  <si>
    <t>Night Covers for Display Cases</t>
  </si>
  <si>
    <t>Vertical Night Covers</t>
  </si>
  <si>
    <t>LF of case</t>
  </si>
  <si>
    <t>3.5.10</t>
  </si>
  <si>
    <t>Auto Closers</t>
  </si>
  <si>
    <t>Quick Acting Freezer Doors</t>
  </si>
  <si>
    <t>3.5.11</t>
  </si>
  <si>
    <t>Door Gaskets for Walk-in and Reach-in Coolers and Freezers</t>
  </si>
  <si>
    <t>Refrigeration Gasket</t>
  </si>
  <si>
    <t>LF of Gasket</t>
  </si>
  <si>
    <t>3.5.12</t>
  </si>
  <si>
    <t>Special Doors with Low or No Anti-Sweat Heat for Reach-In Freezers and Coolers</t>
  </si>
  <si>
    <t>No-Heat Glass Doors</t>
  </si>
  <si>
    <t>3.5.13</t>
  </si>
  <si>
    <t>Suction Pipe Insulation for Walk-In Coolers and Freezers</t>
  </si>
  <si>
    <t>Pipe Insulation</t>
  </si>
  <si>
    <t xml:space="preserve">Linear ft </t>
  </si>
  <si>
    <t>3.5.2</t>
  </si>
  <si>
    <t>High-Efficiency Evaporator Fan Motors for Walk-In or Reach-In Refrigerated Cases</t>
  </si>
  <si>
    <t>Reach-in Cooler/Freezer: PSC to ECM</t>
  </si>
  <si>
    <t>High-Efficiency Evaporator Fan Motors for Reach-In Refrigerated Cases</t>
  </si>
  <si>
    <t>Reach-in Cooler/Freezer: Shaded Pole to  ECM</t>
  </si>
  <si>
    <t>Reach-in Cooler/Freezer: Shaded Pole to PSC</t>
  </si>
  <si>
    <t>High-Efficiency Evaporator Fan Motors for Walk-In Refrigerated Cases</t>
  </si>
  <si>
    <t>Walk-in Cooler/Freezer: PSC to ECM</t>
  </si>
  <si>
    <t>Walk-in Cooler/Freezer: Shaded Pole to  ECM</t>
  </si>
  <si>
    <t>Walk-in Cooler/Freezer: Shaded Pole to PSC</t>
  </si>
  <si>
    <t>3.5.3</t>
  </si>
  <si>
    <t>Controls: Evaporator Fan Controllers</t>
  </si>
  <si>
    <t>3.5.5</t>
  </si>
  <si>
    <t>Controls: Anti-Sweat Heater Controls</t>
  </si>
  <si>
    <t xml:space="preserve">Anti-sweat heat (ASH) controls </t>
  </si>
  <si>
    <t>3.5.8</t>
  </si>
  <si>
    <t>Strip Curtains for Walk-In Freezers and Coolers</t>
  </si>
  <si>
    <t>Strip Curtains for Walk-ins</t>
  </si>
  <si>
    <t>Ft2 Curtain Area</t>
  </si>
  <si>
    <t>3.6.1</t>
  </si>
  <si>
    <t>ENERGY STAR Clothes Washer</t>
  </si>
  <si>
    <t>High-efficiency Coin-op Washer</t>
  </si>
  <si>
    <t>3.7.1</t>
  </si>
  <si>
    <t>ENERGY STAR Ice Machines</t>
  </si>
  <si>
    <t>High Efficiency Ice Makers (&gt;1500 lbs/24 hr)</t>
  </si>
  <si>
    <t>High Efficiency Ice Makers (1001-1500 lbs/24 hr)</t>
  </si>
  <si>
    <t>High Efficiency Ice Makers (300-400 lbs/24 hr)</t>
  </si>
  <si>
    <t>High Efficiency Ice Makers (401-500 lbs/24 hr)</t>
  </si>
  <si>
    <t>High Efficiency Ice Makers (501-1000 lbs/24 hr)</t>
  </si>
  <si>
    <t>3.7.2</t>
  </si>
  <si>
    <t>Controls: Beverage Machine Controls</t>
  </si>
  <si>
    <t>Beverage Machine Control</t>
  </si>
  <si>
    <t>Machine</t>
  </si>
  <si>
    <t>3.7.4</t>
  </si>
  <si>
    <t>ENERGY STAR Electric Steam Cooker</t>
  </si>
  <si>
    <t>Electric Steam cooker</t>
  </si>
  <si>
    <t>Regional Technical Forum</t>
  </si>
  <si>
    <t xml:space="preserve">Early Source: EDC Quarterly Data Request Responses </t>
  </si>
  <si>
    <t>3.8.1</t>
  </si>
  <si>
    <t>Wall and Ceiling Insulation</t>
  </si>
  <si>
    <t>Roof Insulation - Add R-30</t>
  </si>
  <si>
    <t>Ft2 Ceiling Area</t>
  </si>
  <si>
    <t>Wall Insulation - Add R-19</t>
  </si>
  <si>
    <t>Ft2 Wall Area</t>
  </si>
  <si>
    <t>3.9.2</t>
  </si>
  <si>
    <t>Office Equipment – Network Power Management Enabling</t>
  </si>
  <si>
    <t>PC network Power Management</t>
  </si>
  <si>
    <t>PC</t>
  </si>
  <si>
    <t>3.9.3</t>
  </si>
  <si>
    <t>Advanced Power Strips</t>
  </si>
  <si>
    <t>Occupancy Sensor Controls/Smart Strip</t>
  </si>
  <si>
    <t>Sensor</t>
  </si>
  <si>
    <t>Smart Strip</t>
  </si>
  <si>
    <t>Shared with Residential DB</t>
  </si>
  <si>
    <t>TRM Measure Number</t>
  </si>
  <si>
    <t>Category</t>
  </si>
  <si>
    <t>Efficient Technology Description</t>
  </si>
  <si>
    <t>Baseline Technology Description</t>
  </si>
  <si>
    <t>Labor Hours</t>
  </si>
  <si>
    <t xml:space="preserve">ROB/New </t>
  </si>
  <si>
    <t>3.2.4</t>
  </si>
  <si>
    <t>Ductless Mini-Split Heat Pumps</t>
  </si>
  <si>
    <t>Ductless Mini-Split - 16 SEER, 1 ton</t>
  </si>
  <si>
    <t>Ductless Mini-Split - 14 SEER, 1 ton</t>
  </si>
  <si>
    <t>Multi-head, per unit</t>
  </si>
  <si>
    <t>N/A</t>
  </si>
  <si>
    <t>Ductless Mini-Split - 16 SEER, 1.5 ton</t>
  </si>
  <si>
    <t>Ductless Mini-Split - 14 SEER, 1.5 ton</t>
  </si>
  <si>
    <t>Ductless Mini-Split - 16 SEER, 2 ton</t>
  </si>
  <si>
    <t>Ductless Mini-Split - 14 SEER, 2 ton</t>
  </si>
  <si>
    <t>Ductless Mini-Split - 16 SEER, 2.5 ton</t>
  </si>
  <si>
    <t>Ductless Mini-Split - 14 SEER, 2.5 ton</t>
  </si>
  <si>
    <t>Ductless Mini-Split - 16 SEER, 3 ton</t>
  </si>
  <si>
    <t>Ductless Mini-Split - 14 SEER, 3 ton</t>
  </si>
  <si>
    <t>Ductless Mini-Split - 16 SEER, 3.5 ton</t>
  </si>
  <si>
    <t>Ductless Mini-Split - 14 SEER, 3.5 ton</t>
  </si>
  <si>
    <t>Ductless Mini-Split - 16 SEER, 4 ton</t>
  </si>
  <si>
    <t>Ductless Mini-Split - 14 SEER, 4 ton</t>
  </si>
  <si>
    <t>Ductless Mini-Split - 16 SEER, 4.5 ton</t>
  </si>
  <si>
    <t>Ductless Mini-Split - 14 SEER, 4.5 ton</t>
  </si>
  <si>
    <t>Ductless Mini-Split - 16 SEER, 5 ton</t>
  </si>
  <si>
    <t>Ductless Mini-Split - 14 SEER, 5 ton</t>
  </si>
  <si>
    <t>Ductless Mini-Split - 17 SEER, 1 ton</t>
  </si>
  <si>
    <t>Ductless Mini-Split - 17 SEER, 1.5 ton</t>
  </si>
  <si>
    <t>Ductless Mini-Split - 17 SEER, 2 ton</t>
  </si>
  <si>
    <t>Ductless Mini-Split - 17 SEER, 2.5 ton</t>
  </si>
  <si>
    <t>Ductless Mini-Split - 17 SEER, 3 ton</t>
  </si>
  <si>
    <t>Ductless Mini-Split - 17 SEER, 3.5 ton</t>
  </si>
  <si>
    <t>Ductless Mini-Split - 17 SEER, 4 ton</t>
  </si>
  <si>
    <t>Ductless Mini-Split - 17 SEER, 4.5 ton</t>
  </si>
  <si>
    <t>Ductless Mini-Split - 17 SEER, 5 ton</t>
  </si>
  <si>
    <t>Ductless Mini-Split - 18 SEER, 1 ton</t>
  </si>
  <si>
    <t>Ductless Mini-Split - 18 SEER, 1.5 ton</t>
  </si>
  <si>
    <t>Ductless Mini-Split - 18 SEER, 2 ton</t>
  </si>
  <si>
    <t>Ductless Mini-Split - 18 SEER, 2.5 ton</t>
  </si>
  <si>
    <t>Ductless Mini-Split - 18 SEER, 3 ton</t>
  </si>
  <si>
    <t>Ductless Mini-Split - 18 SEER, 3.5 ton</t>
  </si>
  <si>
    <t>Ductless Mini-Split - 18 SEER, 4 ton</t>
  </si>
  <si>
    <t>Ductless Mini-Split - 18 SEER, 4.5 ton</t>
  </si>
  <si>
    <t>Ductless Mini-Split - 18 SEER, 5 ton</t>
  </si>
  <si>
    <t>Ductless Mini-Split - 19 SEER, 1 ton</t>
  </si>
  <si>
    <t>Ductless Mini-Split - 19 SEER, 1.5 ton</t>
  </si>
  <si>
    <t>Ductless Mini-Split - 19 SEER, 2 ton</t>
  </si>
  <si>
    <t>Ductless Mini-Split - 19 SEER, 2.5 ton</t>
  </si>
  <si>
    <t>Ductless Mini-Split - 19 SEER, 3 ton</t>
  </si>
  <si>
    <t>Ductless Mini-Split - 19 SEER, 3.5 ton</t>
  </si>
  <si>
    <t>Ductless Mini-Split - 19 SEER, 4 ton</t>
  </si>
  <si>
    <t>Ductless Mini-Split - 19 SEER, 4.5 ton</t>
  </si>
  <si>
    <t>Ductless Mini-Split - 19 SEER, 5 ton</t>
  </si>
  <si>
    <t>Ductless Mini-Split - 20 SEER, 1 ton</t>
  </si>
  <si>
    <t>Ductless Mini-Split - 20 SEER, 1.5 ton</t>
  </si>
  <si>
    <t>Ductless Mini-Split - 20 SEER, 2 ton</t>
  </si>
  <si>
    <t>Ductless Mini-Split - 20 SEER, 2.5 ton</t>
  </si>
  <si>
    <t>Ductless Mini-Split - 20 SEER, 3 ton</t>
  </si>
  <si>
    <t>Ductless Mini-Split - 20 SEER, 3.5 ton</t>
  </si>
  <si>
    <t>Ductless Mini-Split - 20 SEER, 4 ton</t>
  </si>
  <si>
    <t>Ductless Mini-Split - 20 SEER, 4.5 ton</t>
  </si>
  <si>
    <t>Ductless Mini-Split - 20 SEER, 5 ton</t>
  </si>
  <si>
    <t>Ductless Mini-Split - 21 SEER, 1 ton</t>
  </si>
  <si>
    <t>Ductless Mini-Split - 21 SEER, 1.5 ton</t>
  </si>
  <si>
    <t>Ductless Mini-Split - 21 SEER, 2 ton</t>
  </si>
  <si>
    <t>Ductless Mini-Split - 21 SEER, 2.5 ton</t>
  </si>
  <si>
    <t>Ductless Mini-Split - 21 SEER, 3 ton</t>
  </si>
  <si>
    <t>Ductless Mini-Split - 21 SEER, 3.5 ton</t>
  </si>
  <si>
    <t>Ductless Mini-Split - 21 SEER, 4 ton</t>
  </si>
  <si>
    <t>Ductless Mini-Split - 21 SEER, 4.5 ton</t>
  </si>
  <si>
    <t>Ductless Mini-Split - 21 SEER, 5 ton</t>
  </si>
  <si>
    <t>Ductless Mini-Split - 22 SEER, 1 ton</t>
  </si>
  <si>
    <t>Ductless Mini-Split - 22 SEER, 1.5 ton</t>
  </si>
  <si>
    <t>Ductless Mini-Split - 22 SEER, 2 ton</t>
  </si>
  <si>
    <t>Ductless Mini-Split - 22 SEER, 2.5 ton</t>
  </si>
  <si>
    <t>Ductless Mini-Split - 22 SEER, 3 ton</t>
  </si>
  <si>
    <t>Ductless Mini-Split - 22 SEER, 3.5 ton</t>
  </si>
  <si>
    <t>Ductless Mini-Split - 22 SEER, 4 ton</t>
  </si>
  <si>
    <t>Ductless Mini-Split - 22 SEER, 4.5 ton</t>
  </si>
  <si>
    <t>Ductless Mini-Split - 22 SEER, 5 ton</t>
  </si>
  <si>
    <t>Ductless Mini-Split - 23 SEER, 1 ton</t>
  </si>
  <si>
    <t>Ductless Mini-Split - 23 SEER, 1.5 ton</t>
  </si>
  <si>
    <t>Ductless Mini-Split - 23 SEER, 2 ton</t>
  </si>
  <si>
    <t>Ductless Mini-Split - 23 SEER, 2.5 ton</t>
  </si>
  <si>
    <t>Ductless Mini-Split - 23 SEER, 3 ton</t>
  </si>
  <si>
    <t>Ductless Mini-Split - 23 SEER, 3.5 ton</t>
  </si>
  <si>
    <t>Ductless Mini-Split - 23 SEER, 4 ton</t>
  </si>
  <si>
    <t>Ductless Mini-Split - 23 SEER, 4.5 ton</t>
  </si>
  <si>
    <t>Ductless Mini-Split - 23 SEER, 5 ton</t>
  </si>
  <si>
    <t>Ductless Mini-Split - 24 SEER, 1 ton</t>
  </si>
  <si>
    <t>Ductless Mini-Split - 24 SEER, 1.5 ton</t>
  </si>
  <si>
    <t>Ductless Mini-Split - 24 SEER, 2 ton</t>
  </si>
  <si>
    <t>Ductless Mini-Split - 24 SEER, 2.5 ton</t>
  </si>
  <si>
    <t>Ductless Mini-Split - 24 SEER, 3 ton</t>
  </si>
  <si>
    <t>Ductless Mini-Split - 24 SEER, 3.5 ton</t>
  </si>
  <si>
    <t>Ductless Mini-Split - 24 SEER, 4 ton</t>
  </si>
  <si>
    <t>Ductless Mini-Split - 24 SEER, 4.5 ton</t>
  </si>
  <si>
    <t>Ductless Mini-Split - 24 SEER, 5 ton</t>
  </si>
  <si>
    <t>Ductless Mini-Split - 25 SEER, 1 ton</t>
  </si>
  <si>
    <t>Ductless Mini-Split - 25 SEER, 1.5 ton</t>
  </si>
  <si>
    <t>Ductless Mini-Split - 25 SEER, 2 ton</t>
  </si>
  <si>
    <t>Ductless Mini-Split - 25 SEER, 2.5 ton</t>
  </si>
  <si>
    <t>Ductless Mini-Split - 25 SEER, 3 ton</t>
  </si>
  <si>
    <t>Ductless Mini-Split - 25 SEER, 3.5 ton</t>
  </si>
  <si>
    <t>Ductless Mini-Split - 25 SEER, 4 ton</t>
  </si>
  <si>
    <t>Ductless Mini-Split - 25 SEER, 4.5 ton</t>
  </si>
  <si>
    <t>Ductless Mini-Split - 25 SEER, 5 ton</t>
  </si>
  <si>
    <t>Ductless Mini-Split - 26 SEER, 1 ton</t>
  </si>
  <si>
    <t>Ductless Mini-Split - 26 SEER, 1.5 ton</t>
  </si>
  <si>
    <t>Ductless Mini-Split - 26 SEER, 2 ton</t>
  </si>
  <si>
    <t>Ductless Mini-Split - 26 SEER, 2.5 ton</t>
  </si>
  <si>
    <t>Ductless Mini-Split - 26 SEER, 3 ton</t>
  </si>
  <si>
    <t>Ductless Mini-Split - 26 SEER, 3.5 ton</t>
  </si>
  <si>
    <t>Ductless Mini-Split - 26 SEER, 4 ton</t>
  </si>
  <si>
    <t>Ductless Mini-Split - 26 SEER, 4.5 ton</t>
  </si>
  <si>
    <t>Ductless Mini-Split - 26 SEER, 5 ton</t>
  </si>
  <si>
    <t>Single-head, per unit</t>
  </si>
  <si>
    <t>Unknown heads, per unit</t>
  </si>
  <si>
    <t>Labor Time (Minutes)</t>
  </si>
  <si>
    <t>TRM Measure Name</t>
  </si>
  <si>
    <t>3.1.1, 3.1.2, Midstream IMP</t>
  </si>
  <si>
    <t>Bulbs and Lamps</t>
  </si>
  <si>
    <t>LED Screw Base General Service Lamp, 450-799 Lumens</t>
  </si>
  <si>
    <t>Halogen Screw Base General Service Lamp, 450-799 Lumens</t>
  </si>
  <si>
    <t>Cost assumptions shared with residential. Two avoided baseline lamps in O&amp;M at 1-year and 2-years out</t>
  </si>
  <si>
    <t>Discount Rate</t>
  </si>
  <si>
    <t>LED Screw Base General Service Lamp, 800-1099 Lumens</t>
  </si>
  <si>
    <t>Halogen Screw Base General Service Lamp, 800-1099 Lumens</t>
  </si>
  <si>
    <t>HID Bulb Life (Years)</t>
  </si>
  <si>
    <t>LED Screw Base General Service Lamp, 1100-1599 Lumens</t>
  </si>
  <si>
    <t>Halogen Screw Base General Service Lamp, 1100-1599 Lumens</t>
  </si>
  <si>
    <t>LFL Lamp Life (Years)</t>
  </si>
  <si>
    <t>LED Screw Base General Service Lamp, 1600-1999 Lumens</t>
  </si>
  <si>
    <t>Halogen Screw Base General Service Lamp, 1600-1999 Lumens</t>
  </si>
  <si>
    <t>CFL Hardwired Life (Years)</t>
  </si>
  <si>
    <t>Self-ballasted LED reflectors (BR,PAR, MR etc.)</t>
  </si>
  <si>
    <t>Self-ballasted Halogen and Incandescent Reflectors (BR, PAR, MR etc.)</t>
  </si>
  <si>
    <t>Two avoided baseline lamps in O&amp;M at 1-year, 2-years, and 3-years out</t>
  </si>
  <si>
    <t>Hourly Labor Rate</t>
  </si>
  <si>
    <t>Linear LED Tubes - Type A</t>
  </si>
  <si>
    <t xml:space="preserve"> Linear T8/T5</t>
  </si>
  <si>
    <t>No O&amp;M benefit because T8 ballast will likely fail before the assumed new T8 lamp in baseline</t>
  </si>
  <si>
    <t>Linear LED Type A</t>
  </si>
  <si>
    <t>Plug and play direct fit linear LED. Uses exsting fluourescent ballast</t>
  </si>
  <si>
    <t>Linear LED Tubes - Type B</t>
  </si>
  <si>
    <t>Fixture (2 Lamps + Labor)</t>
  </si>
  <si>
    <t>Labor to rewire fixture and remove ballast is included in ROB vintage. O&amp;M assumes two avoided baseline lamp 6 years out and lamp replacement labor (not rewire labor)</t>
  </si>
  <si>
    <t>Linear LED Type B</t>
  </si>
  <si>
    <t>Ballast-bypass/line voltage/ direct wire. Rewire fixture to bypass ballast, remove fluourescent ballast</t>
  </si>
  <si>
    <t>Linear LED Tubes - Type C</t>
  </si>
  <si>
    <t>Fixture (2 Lamps + Labor + Driver)</t>
  </si>
  <si>
    <t>Labor to replace FL ballast with driver is included in ROB vintage. O&amp;M assumes two avoided baseline lamp 6 years out and lamp replacement labor (not rewire labor)</t>
  </si>
  <si>
    <t>Linear LED Type C</t>
  </si>
  <si>
    <t>LED Driver kit. Replace the fluorescent ballast with an LED driver and lamps with linear LEDs</t>
  </si>
  <si>
    <t>LED Replacement for HID (integrated driver)</t>
  </si>
  <si>
    <t>High Intensity Discharge bulb (HPS, MH etc.)</t>
  </si>
  <si>
    <t>Plug-In LED (2-pin, 4-pin)</t>
  </si>
  <si>
    <t>Plug-in CFL (2-pin, 4-pin)</t>
  </si>
  <si>
    <t>Indoor Fixtures</t>
  </si>
  <si>
    <t>U-Shape LED Troffers</t>
  </si>
  <si>
    <t>U-Shape T8 Troffers</t>
  </si>
  <si>
    <t>Linear LED Troffer (&lt;4,000 lumens)</t>
  </si>
  <si>
    <t>Linear T8/T5 Troffers 2-lamp</t>
  </si>
  <si>
    <t>Linear LED Troffer (4,000-6,000 lumens)</t>
  </si>
  <si>
    <t>Linear T8/T5 Troffers 3-lamp</t>
  </si>
  <si>
    <t>Linear LED Troffer (6,000-9,000 lumens)</t>
  </si>
  <si>
    <t>Linear T8/T5 Troffers 4-lamp</t>
  </si>
  <si>
    <t>Linear LED Troffer (&gt;9,000 lumens)</t>
  </si>
  <si>
    <t>Linear T8/T5 Troffers 6-lamp</t>
  </si>
  <si>
    <t>LED Channel Strip Fixtures</t>
  </si>
  <si>
    <t>Fluorescent Channel Strip Fixtures</t>
  </si>
  <si>
    <t xml:space="preserve">Assume 2-lamps in O&amp;M cost. </t>
  </si>
  <si>
    <t>LED High/Low Bay Replacing HID</t>
  </si>
  <si>
    <t>High/Low Bay HID</t>
  </si>
  <si>
    <t>LED High/Low Bay Replacing Linear Fluorescent</t>
  </si>
  <si>
    <t>High/Low Bay Linear Fluorescent</t>
  </si>
  <si>
    <t>Assume 3-lamps in O&amp;M cost</t>
  </si>
  <si>
    <t>LED Surface Mount Fixtures</t>
  </si>
  <si>
    <t>Fluorescent Surface Mount</t>
  </si>
  <si>
    <t>Assume 2-lamps in O&amp;M cost</t>
  </si>
  <si>
    <t>LED Downlights and Recessed Cans</t>
  </si>
  <si>
    <t>Halogen/CFL/Incandescent Downlights and Recessed Cans</t>
  </si>
  <si>
    <t>O&amp;M assumes one avoided hardwired CFL avoided 3 years in the future</t>
  </si>
  <si>
    <t>Outdoor Fixtures</t>
  </si>
  <si>
    <t>LED Area and Roadway Lighting</t>
  </si>
  <si>
    <t>HID Area and Roadway Lighting (high pressure sodium, metal halide, mercury vapor etc.)</t>
  </si>
  <si>
    <t>Just avoided bulb replacement in O&amp;M</t>
  </si>
  <si>
    <t>LED Floodlight</t>
  </si>
  <si>
    <t>Non-LED Floodlight</t>
  </si>
  <si>
    <t>LED Wallpack</t>
  </si>
  <si>
    <t>Non-LED Wallpack</t>
  </si>
  <si>
    <t>Ballasts</t>
  </si>
  <si>
    <t>LED Drivers</t>
  </si>
  <si>
    <t>Fluorescent Ballasts</t>
  </si>
  <si>
    <t>No O&amp;M benefit. LED drivers may or may not last as long as a fluourescent ballast</t>
  </si>
  <si>
    <t>2.1.2</t>
  </si>
  <si>
    <t>Residential Occupancy Sensor</t>
  </si>
  <si>
    <t/>
  </si>
  <si>
    <t>each</t>
  </si>
  <si>
    <t>Mid-Atlantic TRM v9, labor assumption</t>
  </si>
  <si>
    <t>2.1.3</t>
  </si>
  <si>
    <t>Incandescent Nightlight</t>
  </si>
  <si>
    <t>Nightlight</t>
  </si>
  <si>
    <t>LED Nightlight</t>
  </si>
  <si>
    <t>2.1.4</t>
  </si>
  <si>
    <t>Holiday Lights</t>
  </si>
  <si>
    <t>ENERGY STAR Holiday Lights</t>
  </si>
  <si>
    <t>Incandescent Holiday Lights</t>
  </si>
  <si>
    <t>50 light string</t>
  </si>
  <si>
    <t>Home Depot</t>
  </si>
  <si>
    <t>2.2.1</t>
  </si>
  <si>
    <t>High Eff. Equipment: ASHP, CAC, GSHP, PTAC, PTHP</t>
  </si>
  <si>
    <t>ASHP - 2 ton, 17+ SEER/9+ HSPF</t>
  </si>
  <si>
    <t>Ferguson, Grainger, HomeDepot, eComfort.com, HVACDirect.com, IWAE.com, PartsTown.com, EnergyConcious.com</t>
  </si>
  <si>
    <t>ASHP - 3 ton, 15-17 SEER/9+ HSPF</t>
  </si>
  <si>
    <t>ASHP - 3 ton, 17+ SEER/9+ HSPF</t>
  </si>
  <si>
    <t>ASHP - 4 ton, 15-17 SEER/9+ HSPF</t>
  </si>
  <si>
    <t>ASHP - 4 ton, 17+ SEER/9+ HSPF</t>
  </si>
  <si>
    <t>ASHP - 5 ton, 15-17 SEER/9+ HSPF</t>
  </si>
  <si>
    <t>ASHP - 5 ton, 17+ SEER/9+ HSPF</t>
  </si>
  <si>
    <t>2.2.9</t>
  </si>
  <si>
    <t>HVAC Duct Sealing</t>
  </si>
  <si>
    <t>home</t>
  </si>
  <si>
    <t>Regional Technical Forum Standard Information Workbook v4.1</t>
  </si>
  <si>
    <t>2.4.10</t>
  </si>
  <si>
    <t>Dehumidifier Retirement</t>
  </si>
  <si>
    <t>Use incentive as proxy for incremental cost</t>
  </si>
  <si>
    <t>EDC EE&amp;C plans</t>
  </si>
  <si>
    <t>2.4.3</t>
  </si>
  <si>
    <t>Refrigerator / Freezer Recycling with and without Replacement</t>
  </si>
  <si>
    <t>Refrigerator / Freezer Recycling with or without replacement</t>
  </si>
  <si>
    <t>2.5.1</t>
  </si>
  <si>
    <t>ENERGY STAR Office Equipment</t>
  </si>
  <si>
    <t>ENERGY STAR Computer</t>
  </si>
  <si>
    <t>BestBuy</t>
  </si>
  <si>
    <t>ENERGY STAR Monitor</t>
  </si>
  <si>
    <t>2.7.3</t>
  </si>
  <si>
    <t>Home Energy Reports</t>
  </si>
  <si>
    <t>Home Energy Report</t>
  </si>
  <si>
    <t xml:space="preserve">J. Underberg, Oracle. Personal Communication. 4/3/2019. </t>
  </si>
  <si>
    <t>2.3.5</t>
  </si>
  <si>
    <t>Water Heater Temperature Setback</t>
  </si>
  <si>
    <t>; BLS via CareerOneStop</t>
  </si>
  <si>
    <t>ENERGY STAR Printer</t>
  </si>
  <si>
    <t>Best Buy</t>
  </si>
  <si>
    <t>ENERGY STAR Multifunction</t>
  </si>
  <si>
    <t>Best Buy, Staples</t>
  </si>
  <si>
    <t>2.2.10</t>
  </si>
  <si>
    <t>Furnace Whistle</t>
  </si>
  <si>
    <t>ConservationWarehouse.com, SwagBrokers.com</t>
  </si>
  <si>
    <t>2.3.9</t>
  </si>
  <si>
    <t>Thermostatic Restriction Valve (Shower)</t>
  </si>
  <si>
    <t>EFI, Amazon, ConservationWarehouse.com, Showerstart.com</t>
  </si>
  <si>
    <t>2.5.2</t>
  </si>
  <si>
    <t>Smart Strip - Tier 1</t>
  </si>
  <si>
    <t>EFI; conservationmart; Home Depot; BITS; Walmart</t>
  </si>
  <si>
    <t>Smart Strip - Tier 2</t>
  </si>
  <si>
    <t>ASHP - 2 ton, 15-17 SEER/9+ HSPF</t>
  </si>
  <si>
    <t>2.2.7</t>
  </si>
  <si>
    <t>Ferguson, Grainger,Lowes, HomeDepot</t>
  </si>
  <si>
    <t>2.2.3</t>
  </si>
  <si>
    <t>ECM Circulation Fan</t>
  </si>
  <si>
    <t>Furnace High Efficiency Fan</t>
  </si>
  <si>
    <t>Ferguson, Grainger; BLS via CareerOneStop</t>
  </si>
  <si>
    <t>2.4.4</t>
  </si>
  <si>
    <t>ENERGY STAR Clothes Washers</t>
  </si>
  <si>
    <t>Actual EDC Costs</t>
  </si>
  <si>
    <t>Home Depot, Best Buy</t>
  </si>
  <si>
    <t>2.4.1</t>
  </si>
  <si>
    <t>ENERGY STAR Refrigerators</t>
  </si>
  <si>
    <t>Compact Refrigerator and Refrigerator - Freezer</t>
  </si>
  <si>
    <t>Home Depot, Lowe's</t>
  </si>
  <si>
    <t>Side mount freezer with door ice</t>
  </si>
  <si>
    <t>Side mount freezer without door ice</t>
  </si>
  <si>
    <t>Top mount freezer without door ice</t>
  </si>
  <si>
    <t>2.4.2</t>
  </si>
  <si>
    <t>ENERGY STAR Freezers</t>
  </si>
  <si>
    <t>Average Freezer (if configuration unknown)</t>
  </si>
  <si>
    <t>Chest freezer</t>
  </si>
  <si>
    <t>Upright with automatic defrost</t>
  </si>
  <si>
    <t>Upright with manual defrost</t>
  </si>
  <si>
    <t>2.4.5</t>
  </si>
  <si>
    <t>ENERGY STAR Dryers</t>
  </si>
  <si>
    <t>Electric Clothes Dryer with Moisture Sensor</t>
  </si>
  <si>
    <t>2.4.9</t>
  </si>
  <si>
    <t>ENERGY STAR Dehumidifiers</t>
  </si>
  <si>
    <t>2.4.6</t>
  </si>
  <si>
    <t>Heat Pump Clothes Dryers</t>
  </si>
  <si>
    <t>Home Depot, Lowe's, Best Buy</t>
  </si>
  <si>
    <t>2.4.12</t>
  </si>
  <si>
    <t>ENERGY STAR Air Purifier</t>
  </si>
  <si>
    <t>Home Depot, Lowes, Best Buy, Bed Bath &amp; Beyond</t>
  </si>
  <si>
    <t>Bottom mount freezer</t>
  </si>
  <si>
    <t>Home Depot, Lowe's, Sears</t>
  </si>
  <si>
    <t>Average Refrigerator (if configuration unknown)</t>
  </si>
  <si>
    <t>Home Depot; Lowe's</t>
  </si>
  <si>
    <t>CAC - 2 ton,  14-15.99 SEER</t>
  </si>
  <si>
    <t>HomeDepot, Grainger, Ferguson; BLS via CareerOneStop</t>
  </si>
  <si>
    <t>CAC - 2 ton, 16+ SEER</t>
  </si>
  <si>
    <t>CAC - 3 ton,  14-15.99 SEER</t>
  </si>
  <si>
    <t>CAC - 3 ton, 16+ SEER</t>
  </si>
  <si>
    <t>CAC - 4 ton,  14-15.99 SEER</t>
  </si>
  <si>
    <t>CAC - 4 ton, 16+ SEER</t>
  </si>
  <si>
    <t>CAC - 5 ton,  14-15.99 SEER</t>
  </si>
  <si>
    <t>CAC - 5 ton, 16+ SEER</t>
  </si>
  <si>
    <t>2.2.12</t>
  </si>
  <si>
    <t>Furnace Maintenance</t>
  </si>
  <si>
    <t>HomeDepot, PY10 Q3 &amp; Q4; misc. HVAC firm websites</t>
  </si>
  <si>
    <t>2.2.5</t>
  </si>
  <si>
    <t>Air Conditioner &amp; Heat Pump Maintenance</t>
  </si>
  <si>
    <t>2.2.4</t>
  </si>
  <si>
    <t>GSHP Desuperheaters</t>
  </si>
  <si>
    <t>IWAE.com, MiamiHP.com, EnergyConcious.com, EcoComfort.com, AFSupply.com + DHW sources</t>
  </si>
  <si>
    <t>2.8.1</t>
  </si>
  <si>
    <t>Variable Speed Pool Pumps</t>
  </si>
  <si>
    <t>1.5 HP</t>
  </si>
  <si>
    <t>Leslie's Pools, Grainger, PoolSupplyUnlimited.com</t>
  </si>
  <si>
    <t>3 HP</t>
  </si>
  <si>
    <t>2.4.11</t>
  </si>
  <si>
    <t>ENERGY STAR Ceiling Fans</t>
  </si>
  <si>
    <t>Ceiling Fan</t>
  </si>
  <si>
    <t>Lowe's</t>
  </si>
  <si>
    <t>Ceiling Fan with ENERGY STAR Light Fixture</t>
  </si>
  <si>
    <t>2.4.8</t>
  </si>
  <si>
    <t>ENERGY STAR Dishwashers</t>
  </si>
  <si>
    <t>2.3.7</t>
  </si>
  <si>
    <t>Low Flow Faucet Aerators</t>
  </si>
  <si>
    <t>Lowes, HomeDepot, EFI, Grainger</t>
  </si>
  <si>
    <t>2.3.8</t>
  </si>
  <si>
    <t xml:space="preserve">Low Flow Showerheads </t>
  </si>
  <si>
    <t>2.2.11</t>
  </si>
  <si>
    <t>ENERGY STAR Certified Connected Thermostats</t>
  </si>
  <si>
    <t>Lowes, HomeDepot, EFI, Grainger, Ferguson; BLS via CareerOneStop</t>
  </si>
  <si>
    <t>2.2.8</t>
  </si>
  <si>
    <t>Room AC (RAC) Retirement</t>
  </si>
  <si>
    <t>Lowes, HomeDepot, Grainger, Ferguson</t>
  </si>
  <si>
    <t>2.3.3</t>
  </si>
  <si>
    <t>Fuel Switching: Electric Resistance to Fossil Fuel Water Heater</t>
  </si>
  <si>
    <t>Standard Electric Water Heater to Gas Water Heater</t>
  </si>
  <si>
    <t>2.3.6</t>
  </si>
  <si>
    <t>Water Heater Pipe Insulation</t>
  </si>
  <si>
    <t>Electric Water Heater Pipe Insulation</t>
  </si>
  <si>
    <t>foot</t>
  </si>
  <si>
    <t>Lowes, HomeDepot, Grainger, Ferguson, RMSmean; BLS via CareerOneStop</t>
  </si>
  <si>
    <t>2.3.1</t>
  </si>
  <si>
    <t>≥2.3 EF ≥75 gal</t>
  </si>
  <si>
    <t>Lowes, HomeDepot, Grainger, SupplyHouse.com</t>
  </si>
  <si>
    <t>≥2.3 EF 50 gal</t>
  </si>
  <si>
    <t>2.6.3</t>
  </si>
  <si>
    <t>Ceiling/Attic, Wall, Floor and Rim Joist Insulation</t>
  </si>
  <si>
    <t>Attic Insulation - R19 to R-60 (Cost Per Square Foot installed)</t>
  </si>
  <si>
    <t>sq ft</t>
  </si>
  <si>
    <t>Lowes, HomeDepot; BLS via CareerOneStop &amp; NREMDB</t>
  </si>
  <si>
    <t>Attic Insulation- R0 to R19 (Cost Per Square Foot installed)</t>
  </si>
  <si>
    <t>Attic Insulation R0 to R60 (Cost Per Square Foot installed)</t>
  </si>
  <si>
    <t>Attic Insulation- R0-R38 (Cost Per Square Foot installed)</t>
  </si>
  <si>
    <t>Floor Insulation - R0 to R-13 (Cost Per Square Foot Installed)</t>
  </si>
  <si>
    <t>Floor Insulation - R0 to R-19 (Cost Per Square Foot Installed)</t>
  </si>
  <si>
    <t>Wall Insulation - R0 to R13 (Cost Per Square Foot Installed)</t>
  </si>
  <si>
    <t>Wall Insulation - R0 to R19 (Cost Per Square Foot Installed)</t>
  </si>
  <si>
    <t>2.6.4</t>
  </si>
  <si>
    <t>Basement or Crawl Space Wall Insulation</t>
  </si>
  <si>
    <t>Continuous R10;  costs are similar for spray foam</t>
  </si>
  <si>
    <t>Continuous R15;  costs are similar for spray foam</t>
  </si>
  <si>
    <t>Inorganic R-13 Cavity Batt Insulation</t>
  </si>
  <si>
    <t>Inorganic R-19 Cavity Batt Insulation</t>
  </si>
  <si>
    <t>R-10 Continuous insulation</t>
  </si>
  <si>
    <t>R-15 Continuous insulation</t>
  </si>
  <si>
    <t>2.7.1</t>
  </si>
  <si>
    <t>Residential New Construction</t>
  </si>
  <si>
    <t>Met-Ed Phase III EE&amp;C Plan</t>
  </si>
  <si>
    <t>2.7.2</t>
  </si>
  <si>
    <t>ENERGY STAR Manufactured Home</t>
  </si>
  <si>
    <t>2.6.1</t>
  </si>
  <si>
    <t>Residential Air Sealing</t>
  </si>
  <si>
    <t>Air Sealing (cost per sf of living space for a typical single-family home)</t>
  </si>
  <si>
    <t>Northwest Regional Technical Forum</t>
  </si>
  <si>
    <t>2.6.5</t>
  </si>
  <si>
    <t>ENERGY STAR Windows</t>
  </si>
  <si>
    <t>sq ft of window</t>
  </si>
  <si>
    <t>NREL National Residential Efficiency Measures Database; RS Means</t>
  </si>
  <si>
    <t>2.1.1</t>
  </si>
  <si>
    <t>ENERGY STAR Lighting</t>
  </si>
  <si>
    <t>LED Screw Base Decorative Lamp</t>
  </si>
  <si>
    <t>Incandescent or Halogen Screw Base Decorative Lamp (Candle, Flame, Ellipsoidal, etc.)</t>
  </si>
  <si>
    <t>PY10 &amp; 11 Annual Data Request</t>
  </si>
  <si>
    <t>LED Screw Base General Service Lamp</t>
  </si>
  <si>
    <t>LED Screw Base Globe Lamp</t>
  </si>
  <si>
    <t>Incandescent or Halogen Screw Base Globe Lamp</t>
  </si>
  <si>
    <t>LED Screw Base Reflector Lamp</t>
  </si>
  <si>
    <t>Incandescent or Halogen Screw Base Reflector Lamp (BR, MR, PAR, R)</t>
  </si>
  <si>
    <t>HVAC Duct Insulation</t>
  </si>
  <si>
    <t>RS Means</t>
  </si>
  <si>
    <t>2.3.2</t>
  </si>
  <si>
    <t>Solar Water Heaters</t>
  </si>
  <si>
    <t>RSMeans</t>
  </si>
  <si>
    <t>2.3.4</t>
  </si>
  <si>
    <t>Water Heater Tank Wrap</t>
  </si>
  <si>
    <t>RSMeans, Lowes, EFI; BLS via CareerOneStop</t>
  </si>
  <si>
    <t>2.2.2</t>
  </si>
  <si>
    <t>High Efficiency Equipment: Ductless Heat Pumps with Midstream Delivery Option</t>
  </si>
  <si>
    <t>Web scraping</t>
  </si>
  <si>
    <t>3.1.1, 3.1.2, 3.1.7</t>
  </si>
  <si>
    <t>Grainger, Graybar, and EDC Submitted Invoices from project files</t>
  </si>
  <si>
    <t>LED Replacement for HID (mogul base corn-cob)</t>
  </si>
  <si>
    <t>LED Linear and U-bend (&lt;= 2,000 lumens)</t>
  </si>
  <si>
    <t>Non-LED Linear and U-bend (&lt;= 2,000 lumens)</t>
  </si>
  <si>
    <t>LED Linear and U-bend (&gt;= 2,001 lumens)</t>
  </si>
  <si>
    <t>Non-LED Linear and U-bend (&gt;= 2,001 lumens)</t>
  </si>
  <si>
    <t>Replaced lamp or LPD for new construction</t>
  </si>
  <si>
    <t>LED Nonlinear Low / High Bay (&lt;= 15,550 lumens)</t>
  </si>
  <si>
    <t>Non-LED Nonlinear Low / High Bay (&lt;= 12,200 lumens)</t>
  </si>
  <si>
    <t>LED Nonlinear Low / High Bay (15,551 to 20,100 lumens)</t>
  </si>
  <si>
    <t>Non-LED Nonlinear Low / High Bay (15,551 to 20,100 lumens)</t>
  </si>
  <si>
    <t>LED Nonlinear Low / High Bay (&gt;= 20,101 lumens)</t>
  </si>
  <si>
    <t>Non-LED Nonlinear Low / High Bay (&gt;= 20,101 lumens)</t>
  </si>
  <si>
    <t>LED Linear Fixtures, Troffers, and Panels (&lt;= 3,500 lumens)</t>
  </si>
  <si>
    <t>Linear Fixtures, Troffers, and Panels (&lt;= 3,500 lumens)</t>
  </si>
  <si>
    <t>LED Linear Fixtures, Troffers, and Panels (3,500 to 5,500 lumens)</t>
  </si>
  <si>
    <t>Linear Fixtures, Troffers, and Panels (3,500 to 5,500 lumens)</t>
  </si>
  <si>
    <t>LED Linear Fixtures, Troffers, and Panels (5,501 to 6,500 lumens)</t>
  </si>
  <si>
    <t>Linear Fixtures, Troffers, and Panels (5,501 to 6,500 lumens)</t>
  </si>
  <si>
    <t>LED Linear Fixtures, Troffers, and Panels (&gt;= 6,501 lumens)</t>
  </si>
  <si>
    <t>Linear Fixtures, Troffers, and Panels (&gt;= 6,501 lumens)</t>
  </si>
  <si>
    <t>LED Outdoor Fixtures (Area, Wallpack, or Floodlight) (&lt;= 4,650 lumens)</t>
  </si>
  <si>
    <t>Outdoor Fixtures (&lt;= 4,650 lumens)</t>
  </si>
  <si>
    <t>LED Outdoor Fixtures (Area, Wallpack, or Floodlight) (4,651 to 7,900 lumens)</t>
  </si>
  <si>
    <t>Outdoor Fixtures (4,651 to 7,900 lumens)</t>
  </si>
  <si>
    <t>LED Outdoor Fixtures (Area, Wallpack, or Floodlight) (7,901 to 11,050 lumens)</t>
  </si>
  <si>
    <t>Outdoor Fixtures (7,901 to 11,050 lumens)</t>
  </si>
  <si>
    <t>LED Outdoor Fixtures (Area, Wallpack, or Floodlight) (&gt;= 11,051 lumens)</t>
  </si>
  <si>
    <t>Outdoor Fixtures (&gt;= 11,051 lumens)</t>
  </si>
  <si>
    <t>$/LED kW controlled</t>
  </si>
  <si>
    <t>Limited project files, professional judgement</t>
  </si>
  <si>
    <t>Network Lighting Control</t>
  </si>
  <si>
    <t>$/sqft controlled</t>
  </si>
  <si>
    <t>Wisconsin TRM, Mid-Atlantic TRM, &amp; Act 129 Project Files</t>
  </si>
  <si>
    <t>Photocell</t>
  </si>
  <si>
    <t>circuit</t>
  </si>
  <si>
    <t>LED Exit Sign</t>
  </si>
  <si>
    <t>Non-LED Exit Sign</t>
  </si>
  <si>
    <t>Average of project files for efficient system, minimum of Grainger and Graybar exit signs</t>
  </si>
  <si>
    <t>Refrigeration Display Case Lighting</t>
  </si>
  <si>
    <t>Non-LED Refrigeration Case Lighting</t>
  </si>
  <si>
    <t>3.10.1</t>
  </si>
  <si>
    <t>Cycling Refrigerated Thermal Mass Dryer</t>
  </si>
  <si>
    <t xml:space="preserve">cycling thermal mass dryer </t>
  </si>
  <si>
    <t>non-cycling (e.g., continuous) air dryer</t>
  </si>
  <si>
    <t>per CFM</t>
  </si>
  <si>
    <t>Illinois TRM</t>
  </si>
  <si>
    <t>3.10.2</t>
  </si>
  <si>
    <t>Air-Entraining Air Nozzle (1/4")</t>
  </si>
  <si>
    <t xml:space="preserve">non-air entraining air nozzle </t>
  </si>
  <si>
    <t xml:space="preserve">energy efficient air-entraining air nozzle </t>
  </si>
  <si>
    <t>per nozzle</t>
  </si>
  <si>
    <t>Air-Entraining Air Nozzle (1/2")</t>
  </si>
  <si>
    <t>3.10.3</t>
  </si>
  <si>
    <t>No-Loss Condensate Drains</t>
  </si>
  <si>
    <t xml:space="preserve">standard condensate drains </t>
  </si>
  <si>
    <t>No-loss Condensate Drains</t>
  </si>
  <si>
    <t>per drain</t>
  </si>
  <si>
    <t>3.10.4</t>
  </si>
  <si>
    <t>Air Tanks for Load/No Load Compressors</t>
  </si>
  <si>
    <t xml:space="preserve">storage tank with pressure/flow control </t>
  </si>
  <si>
    <t>per tank gallon</t>
  </si>
  <si>
    <t>Vermont Efficiency TRM</t>
  </si>
  <si>
    <t>3.10.5</t>
  </si>
  <si>
    <t>Variable-Speed Drive Air Compressor (15 hp)</t>
  </si>
  <si>
    <t>Variable-Speed Drive on Air Compressor</t>
  </si>
  <si>
    <t>fixed-speed air compressors</t>
  </si>
  <si>
    <t>per VFD</t>
  </si>
  <si>
    <t>NEEP incremental cost study</t>
  </si>
  <si>
    <t>Variable-Speed Drive Air Compressor (30 hp)</t>
  </si>
  <si>
    <t>Variable-Speed Drive Air Compressor (45 hp)</t>
  </si>
  <si>
    <t>3.10.6</t>
  </si>
  <si>
    <t>Compressed Air Controller</t>
  </si>
  <si>
    <t xml:space="preserve">precision pressure regulators </t>
  </si>
  <si>
    <t>per hp</t>
  </si>
  <si>
    <t>WI FOE TRM 2018</t>
  </si>
  <si>
    <t>3.10.7</t>
  </si>
  <si>
    <t>Compressed Air Low Pressure Drop Filters</t>
  </si>
  <si>
    <t>standard coalescing filters</t>
  </si>
  <si>
    <t xml:space="preserve">Low pressure drop filters </t>
  </si>
  <si>
    <t>per filer</t>
  </si>
  <si>
    <t>3.10.8</t>
  </si>
  <si>
    <t>Compressed Air Mist Eliminators</t>
  </si>
  <si>
    <t xml:space="preserve">mist eliminator air filters </t>
  </si>
  <si>
    <t>&lt;65k  3-phase AC unit, Min 15 SEER</t>
  </si>
  <si>
    <t>per ton</t>
  </si>
  <si>
    <t>Web Scraping, Models</t>
  </si>
  <si>
    <t>&lt;65k  3-phase AC unit, Min 16 SEER</t>
  </si>
  <si>
    <t>&lt;65k  3-phase AC unit, Min 17 SEER</t>
  </si>
  <si>
    <t>65-135k AC unit, Min 11.5 EER</t>
  </si>
  <si>
    <t>65-135k AC unit, Min 11.0 EER</t>
  </si>
  <si>
    <t>65-135k AC unit, Min 12 EER</t>
  </si>
  <si>
    <t>65-135k AC unit, Min 13 EER</t>
  </si>
  <si>
    <t>135-240k AC unit, min 11.5 EER</t>
  </si>
  <si>
    <t>135-240k AC unit, min 11.0 EER</t>
  </si>
  <si>
    <t>135-240k AC unit, min 12 EER</t>
  </si>
  <si>
    <t>135-240k AC unit, min 13 EER</t>
  </si>
  <si>
    <t>240-760k AC unit, min 10.5 EER</t>
  </si>
  <si>
    <t>PTAC units, Eff. greater than 10.5 EER</t>
  </si>
  <si>
    <t>PTAC units, Eff. less than 10.5 EER</t>
  </si>
  <si>
    <t>Web Scraping</t>
  </si>
  <si>
    <t>Air-Cooled Chillers Less than 50 tons, Min 10.2 EER</t>
  </si>
  <si>
    <t>Air-Cooled Chillers Less than 50 tons, 10.1EER</t>
  </si>
  <si>
    <t>MidAtlantic TRM v9.0</t>
  </si>
  <si>
    <t>Air-Cooled Chillers Less than 50 tons, Min 10.5 EER</t>
  </si>
  <si>
    <t>Air-Cooled Chillers Less than 50 tons, Min 10.7 EER</t>
  </si>
  <si>
    <t>Air-Cooled Chillers &gt;50 Tons, &lt; 150 tons, Min 10.2 EER</t>
  </si>
  <si>
    <t>Air-Cooled Chillers &gt;50 Tons, &lt; 150 tons, 10.1 EER</t>
  </si>
  <si>
    <t>Air-Cooled Chillers &gt;50 Tons, &lt; 150 tons, Min 10.5 EER</t>
  </si>
  <si>
    <t>Air-Cooled Chillers &gt;50 Tons, &lt; 150 tons, Min 10.7 EER</t>
  </si>
  <si>
    <t>Air-Cooled Chillers Greater than 150 tons, Min 10.2 EER</t>
  </si>
  <si>
    <t>Air-Cooled Chillers Greater than 150 tons, 10.1 EER</t>
  </si>
  <si>
    <t>Air-Cooled Chillers Greater than 150 tons, Min 10.5 EER</t>
  </si>
  <si>
    <t>Air-Cooled Chillers Greater than 150 tons, Min 10.7 EER</t>
  </si>
  <si>
    <t>Water-Cooled Chiller (Scroll) Less than 50 tons, Min 0.75 kW/ton</t>
  </si>
  <si>
    <t>Water-Cooled Chiller (Scroll) Less than 50 tons, 0.78 kW/ton</t>
  </si>
  <si>
    <t>Water-Cooled Chiller (Scroll) Less than 50 tons, Min 0.70 kW/ton</t>
  </si>
  <si>
    <t>Water-Cooled Chiller (Scroll) &gt;50 tons, &lt;100 tons, Min 0.70 kW/ton</t>
  </si>
  <si>
    <t>Water-Cooled Chiller (Scroll) &gt;50 tons, &lt;100 tons, 0.75 kW/ton</t>
  </si>
  <si>
    <t>Water-Cooled Chiller (Scroll)  &gt;100 tons, &lt;400 Tons Min 0.60 kW/ton</t>
  </si>
  <si>
    <t>Water-Cooled Chiller (Scroll)  &gt;100 tons, &lt;400 Tons 0.68 kW/ton</t>
  </si>
  <si>
    <t>Water-Cooled Chiller (Centrifugal) Less than 100 tons, Min 0.60 kW/ton</t>
  </si>
  <si>
    <t>Water-Cooled Chiller (Centrifugal) Less than 100 tons, 0.61 kW/ton</t>
  </si>
  <si>
    <t>Water-Cooled Chiller (Centrifugal) Less than 100 tons, Min 0.55 kW/ton</t>
  </si>
  <si>
    <t>Water-Cooled Chiller (Centrifugal) &gt; 100 tons, &lt;150 tons Min 0.60 kW/ton</t>
  </si>
  <si>
    <t>Water-Cooled Chiller (Centrifugal) &gt; 100 tons, &lt;150 tons 0.61 kW/ton</t>
  </si>
  <si>
    <t>Water-Cooled Chiller (Centrifugal) &gt; 100 tons, &lt;150 tons, Min 0.55 kW/ton</t>
  </si>
  <si>
    <t>Water-Cooled Chiller (Centrifugal) Greater than 150 tons, Min 0.55 kW/ton</t>
  </si>
  <si>
    <t>Water-Cooled Chiller (Centrifugal) Greater than 150 tons, 0.56 kW/ton</t>
  </si>
  <si>
    <t>Water Source and Geothermal HP</t>
  </si>
  <si>
    <t>ASHP</t>
  </si>
  <si>
    <t>IL TRM v8</t>
  </si>
  <si>
    <t>3.2.5</t>
  </si>
  <si>
    <t>Small Commercial Electric Heat to NG/Oil/Propane</t>
  </si>
  <si>
    <t>Natural Gas Fuel Substitution</t>
  </si>
  <si>
    <t>Electric furnace</t>
  </si>
  <si>
    <t>Oil Fuel Substitution</t>
  </si>
  <si>
    <t>Propane Fuel Substitution</t>
  </si>
  <si>
    <t>AC system haven't been tuned up in the last 36 months</t>
  </si>
  <si>
    <t>3.2.8</t>
  </si>
  <si>
    <t>Controls: Guest Room Occupancy Sensor</t>
  </si>
  <si>
    <t>No guest room occupancy sensor</t>
  </si>
  <si>
    <t>CA eTRM</t>
  </si>
  <si>
    <t>No economizer installed on HVAC equipment</t>
  </si>
  <si>
    <t>Enhanced (Ultra-PE) Motor 5 HP, 1200-3600 RPM, 1 &lt; HP ≤ 10</t>
  </si>
  <si>
    <t>NEMA Premium Motor, 1 &lt; HP ≤ 10</t>
  </si>
  <si>
    <t>Motor HP</t>
  </si>
  <si>
    <t>Equipment costs from distributor pricing data (dealerselectric.com), Labor from RSMeans 2020</t>
  </si>
  <si>
    <t>Enhanced (Ultra-PE) Motor 5 HP, 1200-3600 RPM, 10 &lt; HP ≤ 20</t>
  </si>
  <si>
    <t>NEMA Premium Motor, 10 &lt; HP ≤ 20</t>
  </si>
  <si>
    <t>Enhanced (Ultra-PE) Motor 5 HP, 1200-3600 RPM, 20 &lt; HP ≤ 40</t>
  </si>
  <si>
    <t>NEMA Premium Motor, 20 &lt; HP ≤ 40</t>
  </si>
  <si>
    <t>Enhanced (Ultra-PE) Motor 5 HP, 1200-3600 RPM, 40 &lt; HP ≤ 60</t>
  </si>
  <si>
    <t>NEMA Premium Motor, 40 &lt; HP ≤ 60</t>
  </si>
  <si>
    <t>Enhanced (Ultra-PE) Motor 5 HP, 1200-3600 RPM, 60 &lt; HP ≤ 80</t>
  </si>
  <si>
    <t>NEMA Premium Motor, 60 &lt; HP ≤ 80</t>
  </si>
  <si>
    <t>Enhanced (Ultra-PE) Motor 5 HP, 1200-3600 RPM, 80 &lt; HP ≤ 150</t>
  </si>
  <si>
    <t>NEMA Premium Motor, 80 &lt; HP ≤ 150</t>
  </si>
  <si>
    <t>Enhanced (Ultra-PE) Motor 5 HP, 1200-3600 RPM, &gt; 150 HP</t>
  </si>
  <si>
    <t>NEMA Premium Motor, &gt; 150 HP</t>
  </si>
  <si>
    <t>VFD on HVAC Fan or Pump, 1 &lt; HP ≤ 10</t>
  </si>
  <si>
    <t>No VFD control</t>
  </si>
  <si>
    <t>Pump or Fan Motor HP</t>
  </si>
  <si>
    <t>Equipment costs from NEEP Incremental Cost Database, Labor costs from RSMeans</t>
  </si>
  <si>
    <t>VFD on HVAC Fan or Pump, 10 &lt; HP ≤ 20</t>
  </si>
  <si>
    <t>VFD on HVAC Fan or Pump, 20 &lt; HP ≤ 40</t>
  </si>
  <si>
    <t>VFD on HVAC Fan or Pump, 40 &lt; HP ≤ 60</t>
  </si>
  <si>
    <t>VFD on HVAC Fan or Pump, 60 &lt; HP ≤ 80</t>
  </si>
  <si>
    <t>VFD on HVAC Fan or Pump, 80 &lt; HP ≤ 150</t>
  </si>
  <si>
    <t>VFD on HVAC Fan or Pump, &gt; 150 HP</t>
  </si>
  <si>
    <t>3.3.3</t>
  </si>
  <si>
    <t>ECM Circulating Fan</t>
  </si>
  <si>
    <t>ECM circulator fan motor</t>
  </si>
  <si>
    <t>SP or PSC circulator fan motor</t>
  </si>
  <si>
    <t>Equipment costs avgs from Grainger 2020 catalog, labor costs from RS Means</t>
  </si>
  <si>
    <t>3.3.4</t>
  </si>
  <si>
    <t>VSD on Kitchen Exhaust Fan</t>
  </si>
  <si>
    <t>VSD added to kitchen ventilation system with DCV sensors</t>
  </si>
  <si>
    <t>constant volume kitchen ventilation</t>
  </si>
  <si>
    <t>IL TRM and CA Work Papers</t>
  </si>
  <si>
    <t>3.3.5</t>
  </si>
  <si>
    <t>ECM Circulator Pump</t>
  </si>
  <si>
    <t xml:space="preserve">ECM circulator pump for water circulation </t>
  </si>
  <si>
    <t>SP or PSC circulator pump</t>
  </si>
  <si>
    <t>Pump</t>
  </si>
  <si>
    <t>Equipment costs from supplier website (supplyhouse.com), labor costs from RS Means</t>
  </si>
  <si>
    <t>3.3.6</t>
  </si>
  <si>
    <t>High Efficiency Pumps</t>
  </si>
  <si>
    <t>1 ≤ HP &lt; 3, Constant Speed, low PEI (high eff)</t>
  </si>
  <si>
    <t>1 ≤ HP &lt; 3, Constant Speed, maximum PEI</t>
  </si>
  <si>
    <t>Work paper supporting PG&amp;E's midstream program for equipment costs, RS Means for labor costs</t>
  </si>
  <si>
    <t>1 ≤ HP &lt; 3, Variable Speed, low PEI (high eff)</t>
  </si>
  <si>
    <t>1 ≤ HP &lt; 3, Variable Speed, maximum PEI</t>
  </si>
  <si>
    <t>3 ≤ HP ≤ 50, Constant Speed, low PEI (high eff)</t>
  </si>
  <si>
    <t>3 ≤ HP ≤ 50, Constant Speed, maximum PEI</t>
  </si>
  <si>
    <t>3 ≤ HP ≤ 50, Variable Speed, low PEI (high eff)</t>
  </si>
  <si>
    <t>3 ≤ HP ≤ 50, Variable Speed, maximum PEI</t>
  </si>
  <si>
    <t>50 &lt; HP ≤ 200, Constant Speed, low PEI (high eff)</t>
  </si>
  <si>
    <t>50 &lt; HP ≤ 200, Constant Speed, maximum PEI</t>
  </si>
  <si>
    <t>50 &lt; HP ≤ 200, Variable Speed, low PEI (high eff)</t>
  </si>
  <si>
    <t>50 &lt; HP ≤ 200, Variable Speed, maximum PEI</t>
  </si>
  <si>
    <t>Pre-Rinse Sprayer</t>
  </si>
  <si>
    <t>Grainger</t>
  </si>
  <si>
    <t>ENERGY STAR Refrigeration Cases</t>
  </si>
  <si>
    <t>Energy Star v4.0 standards - Refrigerator</t>
  </si>
  <si>
    <t>Refrigerator meeting minimum federal standards, as of 2017</t>
  </si>
  <si>
    <t>Cubic ft</t>
  </si>
  <si>
    <t>Efficiency Vermont Technical Resource Manual. December 31 2018. Page 79.</t>
  </si>
  <si>
    <t>ENERGY STAR Freezer Cases</t>
  </si>
  <si>
    <t>Energy Star v4.0 standards - Freezer</t>
  </si>
  <si>
    <t>Freezer meeting minimum federal standards, as of 2017</t>
  </si>
  <si>
    <t>Auto Closers, &lt;= 42" wide</t>
  </si>
  <si>
    <t>Quick Acting Freezer Doors, , &lt;= 42" wide</t>
  </si>
  <si>
    <t>No Auto Closer</t>
  </si>
  <si>
    <t>California eTRM. SWCR005-01.</t>
  </si>
  <si>
    <t>Auto Closers, &gt; 42" wide</t>
  </si>
  <si>
    <t>Quick Acting Freezer Doors, , &gt;42" wide</t>
  </si>
  <si>
    <t>No or broken gaskets</t>
  </si>
  <si>
    <t>$5 coolers; $7 freezers</t>
  </si>
  <si>
    <t>NEEP Mid-Atlantic TRM v9. Page 504.</t>
  </si>
  <si>
    <t>Door with Anti-Sweat Heater</t>
  </si>
  <si>
    <t>LF of door</t>
  </si>
  <si>
    <t>CA eTRM. "Low Temperature Display Case Doors with No Anti-Sweat Heaters." SWCR002-01</t>
  </si>
  <si>
    <t>No insulation</t>
  </si>
  <si>
    <t>$8.35/LF refrigerator, $9.67/LF freezer</t>
  </si>
  <si>
    <t>RS Means Mechanical Costs 2017, As adopted in CA - see eTRM measure SWCR010-01</t>
  </si>
  <si>
    <t xml:space="preserve">3.5.14 </t>
  </si>
  <si>
    <t>Refrigerated Display Cases with Doors Replacing Open Cases - Medium Temp</t>
  </si>
  <si>
    <t>New medium temperature refrigerated cases with doors</t>
  </si>
  <si>
    <t>Open refrigerated cases</t>
  </si>
  <si>
    <t>Case</t>
  </si>
  <si>
    <t>SCE. "New Low and Medium Temperature Display Cases with Doors." July 18, 2014</t>
  </si>
  <si>
    <t>Refrigerated Display Cases with Doors Replacing Open Cases - Low Temp</t>
  </si>
  <si>
    <t>New low temperature refrigerated cases with doors</t>
  </si>
  <si>
    <t xml:space="preserve">3.5.15 </t>
  </si>
  <si>
    <t>Adding Doors to Existing Refrigerated Display Cases</t>
  </si>
  <si>
    <t>Retrofit case with door</t>
  </si>
  <si>
    <t>eTRM. "Medium-Temperature Case Doors: SWCR015-01" CA statewide characterization.</t>
  </si>
  <si>
    <t xml:space="preserve">3.5.16 </t>
  </si>
  <si>
    <t>Air-Cooled Refrigeration Condenser</t>
  </si>
  <si>
    <t>condensing unit with scroll compressors, floating head pressure controls, and modulating speed compressor fans</t>
  </si>
  <si>
    <t>Condensing unit with standard compressor efficiency, no floating head pressure controls, and single speed compressor fan motors</t>
  </si>
  <si>
    <t>Condensing unit</t>
  </si>
  <si>
    <t>Efficiency Vermont Technical Resource Manual. December 31 2018. Page 73.</t>
  </si>
  <si>
    <t xml:space="preserve">3.5.17 </t>
  </si>
  <si>
    <t>Refrigerated Case Light Occupancy Sensors</t>
  </si>
  <si>
    <t>Occupancy Sensor</t>
  </si>
  <si>
    <t>No Occupancy Sensor</t>
  </si>
  <si>
    <t>Efficiency Vermont Technical Resource Manual. December 31 2018. Page 46.</t>
  </si>
  <si>
    <t>3.5.18</t>
  </si>
  <si>
    <t xml:space="preserve"> Refrigeration Economizers</t>
  </si>
  <si>
    <t>Recommend Treating as Custom</t>
  </si>
  <si>
    <t>Walk-in Cooler: PSC to ECM</t>
  </si>
  <si>
    <t>2019-2020 Johnstone Supply catalog</t>
  </si>
  <si>
    <t>Walk-in Cooler: Shaded Pole to  ECM</t>
  </si>
  <si>
    <t>Walk-in Freezer: PSC to ECM</t>
  </si>
  <si>
    <t>Walk-in Freezer: Shaded Pole to  ECM</t>
  </si>
  <si>
    <t>Controls that reduce speed of evaporator fan when compressor cycles off</t>
  </si>
  <si>
    <t>Uncontrolled Evaporator Fan</t>
  </si>
  <si>
    <t>Evaporator Fan Controller</t>
  </si>
  <si>
    <t>NEEP Incremental Cost Study Phase 4, use national average cost factor</t>
  </si>
  <si>
    <t xml:space="preserve">3.5.4 </t>
  </si>
  <si>
    <t>Controls: Floating Head Pressure Controls</t>
  </si>
  <si>
    <t>Head pressure floats with outdoor temperature</t>
  </si>
  <si>
    <t>Fixed Head Pressure</t>
  </si>
  <si>
    <t>HP of Condenser Motor</t>
  </si>
  <si>
    <t>Efficiency Vermont Technical Resource Manual. December 31 2018. Page 69.</t>
  </si>
  <si>
    <t>ASH with no controls</t>
  </si>
  <si>
    <t>Controller</t>
  </si>
  <si>
    <t>3.5.6</t>
  </si>
  <si>
    <t xml:space="preserve"> Controls: Evaporator Coil Defrost Control</t>
  </si>
  <si>
    <t>Demand defrost timer (See, example, intermatic Icube DDFM)</t>
  </si>
  <si>
    <t>Defrost controls on timer</t>
  </si>
  <si>
    <t>Amazon for intermatic Control. Consistent with manufacturer literature claiming $150 of savings is just over 1 year payback. See https://www.amazon.com/Grasslin-Adaptive-Defrost-module-Gr%C3%83%C2%A4sslin/dp/B072Q56SMD/ref=sr_1_1?dchild=1&amp;keywords=Intermatic+DDFM&amp;qid=1589204881&amp;sr=8-1. Assume $50 labor cost</t>
  </si>
  <si>
    <t xml:space="preserve">3.5.7 </t>
  </si>
  <si>
    <t>Variable Speed Refrigeration Compressor</t>
  </si>
  <si>
    <t>Not enough data/recommend combining with "Air Cooled Refrigeration Condenser"</t>
  </si>
  <si>
    <t>No strip curtain</t>
  </si>
  <si>
    <t>DEER Cost Database 2008. Comports well with online quotes for the measure. See, for example: https://www.curtain-and-divider.com/product/pvc-strip-curtains-2/?gclid=CjwKCAjw1v_0BRAkEiwALFkj5vdWERwTjIp00aAUx63w6oEpeQ9fULfa8rozHlOCcrXHOxC12f6S7xoCfoMQAvD_BwE</t>
  </si>
  <si>
    <t>No Night Covers</t>
  </si>
  <si>
    <t>Southern California Edison. Night Covers for Open Vertical and Horizontal Display Cases. June 23 2014.</t>
  </si>
  <si>
    <t>Batch Type  - self contained</t>
  </si>
  <si>
    <t>non-ENERGY STAR Ice Machines</t>
  </si>
  <si>
    <t>California Technical Forum - eTRM</t>
  </si>
  <si>
    <t>Batch Type - Ice making head</t>
  </si>
  <si>
    <t>Batch Type - remote condensing</t>
  </si>
  <si>
    <t>Continuous Type - self contained</t>
  </si>
  <si>
    <t>Continuous Type - ice making head</t>
  </si>
  <si>
    <t>Continuous Type - remote condensing</t>
  </si>
  <si>
    <t>3.7.10</t>
  </si>
  <si>
    <t>ENERGY STAR Commercial Griddle</t>
  </si>
  <si>
    <t>non-ENERGY STAR</t>
  </si>
  <si>
    <t>unit</t>
  </si>
  <si>
    <t>Energy Star Calculator</t>
  </si>
  <si>
    <t>Illinois Statewide Technical Reference Manual v7.0</t>
  </si>
  <si>
    <t>3.7.3</t>
  </si>
  <si>
    <t>Controls:  Snack Machine Controls</t>
  </si>
  <si>
    <t xml:space="preserve">Snack Machine Control </t>
  </si>
  <si>
    <t>Illinois Statewide Technical Reference Manual v7.1</t>
  </si>
  <si>
    <t>Electric Steam cooker - all pan sizes</t>
  </si>
  <si>
    <t>non-ENERGY STAR Electric Steam Cooker</t>
  </si>
  <si>
    <t>pan</t>
  </si>
  <si>
    <t>Regional Technical Forum sources FSTC</t>
  </si>
  <si>
    <t>3.7.5</t>
  </si>
  <si>
    <t>ENERGY STAR Combination Oven</t>
  </si>
  <si>
    <t>Electric Combi &lt; 15 and 15-28 pan capacity</t>
  </si>
  <si>
    <t>3.7.6</t>
  </si>
  <si>
    <t>ENERGY STAR Commercial Convection Oven</t>
  </si>
  <si>
    <t>Half size</t>
  </si>
  <si>
    <t>Full size</t>
  </si>
  <si>
    <t>3.7.7</t>
  </si>
  <si>
    <t>ENERGY STAR Commercial Fryer</t>
  </si>
  <si>
    <t>Standard</t>
  </si>
  <si>
    <t>Large Vat</t>
  </si>
  <si>
    <t>3.7.8</t>
  </si>
  <si>
    <t>ENERGY STAR Commercial Hot Food Holding Cabinet</t>
  </si>
  <si>
    <t>Half Size</t>
  </si>
  <si>
    <t>Full Size</t>
  </si>
  <si>
    <t>3.7.9</t>
  </si>
  <si>
    <t>ENERGY STAR Commercial Dishwasher</t>
  </si>
  <si>
    <t>ENERGY STAR commercial dishwasher Under Counter Low Temperature</t>
  </si>
  <si>
    <t>ENERGY STAR commercial dishwasher Stationary Single Tank Door Low Temperature</t>
  </si>
  <si>
    <t>ENERGY STAR commercial dishwasher Single Tank Conveyor Low Temperature</t>
  </si>
  <si>
    <t>ENERGY STAR commercial dishwasher Multi Tank Conveyor Low Temperature</t>
  </si>
  <si>
    <t>ENERGY STAR commercial dishwasher Under Counter High Temperature</t>
  </si>
  <si>
    <t>ENERGY STAR commercial dishwasher Stationary Single Tank Door High Temperature</t>
  </si>
  <si>
    <t>ENERGY STAR commercial dishwasher Single Tank Conveyor High Temperature</t>
  </si>
  <si>
    <t>ENERGY STAR commercial dishwasher Multi Tank Conveyor High Temperature</t>
  </si>
  <si>
    <t>ENERGY STAR commercial dishwasher Pot, Pan, and Utensil High Temperature</t>
  </si>
  <si>
    <t>Ceiling Insulation - Add R-30</t>
  </si>
  <si>
    <t>3.9.1</t>
  </si>
  <si>
    <t>ENERGY STAR Desktop Computer</t>
  </si>
  <si>
    <t>ENERGY STAR certified desktop computer</t>
  </si>
  <si>
    <t>Non-ENERGY STAR certified desktop computer</t>
  </si>
  <si>
    <t>ENERGY STAR Laptop Computer</t>
  </si>
  <si>
    <t>ENERGY STAR certified laptop computer</t>
  </si>
  <si>
    <t>Non-ENERGY STAR certified laptop computer</t>
  </si>
  <si>
    <t>ENERGY STAR Fax Machine</t>
  </si>
  <si>
    <t>ENERGY STAR certified fax machine</t>
  </si>
  <si>
    <t>Non-ENERGY STAR certified fax machine</t>
  </si>
  <si>
    <t>Internet/secondary  research</t>
  </si>
  <si>
    <t>ENERGY STAR Copier</t>
  </si>
  <si>
    <t>ENERGY STAR certified copier</t>
  </si>
  <si>
    <t>Non-ENERGY STAR certified copier</t>
  </si>
  <si>
    <t>ENERGY STAR certified printer</t>
  </si>
  <si>
    <t>Non-ENERGY STAR certified printer</t>
  </si>
  <si>
    <t>ENERGY STAR Multifunction - 1-10 images/min</t>
  </si>
  <si>
    <t>ENERGY STAR certified multifunction</t>
  </si>
  <si>
    <t>Non-ENERGY STAR certified multifunction</t>
  </si>
  <si>
    <t>ENERGY STAR Multifunction - 11-20 images/min</t>
  </si>
  <si>
    <t>ENERGY STAR Multifunction - 21-44 images/min</t>
  </si>
  <si>
    <t>ENERGY STAR Multifunction - 45-99 images/min</t>
  </si>
  <si>
    <t>ENERGY STAR Multifunction - 100+ images/min</t>
  </si>
  <si>
    <t>ENERGY STAR Monitor - Less than 12 inches</t>
  </si>
  <si>
    <t>ENERGY STAR certified monitor</t>
  </si>
  <si>
    <t>Non-ENERGY STAR certified monitor</t>
  </si>
  <si>
    <t>ENERGY STAR Monitor - 12.0 – 16.9 inches</t>
  </si>
  <si>
    <t>ENERGY STAR Monitor - 17.0 – 22.9 inches</t>
  </si>
  <si>
    <t>ENERGY STAR Monitor - 23.0 – 24.9 inches</t>
  </si>
  <si>
    <t>ENERGY STAR Monitor - 25.0 – 60.9 inches</t>
  </si>
  <si>
    <t>ENERGY STAR Desktop Phone</t>
  </si>
  <si>
    <t>ENERGY STAR certified desktop phone</t>
  </si>
  <si>
    <t>Non-ENERGY STAR certified desktop phone</t>
  </si>
  <si>
    <t>ENERGY STAR Conference Phone</t>
  </si>
  <si>
    <t>ENERGY STAR certified conference phone</t>
  </si>
  <si>
    <t>Non-ENERGY STAR certified conference phone</t>
  </si>
  <si>
    <t>PC workstation with network Power Management enabled</t>
  </si>
  <si>
    <t>PC workstation with network Power Management not enabled</t>
  </si>
  <si>
    <t>PA Market Potential Study</t>
  </si>
  <si>
    <t>Tier 1 Power Strip</t>
  </si>
  <si>
    <t>Standard Power Strip with no controls</t>
  </si>
  <si>
    <t>Tier 2 Advanced Power Strip</t>
  </si>
  <si>
    <t>3.9.4</t>
  </si>
  <si>
    <t>ENERGY STAR Servers</t>
  </si>
  <si>
    <t>ENERGY STAR certified server</t>
  </si>
  <si>
    <t>Non-ENERGY STAR certified server</t>
  </si>
  <si>
    <t>MO TRM (2017)</t>
  </si>
  <si>
    <t>3.9.5</t>
  </si>
  <si>
    <t>Server Virtualization</t>
  </si>
  <si>
    <t>Conventional server infrastructure virtualized to fewer, higher utilized servers</t>
  </si>
  <si>
    <t>Conventional server infrastructure maintained</t>
  </si>
  <si>
    <t xml:space="preserve">4.1.1 </t>
  </si>
  <si>
    <t>Automatic Milker Takeoffs</t>
  </si>
  <si>
    <t>2019 IA TRM</t>
  </si>
  <si>
    <t xml:space="preserve">4.1.2 </t>
  </si>
  <si>
    <t>Dairy Scroll Compressors</t>
  </si>
  <si>
    <t>Compressor</t>
  </si>
  <si>
    <t>2020 Illinois Statewide Technical Reference Manual for Energy Efficiency Version 8.0 Volume 2: Commercial and Industrial Measures</t>
  </si>
  <si>
    <t xml:space="preserve">4.1.3 </t>
  </si>
  <si>
    <t>High-Efficiency Ventilation Fans with and without Thermostats</t>
  </si>
  <si>
    <t>Fan</t>
  </si>
  <si>
    <t>$150 (Fan), $50 (Control)</t>
  </si>
  <si>
    <t xml:space="preserve">4.1.4 </t>
  </si>
  <si>
    <t>Heat Reclaimers</t>
  </si>
  <si>
    <t>Refrigeration heat recovery unit</t>
  </si>
  <si>
    <t xml:space="preserve">4.1.5 </t>
  </si>
  <si>
    <t>High Volume Low Speed Fans</t>
  </si>
  <si>
    <t xml:space="preserve">4.1.6 </t>
  </si>
  <si>
    <t>Livestock Waterer</t>
  </si>
  <si>
    <t>2019 Wisconsin TRM</t>
  </si>
  <si>
    <t xml:space="preserve">4.1.7 </t>
  </si>
  <si>
    <t>Variable Speed Drive (VSD) Controller on Dairy Vacuum Pumps</t>
  </si>
  <si>
    <t>Drive</t>
  </si>
  <si>
    <t>2018 VT TRM</t>
  </si>
  <si>
    <t>4.1.8</t>
  </si>
  <si>
    <t xml:space="preserve"> Low Pressure Irrigation System</t>
  </si>
  <si>
    <t>Home Depot, ConservationMart, Lowe's</t>
  </si>
  <si>
    <t xml:space="preserve">For commercial lighting measures, O&amp;M costs are provided based on assumptions about avoided future lamp replacements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</si>
</sst>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00"/>
    <numFmt numFmtId="165" formatCode="0.0"/>
  </numFmts>
  <fonts count="22" x14ac:knownFonts="1">
    <font>
      <sz val="11"/>
      <color theme="1"/>
      <name val="Calibri"/>
      <family val="2"/>
      <scheme val="minor"/>
    </font>
    <font>
      <sz val="11"/>
      <color theme="1"/>
      <name val="Calibri"/>
      <family val="2"/>
      <scheme val="minor"/>
    </font>
    <font>
      <sz val="11"/>
      <color rgb="FF9C5700"/>
      <name val="Calibri"/>
      <family val="2"/>
      <scheme val="minor"/>
    </font>
    <font>
      <b/>
      <sz val="11"/>
      <color theme="0"/>
      <name val="Calibri"/>
      <family val="2"/>
      <scheme val="minor"/>
    </font>
    <font>
      <sz val="11"/>
      <color theme="0"/>
      <name val="Calibri"/>
      <family val="2"/>
      <scheme val="minor"/>
    </font>
    <font>
      <sz val="11"/>
      <name val="Calibri"/>
      <family val="2"/>
      <scheme val="minor"/>
    </font>
    <font>
      <u/>
      <sz val="11"/>
      <color theme="1"/>
      <name val="Calibri"/>
      <family val="2"/>
      <scheme val="minor"/>
    </font>
    <font>
      <b/>
      <u/>
      <sz val="18"/>
      <color theme="1"/>
      <name val="Calibri Light"/>
      <family val="1"/>
      <scheme val="major"/>
    </font>
    <font>
      <sz val="11"/>
      <color theme="1"/>
      <name val="Calibri"/>
      <family val="2"/>
      <scheme val="minor"/>
    </font>
    <font>
      <sz val="12"/>
      <color rgb="FF000000"/>
      <name val="Calibri"/>
      <family val="2"/>
      <scheme val="minor"/>
    </font>
    <font>
      <i/>
      <sz val="11"/>
      <color rgb="FF000000"/>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name val="Calibri"/>
      <family val="2"/>
    </font>
    <font>
      <sz val="11"/>
      <color theme="1"/>
      <name val="Calibri"/>
      <family val="2"/>
      <scheme val="minor"/>
    </font>
    <font>
      <sz val="8"/>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s>
  <fills count="6">
    <fill>
      <patternFill patternType="none"/>
    </fill>
    <fill>
      <patternFill patternType="gray125"/>
    </fill>
    <fill>
      <patternFill patternType="solid">
        <fgColor rgb="FFFFEB9C"/>
      </patternFill>
    </fill>
    <fill>
      <patternFill patternType="solid">
        <fgColor theme="4"/>
        <bgColor indexed="64"/>
      </patternFill>
    </fill>
    <fill>
      <patternFill patternType="solid">
        <fgColor rgb="FFFFFF00"/>
        <bgColor indexed="64"/>
      </patternFill>
    </fill>
    <fill>
      <patternFill patternType="solid">
        <fgColor theme="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style="thin">
        <color rgb="FF000000"/>
      </bottom>
      <diagonal/>
    </border>
    <border>
      <left style="thin">
        <color auto="1"/>
      </left>
      <right style="thin">
        <color auto="1"/>
      </right>
      <top/>
      <bottom style="thin">
        <color auto="1"/>
      </bottom>
      <diagonal/>
    </border>
  </borders>
  <cellStyleXfs count="4">
    <xf numFmtId="0" fontId="0" fillId="0" borderId="0"/>
    <xf numFmtId="0" fontId="2" fillId="2" borderId="0" applyNumberFormat="0" applyBorder="0" applyAlignment="0" applyProtection="0"/>
    <xf numFmtId="44" fontId="1" fillId="0" borderId="0" applyFont="0" applyFill="0" applyBorder="0" applyAlignment="0" applyProtection="0"/>
    <xf numFmtId="0" fontId="15" fillId="0" borderId="0"/>
  </cellStyleXfs>
  <cellXfs count="171">
    <xf numFmtId="0" fontId="0" fillId="0" borderId="0" xfId="0"/>
    <xf numFmtId="0" fontId="5" fillId="0" borderId="1" xfId="0" applyFont="1" applyBorder="1"/>
    <xf numFmtId="0" fontId="0" fillId="0" borderId="1" xfId="0" applyBorder="1" applyAlignment="1">
      <alignment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164" fontId="0" fillId="0" borderId="1" xfId="0" applyNumberForma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164" fontId="5" fillId="0" borderId="1" xfId="1" applyNumberFormat="1" applyFont="1" applyFill="1" applyBorder="1" applyAlignment="1">
      <alignment horizontal="center" vertical="center"/>
    </xf>
    <xf numFmtId="0" fontId="0" fillId="0" borderId="1" xfId="0" applyBorder="1" applyAlignment="1">
      <alignment horizontal="center"/>
    </xf>
    <xf numFmtId="0" fontId="0" fillId="0" borderId="1" xfId="0" applyBorder="1"/>
    <xf numFmtId="0" fontId="3"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0" fontId="0" fillId="0" borderId="1" xfId="0" applyBorder="1" applyAlignment="1">
      <alignment horizontal="left"/>
    </xf>
    <xf numFmtId="0" fontId="8" fillId="0" borderId="0" xfId="0" applyFont="1"/>
    <xf numFmtId="0" fontId="9" fillId="0" borderId="0" xfId="0" applyFont="1" applyAlignment="1">
      <alignment horizontal="center" readingOrder="1"/>
    </xf>
    <xf numFmtId="0" fontId="11" fillId="0" borderId="0" xfId="0" applyFont="1" applyAlignment="1">
      <alignment horizontal="left"/>
    </xf>
    <xf numFmtId="0" fontId="11" fillId="0" borderId="0" xfId="0" applyFont="1"/>
    <xf numFmtId="0" fontId="1" fillId="0" borderId="0" xfId="0" applyFont="1"/>
    <xf numFmtId="0" fontId="6" fillId="0" borderId="0" xfId="0" applyFont="1" applyAlignment="1">
      <alignment horizontal="left"/>
    </xf>
    <xf numFmtId="0" fontId="1" fillId="0" borderId="0" xfId="0" applyFont="1" applyAlignment="1">
      <alignment horizontal="left"/>
    </xf>
    <xf numFmtId="0" fontId="1" fillId="0" borderId="0" xfId="0" applyFont="1" applyAlignment="1">
      <alignment wrapText="1"/>
    </xf>
    <xf numFmtId="0" fontId="0" fillId="0" borderId="1" xfId="0" applyBorder="1" applyAlignment="1">
      <alignment horizontal="left" vertical="center" wrapText="1"/>
    </xf>
    <xf numFmtId="0" fontId="14" fillId="0" borderId="0" xfId="0" applyFont="1"/>
    <xf numFmtId="164" fontId="15" fillId="0" borderId="1" xfId="0" applyNumberFormat="1" applyFont="1" applyBorder="1" applyAlignment="1">
      <alignment horizontal="center" vertical="center"/>
    </xf>
    <xf numFmtId="1" fontId="15" fillId="0" borderId="1" xfId="0" applyNumberFormat="1" applyFont="1" applyBorder="1" applyAlignment="1">
      <alignment horizontal="center" vertical="center"/>
    </xf>
    <xf numFmtId="0" fontId="16" fillId="0" borderId="0" xfId="0" applyFont="1"/>
    <xf numFmtId="0" fontId="5"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vertical="center" wrapText="1"/>
    </xf>
    <xf numFmtId="0" fontId="16" fillId="0" borderId="0" xfId="0" applyFont="1" applyAlignment="1">
      <alignment wrapText="1"/>
    </xf>
    <xf numFmtId="164" fontId="0" fillId="0" borderId="1" xfId="0" applyNumberFormat="1" applyBorder="1" applyAlignment="1">
      <alignment horizontal="center" vertical="center" wrapText="1"/>
    </xf>
    <xf numFmtId="164" fontId="16" fillId="0" borderId="0" xfId="0" applyNumberFormat="1" applyFont="1"/>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8" fontId="1"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164"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0" fontId="5" fillId="0" borderId="1" xfId="0" applyFont="1" applyFill="1" applyBorder="1"/>
    <xf numFmtId="0" fontId="0" fillId="0" borderId="1" xfId="0" applyFill="1" applyBorder="1" applyAlignment="1">
      <alignment vertical="center"/>
    </xf>
    <xf numFmtId="164" fontId="5" fillId="0" borderId="1" xfId="0" applyNumberFormat="1" applyFont="1" applyFill="1" applyBorder="1" applyAlignment="1">
      <alignment horizontal="center" vertical="center"/>
    </xf>
    <xf numFmtId="0" fontId="0" fillId="0" borderId="1" xfId="0" applyFill="1" applyBorder="1" applyAlignment="1">
      <alignment horizontal="left" vertical="center"/>
    </xf>
    <xf numFmtId="0" fontId="5" fillId="0" borderId="1" xfId="0" applyFont="1" applyFill="1" applyBorder="1" applyAlignment="1">
      <alignment horizontal="left" vertical="center"/>
    </xf>
    <xf numFmtId="0" fontId="0" fillId="0" borderId="0" xfId="0" applyAlignment="1">
      <alignment horizontal="left"/>
    </xf>
    <xf numFmtId="0" fontId="5" fillId="0" borderId="1" xfId="0" applyFont="1" applyFill="1" applyBorder="1" applyAlignment="1">
      <alignment vertical="center"/>
    </xf>
    <xf numFmtId="164" fontId="5" fillId="4" borderId="1" xfId="0" applyNumberFormat="1" applyFont="1" applyFill="1" applyBorder="1" applyAlignment="1">
      <alignment horizontal="center" vertical="center"/>
    </xf>
    <xf numFmtId="0" fontId="0" fillId="4" borderId="1" xfId="0" applyFill="1" applyBorder="1" applyAlignment="1">
      <alignment horizontal="left" vertical="center"/>
    </xf>
    <xf numFmtId="164" fontId="5" fillId="0" borderId="2" xfId="0" applyNumberFormat="1" applyFont="1" applyFill="1" applyBorder="1" applyAlignment="1">
      <alignment horizontal="center" vertical="center"/>
    </xf>
    <xf numFmtId="0" fontId="0" fillId="4" borderId="1" xfId="0" applyFill="1" applyBorder="1"/>
    <xf numFmtId="0" fontId="0" fillId="0" borderId="1" xfId="0" applyFill="1" applyBorder="1"/>
    <xf numFmtId="164" fontId="5" fillId="0" borderId="3" xfId="0" applyNumberFormat="1" applyFont="1" applyBorder="1" applyAlignment="1">
      <alignment horizontal="center" vertical="center"/>
    </xf>
    <xf numFmtId="0" fontId="0" fillId="0" borderId="4" xfId="0" applyBorder="1" applyAlignment="1">
      <alignment horizontal="center"/>
    </xf>
    <xf numFmtId="0" fontId="0" fillId="0" borderId="4" xfId="0" applyBorder="1" applyAlignment="1">
      <alignment horizontal="center" vertical="center"/>
    </xf>
    <xf numFmtId="0" fontId="0" fillId="0" borderId="4" xfId="0" applyFill="1" applyBorder="1" applyAlignment="1">
      <alignment horizontal="center"/>
    </xf>
    <xf numFmtId="164" fontId="0" fillId="0" borderId="1" xfId="0" applyNumberFormat="1" applyBorder="1" applyAlignment="1">
      <alignment horizontal="center"/>
    </xf>
    <xf numFmtId="164" fontId="0" fillId="4" borderId="1" xfId="0" applyNumberFormat="1" applyFill="1" applyBorder="1" applyAlignment="1">
      <alignment horizontal="center"/>
    </xf>
    <xf numFmtId="164" fontId="5" fillId="4" borderId="3" xfId="0" applyNumberFormat="1" applyFont="1" applyFill="1" applyBorder="1" applyAlignment="1">
      <alignment horizontal="center" vertical="center"/>
    </xf>
    <xf numFmtId="164" fontId="3" fillId="3" borderId="1" xfId="0" applyNumberFormat="1" applyFont="1" applyFill="1" applyBorder="1" applyAlignment="1">
      <alignment horizontal="left" vertical="center"/>
    </xf>
    <xf numFmtId="0" fontId="0" fillId="0" borderId="1" xfId="0" applyFill="1" applyBorder="1" applyAlignment="1">
      <alignment horizontal="left"/>
    </xf>
    <xf numFmtId="164" fontId="0" fillId="0" borderId="0" xfId="0" applyNumberFormat="1" applyAlignment="1">
      <alignment horizontal="center"/>
    </xf>
    <xf numFmtId="0" fontId="1" fillId="0"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164" fontId="0" fillId="0" borderId="1" xfId="0" applyNumberFormat="1" applyFont="1" applyBorder="1" applyAlignment="1">
      <alignment horizontal="left" vertical="center" wrapText="1"/>
    </xf>
    <xf numFmtId="0" fontId="0" fillId="0" borderId="1" xfId="0" applyFont="1" applyBorder="1" applyAlignment="1">
      <alignment horizontal="left" vertical="center" wrapText="1"/>
    </xf>
    <xf numFmtId="8"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3" fillId="5" borderId="1" xfId="0" applyFont="1" applyFill="1" applyBorder="1" applyAlignment="1">
      <alignment horizontal="left" vertical="center" wrapText="1"/>
    </xf>
    <xf numFmtId="164" fontId="1" fillId="0" borderId="6" xfId="0" applyNumberFormat="1" applyFont="1" applyBorder="1" applyAlignment="1">
      <alignment horizontal="center" vertical="center" wrapText="1"/>
    </xf>
    <xf numFmtId="8" fontId="1" fillId="0" borderId="6" xfId="0" applyNumberFormat="1" applyFont="1" applyFill="1" applyBorder="1" applyAlignment="1">
      <alignment horizontal="center" vertical="center" wrapText="1"/>
    </xf>
    <xf numFmtId="0" fontId="0" fillId="0" borderId="6" xfId="0" applyBorder="1" applyAlignment="1">
      <alignment wrapText="1"/>
    </xf>
    <xf numFmtId="0" fontId="3" fillId="5" borderId="1" xfId="3" applyFont="1" applyFill="1" applyBorder="1" applyAlignment="1">
      <alignment horizontal="center" vertical="center" wrapText="1"/>
    </xf>
    <xf numFmtId="165" fontId="3" fillId="5" borderId="1" xfId="3"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8" fontId="1" fillId="0" borderId="3" xfId="0" applyNumberFormat="1" applyFont="1" applyFill="1" applyBorder="1" applyAlignment="1">
      <alignment horizontal="center" vertical="center" wrapText="1"/>
    </xf>
    <xf numFmtId="0" fontId="1" fillId="0" borderId="0" xfId="0" applyFont="1" applyAlignment="1">
      <alignment horizontal="center" wrapText="1"/>
    </xf>
    <xf numFmtId="0" fontId="18" fillId="0" borderId="0" xfId="0" applyFont="1"/>
    <xf numFmtId="0" fontId="19" fillId="0" borderId="0" xfId="0" applyFont="1"/>
    <xf numFmtId="0" fontId="20" fillId="0" borderId="0" xfId="0" applyFont="1"/>
    <xf numFmtId="0" fontId="0" fillId="0" borderId="0" xfId="0" applyFont="1"/>
    <xf numFmtId="0" fontId="21" fillId="0" borderId="0" xfId="0" applyFont="1"/>
    <xf numFmtId="14" fontId="0" fillId="0" borderId="0" xfId="0" applyNumberFormat="1" applyFont="1" applyAlignment="1">
      <alignment horizontal="left"/>
    </xf>
    <xf numFmtId="165" fontId="0" fillId="0" borderId="0" xfId="0" applyNumberFormat="1" applyFont="1" applyAlignment="1">
      <alignment horizontal="left"/>
    </xf>
    <xf numFmtId="0" fontId="0" fillId="0" borderId="0" xfId="0" applyFont="1" applyAlignment="1">
      <alignment horizontal="left"/>
    </xf>
    <xf numFmtId="0" fontId="11" fillId="0" borderId="0" xfId="3" applyFont="1" applyAlignment="1">
      <alignment wrapText="1"/>
    </xf>
    <xf numFmtId="0" fontId="15" fillId="0" borderId="1" xfId="3" applyBorder="1" applyAlignment="1">
      <alignment wrapText="1"/>
    </xf>
    <xf numFmtId="44" fontId="15" fillId="0" borderId="1" xfId="2" applyFont="1" applyBorder="1" applyAlignment="1">
      <alignment wrapText="1"/>
    </xf>
    <xf numFmtId="0" fontId="15" fillId="0" borderId="0" xfId="3" applyAlignment="1">
      <alignment wrapText="1"/>
    </xf>
    <xf numFmtId="0" fontId="0" fillId="0" borderId="1" xfId="0" applyBorder="1" applyAlignment="1">
      <alignment wrapText="1"/>
    </xf>
    <xf numFmtId="0" fontId="0" fillId="0" borderId="1" xfId="0" applyBorder="1" applyAlignment="1">
      <alignment horizontal="left" wrapText="1"/>
    </xf>
    <xf numFmtId="8" fontId="0" fillId="0" borderId="1" xfId="0" applyNumberFormat="1" applyBorder="1" applyAlignment="1">
      <alignment wrapText="1"/>
    </xf>
    <xf numFmtId="0" fontId="0" fillId="0" borderId="0" xfId="0" applyBorder="1" applyAlignment="1">
      <alignment wrapText="1"/>
    </xf>
    <xf numFmtId="0" fontId="11" fillId="0" borderId="0" xfId="0" applyFont="1" applyAlignment="1">
      <alignment wrapText="1"/>
    </xf>
    <xf numFmtId="0" fontId="5" fillId="0" borderId="1" xfId="0" applyFont="1" applyBorder="1" applyAlignment="1">
      <alignment vertical="center" wrapText="1"/>
    </xf>
    <xf numFmtId="0" fontId="0" fillId="0" borderId="0" xfId="0" applyAlignment="1">
      <alignment wrapText="1"/>
    </xf>
    <xf numFmtId="0" fontId="5" fillId="0" borderId="1" xfId="0" applyFont="1" applyFill="1" applyBorder="1" applyAlignment="1">
      <alignment vertical="center" wrapText="1"/>
    </xf>
    <xf numFmtId="0" fontId="0" fillId="0" borderId="1" xfId="0" applyFill="1" applyBorder="1" applyAlignment="1">
      <alignment vertical="center" wrapText="1"/>
    </xf>
    <xf numFmtId="0" fontId="0" fillId="0" borderId="4" xfId="0" applyBorder="1" applyAlignment="1">
      <alignment horizontal="center" vertical="center" wrapText="1"/>
    </xf>
    <xf numFmtId="1" fontId="0" fillId="0" borderId="1" xfId="0" applyNumberFormat="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vertical="center" wrapText="1"/>
    </xf>
    <xf numFmtId="0" fontId="5" fillId="0" borderId="5" xfId="0" applyFont="1" applyBorder="1" applyAlignment="1">
      <alignment horizontal="left" vertical="center" wrapText="1"/>
    </xf>
    <xf numFmtId="164" fontId="0" fillId="0" borderId="1" xfId="0" applyNumberFormat="1" applyFont="1" applyFill="1" applyBorder="1" applyAlignment="1">
      <alignment horizontal="left" vertical="center" wrapText="1"/>
    </xf>
    <xf numFmtId="0" fontId="0" fillId="0" borderId="5" xfId="0" applyBorder="1" applyAlignment="1">
      <alignment horizontal="left" wrapText="1"/>
    </xf>
    <xf numFmtId="6" fontId="0" fillId="0" borderId="1" xfId="0" applyNumberFormat="1" applyBorder="1" applyAlignment="1">
      <alignment wrapText="1"/>
    </xf>
    <xf numFmtId="0" fontId="5" fillId="0" borderId="5" xfId="0" applyFont="1" applyBorder="1" applyAlignment="1">
      <alignment wrapText="1"/>
    </xf>
    <xf numFmtId="0" fontId="0" fillId="0" borderId="4" xfId="0" applyBorder="1" applyAlignment="1">
      <alignment wrapText="1"/>
    </xf>
    <xf numFmtId="0" fontId="5" fillId="0" borderId="6" xfId="0" applyFont="1" applyBorder="1" applyAlignment="1">
      <alignment wrapText="1"/>
    </xf>
    <xf numFmtId="8" fontId="0" fillId="0" borderId="6" xfId="0" applyNumberFormat="1" applyBorder="1" applyAlignment="1">
      <alignment wrapText="1"/>
    </xf>
    <xf numFmtId="0" fontId="0" fillId="0" borderId="6" xfId="0" applyBorder="1" applyAlignment="1">
      <alignment horizontal="left" wrapText="1"/>
    </xf>
    <xf numFmtId="0" fontId="0" fillId="0" borderId="7" xfId="0" applyBorder="1" applyAlignment="1">
      <alignment wrapText="1"/>
    </xf>
    <xf numFmtId="0" fontId="0" fillId="0" borderId="7" xfId="0" applyBorder="1" applyAlignment="1">
      <alignment horizontal="left" wrapText="1"/>
    </xf>
    <xf numFmtId="8" fontId="0" fillId="0" borderId="7" xfId="0" applyNumberFormat="1" applyBorder="1" applyAlignment="1">
      <alignment wrapText="1"/>
    </xf>
    <xf numFmtId="6" fontId="0" fillId="0" borderId="6" xfId="0" applyNumberFormat="1" applyBorder="1" applyAlignment="1">
      <alignment wrapText="1"/>
    </xf>
    <xf numFmtId="0" fontId="5" fillId="0" borderId="6" xfId="0" applyFont="1" applyFill="1" applyBorder="1" applyAlignment="1">
      <alignment vertical="center" wrapText="1"/>
    </xf>
    <xf numFmtId="0" fontId="5" fillId="0" borderId="6" xfId="0" applyFont="1" applyBorder="1" applyAlignment="1">
      <alignment vertical="center" wrapText="1"/>
    </xf>
    <xf numFmtId="0" fontId="5" fillId="0" borderId="1" xfId="0" applyFont="1" applyFill="1" applyBorder="1" applyAlignment="1">
      <alignment horizontal="left" vertical="center" wrapText="1"/>
    </xf>
    <xf numFmtId="0" fontId="0" fillId="0" borderId="6" xfId="0" applyBorder="1" applyAlignment="1">
      <alignment horizontal="center" vertical="center" wrapText="1"/>
    </xf>
    <xf numFmtId="1" fontId="0" fillId="0" borderId="6" xfId="0" applyNumberFormat="1" applyBorder="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wrapText="1"/>
    </xf>
    <xf numFmtId="0" fontId="0" fillId="0" borderId="5" xfId="0" applyBorder="1" applyAlignment="1">
      <alignment wrapText="1"/>
    </xf>
    <xf numFmtId="0" fontId="0" fillId="0" borderId="5" xfId="0" applyFill="1" applyBorder="1" applyAlignment="1">
      <alignment wrapText="1"/>
    </xf>
    <xf numFmtId="0" fontId="0" fillId="0" borderId="6" xfId="0" applyBorder="1" applyAlignment="1">
      <alignment horizontal="center" wrapText="1"/>
    </xf>
    <xf numFmtId="164" fontId="0" fillId="0" borderId="6" xfId="0" applyNumberFormat="1" applyBorder="1" applyAlignment="1">
      <alignment horizontal="center" wrapText="1"/>
    </xf>
    <xf numFmtId="164" fontId="0" fillId="0" borderId="6" xfId="0" applyNumberFormat="1" applyFill="1" applyBorder="1" applyAlignment="1">
      <alignment horizontal="center" wrapText="1"/>
    </xf>
    <xf numFmtId="0" fontId="5" fillId="0" borderId="6" xfId="0" applyFont="1" applyBorder="1" applyAlignment="1">
      <alignment horizontal="left" wrapText="1"/>
    </xf>
    <xf numFmtId="0" fontId="0" fillId="0" borderId="6" xfId="0" applyFill="1" applyBorder="1" applyAlignment="1">
      <alignment wrapText="1"/>
    </xf>
    <xf numFmtId="164" fontId="5" fillId="0" borderId="6" xfId="0" applyNumberFormat="1" applyFont="1" applyBorder="1" applyAlignment="1">
      <alignment horizontal="center" vertical="center" wrapText="1"/>
    </xf>
    <xf numFmtId="164" fontId="5" fillId="0" borderId="6" xfId="0" applyNumberFormat="1" applyFont="1" applyFill="1" applyBorder="1" applyAlignment="1">
      <alignment horizontal="center" vertical="center" wrapText="1"/>
    </xf>
    <xf numFmtId="0" fontId="0" fillId="0" borderId="6" xfId="0" applyBorder="1" applyAlignment="1">
      <alignment vertical="center" wrapText="1"/>
    </xf>
    <xf numFmtId="0" fontId="0" fillId="0" borderId="6" xfId="0" applyFill="1" applyBorder="1" applyAlignment="1">
      <alignment vertical="center" wrapText="1"/>
    </xf>
    <xf numFmtId="0" fontId="5" fillId="0" borderId="8" xfId="0" applyFont="1" applyBorder="1" applyAlignment="1">
      <alignment horizontal="left" wrapText="1"/>
    </xf>
    <xf numFmtId="0" fontId="0" fillId="0" borderId="8" xfId="0" applyBorder="1" applyAlignment="1">
      <alignment wrapText="1"/>
    </xf>
    <xf numFmtId="0" fontId="0" fillId="0" borderId="9" xfId="0" applyBorder="1" applyAlignment="1">
      <alignment horizontal="left" wrapText="1"/>
    </xf>
    <xf numFmtId="0" fontId="0" fillId="0" borderId="10" xfId="0" applyBorder="1" applyAlignment="1">
      <alignment wrapText="1"/>
    </xf>
    <xf numFmtId="8" fontId="0" fillId="0" borderId="6" xfId="0" applyNumberFormat="1" applyFill="1" applyBorder="1" applyAlignment="1">
      <alignment wrapText="1"/>
    </xf>
    <xf numFmtId="164" fontId="0" fillId="0" borderId="6" xfId="0" applyNumberFormat="1" applyBorder="1" applyAlignment="1">
      <alignment horizontal="center" vertical="center" wrapText="1"/>
    </xf>
    <xf numFmtId="0" fontId="0" fillId="0" borderId="0" xfId="0" applyAlignment="1">
      <alignment horizontal="left" wrapText="1"/>
    </xf>
    <xf numFmtId="0" fontId="0" fillId="0" borderId="0" xfId="0" applyFill="1"/>
    <xf numFmtId="44" fontId="15" fillId="0" borderId="0" xfId="2" applyFont="1" applyBorder="1" applyAlignment="1">
      <alignment wrapText="1"/>
    </xf>
    <xf numFmtId="44" fontId="15" fillId="0" borderId="6" xfId="2" applyFont="1" applyBorder="1" applyAlignment="1">
      <alignment wrapText="1"/>
    </xf>
    <xf numFmtId="44" fontId="15" fillId="0" borderId="0" xfId="3" applyNumberFormat="1" applyAlignment="1">
      <alignment wrapText="1"/>
    </xf>
    <xf numFmtId="0" fontId="7"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8" fontId="15" fillId="0" borderId="1" xfId="2" applyNumberFormat="1" applyFont="1" applyBorder="1" applyAlignment="1">
      <alignment wrapText="1"/>
    </xf>
    <xf numFmtId="0" fontId="7" fillId="0" borderId="0" xfId="0" applyFont="1" applyAlignment="1">
      <alignment horizontal="center"/>
    </xf>
    <xf numFmtId="0" fontId="10" fillId="0" borderId="0" xfId="0" applyFont="1" applyAlignment="1">
      <alignment horizontal="left" wrapText="1" readingOrder="1"/>
    </xf>
    <xf numFmtId="0" fontId="1" fillId="0" borderId="0" xfId="0" applyFont="1" applyAlignment="1">
      <alignment horizontal="left" wrapText="1"/>
    </xf>
    <xf numFmtId="0" fontId="1" fillId="0" borderId="0" xfId="0" applyFont="1" applyAlignment="1">
      <alignment horizontal="left" vertical="center" wrapText="1"/>
    </xf>
    <xf numFmtId="0" fontId="1" fillId="0" borderId="1" xfId="0" applyFont="1" applyBorder="1" applyAlignment="1">
      <alignment horizontal="left" vertical="center"/>
    </xf>
  </cellXfs>
  <cellStyles count="4">
    <cellStyle name="Currency" xfId="2" builtinId="4"/>
    <cellStyle name="Neutral" xfId="1" builtinId="28"/>
    <cellStyle name="Normal" xfId="0" builtinId="0"/>
    <cellStyle name="Normal 2" xfId="3" xr:uid="{06C60811-82A5-4407-92D5-F99487F16506}"/>
  </cellStyles>
  <dxfs count="113">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mrgroupinc.sharepoint.com/Users/josherrick/AppData/Local/Microsoft/Windows/Temporary%20Internet%20Files/Content.Outlook/OTZA0XDN/SWE%20Incremental%20Cost%20Database%20v2.1%20REV%20E%20for%20Sharepo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1"/>
      <sheetName val="Baseline Cost Lights and App"/>
      <sheetName val="Eff Cost Lights and App"/>
      <sheetName val="Lighting Cost Comparison"/>
      <sheetName val="Res Database"/>
      <sheetName val="% Change"/>
      <sheetName val="Res CAC - NEEP"/>
      <sheetName val="Res ASHP - NEEP"/>
      <sheetName val="Res GSHP - NEEP"/>
      <sheetName val="Res Insul - NEEP"/>
      <sheetName val="Res Air Seal"/>
      <sheetName val="Res Mini- NEEP"/>
    </sheetNames>
    <sheetDataSet>
      <sheetData sheetId="0" refreshError="1"/>
      <sheetData sheetId="1" refreshError="1">
        <row r="2">
          <cell r="A2" t="str">
            <v>Measure Name</v>
          </cell>
          <cell r="B2" t="str">
            <v>Price</v>
          </cell>
        </row>
        <row r="3">
          <cell r="A3" t="str">
            <v>ENERGY STAR CFL Bulbs  - 9-11 W</v>
          </cell>
          <cell r="B3">
            <v>1.74</v>
          </cell>
        </row>
        <row r="4">
          <cell r="A4" t="str">
            <v>ENERGY STAR CFL Bulbs  - 9-11 W</v>
          </cell>
          <cell r="B4">
            <v>2.74</v>
          </cell>
        </row>
        <row r="5">
          <cell r="A5" t="str">
            <v>ENERGY STAR CFL Bulbs  - 9-11 W</v>
          </cell>
          <cell r="B5">
            <v>1.49</v>
          </cell>
        </row>
        <row r="6">
          <cell r="A6" t="str">
            <v>ENERGY STAR CFL Bulbs  - 9-11 W</v>
          </cell>
          <cell r="B6">
            <v>1.59</v>
          </cell>
        </row>
        <row r="7">
          <cell r="A7" t="str">
            <v>ENERGY STAR CFL Bulbs  - 9-11 W</v>
          </cell>
          <cell r="B7">
            <v>1.46</v>
          </cell>
        </row>
        <row r="8">
          <cell r="A8" t="str">
            <v>ENERGY STAR CFL Bulbs  - 9-11 W</v>
          </cell>
          <cell r="B8">
            <v>6.88</v>
          </cell>
        </row>
        <row r="9">
          <cell r="A9" t="str">
            <v>ENERGY STAR CFL Bulbs  - 13-15 W</v>
          </cell>
          <cell r="B9">
            <v>2.74</v>
          </cell>
        </row>
        <row r="10">
          <cell r="A10" t="str">
            <v>ENERGY STAR CFL Bulbs  - 13-15 W</v>
          </cell>
          <cell r="B10">
            <v>1.49</v>
          </cell>
        </row>
        <row r="11">
          <cell r="A11" t="str">
            <v>ENERGY STAR CFL Bulbs  - 13-15 W</v>
          </cell>
          <cell r="B11">
            <v>1.64</v>
          </cell>
        </row>
        <row r="12">
          <cell r="A12" t="str">
            <v>ENERGY STAR CFL Bulbs  - 13-15 W</v>
          </cell>
          <cell r="B12">
            <v>0.99</v>
          </cell>
        </row>
        <row r="13">
          <cell r="A13" t="str">
            <v>ENERGY STAR CFL Bulbs  - 13-15 W</v>
          </cell>
          <cell r="B13">
            <v>1.46</v>
          </cell>
        </row>
        <row r="14">
          <cell r="A14" t="str">
            <v>ENERGY STAR CFL Bulbs  - 13-15 W</v>
          </cell>
          <cell r="B14">
            <v>1.41</v>
          </cell>
        </row>
        <row r="15">
          <cell r="A15" t="str">
            <v>ENERGY STAR CFL Bulbs  - 13-15 W</v>
          </cell>
          <cell r="B15">
            <v>1.92</v>
          </cell>
        </row>
        <row r="16">
          <cell r="A16" t="str">
            <v>ENERGY STAR CFL Bulbs  - 13-15 W</v>
          </cell>
          <cell r="B16">
            <v>1.42</v>
          </cell>
        </row>
        <row r="17">
          <cell r="A17" t="str">
            <v>ENERGY STAR CFL Bulbs  - 13-15 W</v>
          </cell>
          <cell r="B17">
            <v>1.75</v>
          </cell>
        </row>
        <row r="18">
          <cell r="A18" t="str">
            <v>ENERGY STAR CFL Bulbs  - 13-15 W</v>
          </cell>
          <cell r="B18">
            <v>0.72</v>
          </cell>
        </row>
        <row r="19">
          <cell r="A19" t="str">
            <v>ENERGY STAR CFLs - Reflector Lamp</v>
          </cell>
          <cell r="B19">
            <v>5.99</v>
          </cell>
        </row>
        <row r="20">
          <cell r="A20" t="str">
            <v>ENERGY STAR CFLs - Reflector Lamp</v>
          </cell>
          <cell r="B20">
            <v>7.97</v>
          </cell>
        </row>
        <row r="21">
          <cell r="A21" t="str">
            <v>ENERGY STAR CFLs - Reflector Lamp</v>
          </cell>
          <cell r="B21">
            <v>8.15</v>
          </cell>
        </row>
        <row r="22">
          <cell r="A22" t="str">
            <v>ENERGY STAR CFLs - Reflector Lamp</v>
          </cell>
          <cell r="B22">
            <v>7.97</v>
          </cell>
        </row>
        <row r="23">
          <cell r="A23" t="str">
            <v>ENERGY STAR CFLs - Reflector Lamp</v>
          </cell>
          <cell r="B23">
            <v>6.19</v>
          </cell>
        </row>
        <row r="24">
          <cell r="A24" t="str">
            <v>ENERGY STAR CFL Bulbs  - 18-20 W</v>
          </cell>
          <cell r="B24">
            <v>1.41</v>
          </cell>
        </row>
        <row r="25">
          <cell r="A25" t="str">
            <v>ENERGY STAR CFLs - Reflector Lamp</v>
          </cell>
          <cell r="B25">
            <v>5.97</v>
          </cell>
        </row>
        <row r="26">
          <cell r="A26" t="str">
            <v>ENERGY STAR CFLs - Reflector Lamp</v>
          </cell>
          <cell r="B26">
            <v>5.97</v>
          </cell>
        </row>
        <row r="27">
          <cell r="A27" t="str">
            <v>ENERGY STAR CFL Bulbs  - 18-20 W</v>
          </cell>
          <cell r="B27">
            <v>1.75</v>
          </cell>
        </row>
        <row r="28">
          <cell r="A28" t="str">
            <v>ENERGY STAR CFLs - Reflector Lamp</v>
          </cell>
          <cell r="B28">
            <v>7.97</v>
          </cell>
        </row>
        <row r="29">
          <cell r="A29" t="str">
            <v>ENERGY STAR CFLs - Reflector Lamp</v>
          </cell>
          <cell r="B29">
            <v>7.97</v>
          </cell>
        </row>
        <row r="30">
          <cell r="A30" t="str">
            <v>ENERGY STAR CFL Bulbs  - 18-20 W</v>
          </cell>
          <cell r="B30">
            <v>2.74</v>
          </cell>
        </row>
        <row r="31">
          <cell r="A31" t="str">
            <v>ENERGY STAR CFLs - Reflector Lamp</v>
          </cell>
          <cell r="B31">
            <v>8.9700000000000006</v>
          </cell>
        </row>
        <row r="32">
          <cell r="A32" t="str">
            <v>ENERGY STAR CFLs - Reflector Lamp</v>
          </cell>
          <cell r="B32">
            <v>8.9700000000000006</v>
          </cell>
        </row>
        <row r="33">
          <cell r="A33" t="str">
            <v>ENERGY STAR CFLs - Reflector Lamp</v>
          </cell>
          <cell r="B33">
            <v>8.57</v>
          </cell>
        </row>
        <row r="34">
          <cell r="A34" t="str">
            <v>ENERGY STAR CFL Bulbs  - 18-20 W</v>
          </cell>
          <cell r="B34">
            <v>0.72</v>
          </cell>
        </row>
        <row r="35">
          <cell r="A35" t="str">
            <v>ENERGY STAR CFL Bulbs  - 18-20 W</v>
          </cell>
          <cell r="B35">
            <v>6.88</v>
          </cell>
        </row>
        <row r="36">
          <cell r="A36" t="str">
            <v>ENERGY STAR CFLs - Reflector Lamp</v>
          </cell>
          <cell r="B36">
            <v>4.99</v>
          </cell>
        </row>
        <row r="37">
          <cell r="A37" t="str">
            <v>ENERGY STAR CFLs - Reflector Lamp</v>
          </cell>
          <cell r="B37">
            <v>4.74</v>
          </cell>
        </row>
        <row r="38">
          <cell r="A38" t="str">
            <v>ENERGY STAR CFL Bulbs  - 23-27 W</v>
          </cell>
          <cell r="B38">
            <v>1.49</v>
          </cell>
        </row>
        <row r="39">
          <cell r="A39" t="str">
            <v>ENERGY STAR CFLs - Reflector Lamp</v>
          </cell>
          <cell r="B39">
            <v>4.74</v>
          </cell>
        </row>
        <row r="40">
          <cell r="A40" t="str">
            <v>ENERGY STAR CFLs - Reflector Lamp</v>
          </cell>
          <cell r="B40">
            <v>7.97</v>
          </cell>
        </row>
        <row r="41">
          <cell r="A41" t="str">
            <v>ENERGY STAR CFL Bulbs  - 23-27 W</v>
          </cell>
          <cell r="B41">
            <v>1.74</v>
          </cell>
        </row>
        <row r="42">
          <cell r="A42" t="str">
            <v>ENERGY STAR CFL Bulbs  - 23-27 W</v>
          </cell>
          <cell r="B42">
            <v>1.64</v>
          </cell>
        </row>
        <row r="43">
          <cell r="A43" t="str">
            <v>ENERGY STAR CFL Bulbs  - 23-27 W</v>
          </cell>
          <cell r="B43">
            <v>1.41</v>
          </cell>
        </row>
        <row r="44">
          <cell r="A44" t="str">
            <v>ENERGY STAR CFL Bulbs  - 23-27 W</v>
          </cell>
          <cell r="B44">
            <v>1.46</v>
          </cell>
        </row>
        <row r="45">
          <cell r="A45" t="str">
            <v>ENERGY STAR CFL Bulbs  - 23-27 W</v>
          </cell>
          <cell r="B45">
            <v>1.92</v>
          </cell>
        </row>
        <row r="46">
          <cell r="A46" t="str">
            <v>ENERGY STAR CFLs - Reflector Lamp</v>
          </cell>
          <cell r="B46">
            <v>8.57</v>
          </cell>
        </row>
        <row r="47">
          <cell r="A47" t="str">
            <v>ENERGY STAR CFL Bulbs  - 23-27 W</v>
          </cell>
          <cell r="B47">
            <v>1.75</v>
          </cell>
        </row>
        <row r="48">
          <cell r="A48" t="str">
            <v>ENERGY STAR CFL Bulbs  - 23-27 W</v>
          </cell>
          <cell r="B48">
            <v>1.42</v>
          </cell>
        </row>
        <row r="49">
          <cell r="A49" t="str">
            <v>ENERGY STAR CFL Bulbs  - 23-27 W</v>
          </cell>
          <cell r="B49">
            <v>2.74</v>
          </cell>
        </row>
        <row r="50">
          <cell r="A50" t="str">
            <v>ENERGY STAR CFL Bulbs  - 23-27 W</v>
          </cell>
          <cell r="B50">
            <v>1.58</v>
          </cell>
        </row>
        <row r="51">
          <cell r="A51" t="str">
            <v>ENERGY STAR CFL Bulbs  - 23-27 W</v>
          </cell>
          <cell r="B51">
            <v>6.88</v>
          </cell>
        </row>
        <row r="52">
          <cell r="A52" t="str">
            <v>Electroluminescent Nightlight</v>
          </cell>
          <cell r="B52">
            <v>1.49</v>
          </cell>
        </row>
        <row r="53">
          <cell r="A53" t="str">
            <v>Electroluminescent Nightlight</v>
          </cell>
          <cell r="B53">
            <v>1.97</v>
          </cell>
        </row>
        <row r="54">
          <cell r="A54" t="str">
            <v>LED Nightlight</v>
          </cell>
          <cell r="B54">
            <v>1.49</v>
          </cell>
        </row>
        <row r="55">
          <cell r="A55" t="str">
            <v>LED Nightlight</v>
          </cell>
          <cell r="B55">
            <v>1.97</v>
          </cell>
        </row>
        <row r="56">
          <cell r="A56" t="str">
            <v>ENERGY STAR Holiday Lights</v>
          </cell>
          <cell r="B56">
            <v>10.96</v>
          </cell>
        </row>
        <row r="57">
          <cell r="A57" t="str">
            <v>ENERGY STAR Holiday Lights</v>
          </cell>
          <cell r="B57">
            <v>10.96</v>
          </cell>
        </row>
        <row r="58">
          <cell r="A58" t="str">
            <v>ENERGY STAR Holiday Lights</v>
          </cell>
          <cell r="B58">
            <v>12.96</v>
          </cell>
        </row>
        <row r="59">
          <cell r="A59" t="str">
            <v>Electric Clothes Dryer with Moisture Sensor</v>
          </cell>
          <cell r="B59">
            <v>299</v>
          </cell>
        </row>
        <row r="60">
          <cell r="A60" t="str">
            <v>Electric Clothes Dryer with Moisture Sensor</v>
          </cell>
          <cell r="B60">
            <v>349</v>
          </cell>
        </row>
        <row r="61">
          <cell r="A61" t="str">
            <v>Electric Clothes Dryer with Moisture Sensor</v>
          </cell>
          <cell r="B61">
            <v>378</v>
          </cell>
        </row>
        <row r="62">
          <cell r="A62" t="str">
            <v>Electric Clothes Dryer with Moisture Sensor</v>
          </cell>
          <cell r="B62">
            <v>449</v>
          </cell>
        </row>
        <row r="63">
          <cell r="A63" t="str">
            <v>Electric Clothes Dryer with Moisture Sensor</v>
          </cell>
          <cell r="B63">
            <v>449</v>
          </cell>
        </row>
        <row r="64">
          <cell r="A64" t="str">
            <v>Electric Clothes Dryer with Moisture Sensor</v>
          </cell>
          <cell r="B64">
            <v>499</v>
          </cell>
        </row>
        <row r="65">
          <cell r="A65" t="str">
            <v>Electric Clothes Dryer with Moisture Sensor</v>
          </cell>
          <cell r="B65">
            <v>499</v>
          </cell>
        </row>
        <row r="66">
          <cell r="A66" t="str">
            <v>Electric Clothes Dryer with Moisture Sensor</v>
          </cell>
          <cell r="B66">
            <v>549</v>
          </cell>
        </row>
        <row r="67">
          <cell r="A67" t="str">
            <v>Electric Clothes Dryer with Moisture Sensor</v>
          </cell>
          <cell r="B67">
            <v>549</v>
          </cell>
        </row>
        <row r="68">
          <cell r="A68" t="str">
            <v>Energy Star Bathroom Exhaust Fans</v>
          </cell>
          <cell r="B68">
            <v>13.3</v>
          </cell>
        </row>
        <row r="69">
          <cell r="A69" t="str">
            <v>Energy Star Bathroom Exhaust Fans</v>
          </cell>
          <cell r="B69">
            <v>13.97</v>
          </cell>
        </row>
        <row r="70">
          <cell r="A70" t="str">
            <v>Energy Star Bathroom Exhaust Fans</v>
          </cell>
          <cell r="B70">
            <v>16.97</v>
          </cell>
        </row>
        <row r="71">
          <cell r="A71" t="str">
            <v>Energy Star Bathroom Exhaust Fans</v>
          </cell>
          <cell r="B71">
            <v>24.98</v>
          </cell>
        </row>
        <row r="72">
          <cell r="A72" t="str">
            <v>Energy Star Bathroom Exhaust Fans</v>
          </cell>
          <cell r="B72">
            <v>26.79</v>
          </cell>
        </row>
        <row r="73">
          <cell r="A73" t="str">
            <v>Energy Star Bathroom Exhaust Fans</v>
          </cell>
          <cell r="B73">
            <v>30.27</v>
          </cell>
        </row>
        <row r="74">
          <cell r="A74" t="str">
            <v>Energy Star Bathroom Exhaust Fans</v>
          </cell>
          <cell r="B74">
            <v>33.090000000000003</v>
          </cell>
        </row>
        <row r="75">
          <cell r="A75" t="str">
            <v>Energy Star Bathroom Exhaust Fans</v>
          </cell>
          <cell r="B75">
            <v>35.979999999999997</v>
          </cell>
        </row>
        <row r="76">
          <cell r="A76" t="str">
            <v>Energy Star Bathroom Exhaust Fans</v>
          </cell>
          <cell r="B76">
            <v>37.08</v>
          </cell>
        </row>
        <row r="77">
          <cell r="A77" t="str">
            <v>Energy Star Bathroom Exhaust Fans</v>
          </cell>
          <cell r="B77">
            <v>39.03</v>
          </cell>
        </row>
        <row r="78">
          <cell r="A78" t="str">
            <v>Energy Star Bathroom Exhaust Fans</v>
          </cell>
          <cell r="B78">
            <v>39.97</v>
          </cell>
        </row>
        <row r="79">
          <cell r="A79" t="str">
            <v>Energy Star Bathroom Exhaust Fans</v>
          </cell>
          <cell r="B79">
            <v>39.979999999999997</v>
          </cell>
        </row>
        <row r="80">
          <cell r="A80" t="str">
            <v>Energy Star Bathroom Exhaust Fans</v>
          </cell>
          <cell r="B80">
            <v>49.41</v>
          </cell>
        </row>
        <row r="81">
          <cell r="A81" t="str">
            <v>Energy Star Bathroom Exhaust Fans</v>
          </cell>
          <cell r="B81">
            <v>58.97</v>
          </cell>
        </row>
        <row r="82">
          <cell r="A82" t="str">
            <v>Energy Star Bathroom Exhaust Fans</v>
          </cell>
          <cell r="B82">
            <v>53.97</v>
          </cell>
        </row>
        <row r="83">
          <cell r="A83" t="str">
            <v>Energy Star Bathroom Exhaust Fans</v>
          </cell>
          <cell r="B83">
            <v>54.97</v>
          </cell>
        </row>
        <row r="84">
          <cell r="A84" t="str">
            <v>Energy Star Bathroom Exhaust Fans</v>
          </cell>
          <cell r="B84">
            <v>55.86</v>
          </cell>
        </row>
        <row r="85">
          <cell r="A85" t="str">
            <v>ENERGY STAR Clothes Washers</v>
          </cell>
          <cell r="B85">
            <v>99.99</v>
          </cell>
        </row>
        <row r="86">
          <cell r="A86" t="str">
            <v>ENERGY STAR Clothes Washers</v>
          </cell>
          <cell r="B86">
            <v>99.99</v>
          </cell>
        </row>
        <row r="87">
          <cell r="A87" t="str">
            <v>ENERGY STAR Clothes Washers</v>
          </cell>
          <cell r="B87">
            <v>99.99</v>
          </cell>
        </row>
        <row r="88">
          <cell r="A88" t="str">
            <v>ENERGY STAR Clothes Washers</v>
          </cell>
          <cell r="B88">
            <v>299</v>
          </cell>
        </row>
        <row r="89">
          <cell r="A89" t="str">
            <v>ENERGY STAR Clothes Washers</v>
          </cell>
          <cell r="B89">
            <v>299</v>
          </cell>
        </row>
        <row r="90">
          <cell r="A90" t="str">
            <v>ENERGY STAR Clothes Washers</v>
          </cell>
          <cell r="B90">
            <v>349</v>
          </cell>
        </row>
        <row r="91">
          <cell r="A91" t="str">
            <v>ENERGY STAR Clothes Washers</v>
          </cell>
          <cell r="B91">
            <v>378</v>
          </cell>
        </row>
        <row r="92">
          <cell r="A92" t="str">
            <v>ENERGY STAR Clothes Washers</v>
          </cell>
          <cell r="B92">
            <v>379</v>
          </cell>
        </row>
        <row r="93">
          <cell r="A93" t="str">
            <v>ENERGY STAR Clothes Washers</v>
          </cell>
          <cell r="B93">
            <v>449</v>
          </cell>
        </row>
        <row r="94">
          <cell r="A94" t="str">
            <v>ENERGY STAR Clothes Washers</v>
          </cell>
          <cell r="B94">
            <v>449</v>
          </cell>
        </row>
        <row r="95">
          <cell r="A95" t="str">
            <v>ENERGY STAR Clothes Washers</v>
          </cell>
          <cell r="B95">
            <v>449</v>
          </cell>
        </row>
        <row r="96">
          <cell r="A96" t="str">
            <v>ENERGY STAR Clothes Washers</v>
          </cell>
          <cell r="B96">
            <v>449</v>
          </cell>
        </row>
        <row r="97">
          <cell r="A97" t="str">
            <v>ENERGY STAR Clothes Washers</v>
          </cell>
          <cell r="B97">
            <v>498</v>
          </cell>
        </row>
        <row r="98">
          <cell r="A98" t="str">
            <v>ENERGY STAR Clothes Washers</v>
          </cell>
          <cell r="B98">
            <v>499</v>
          </cell>
        </row>
        <row r="99">
          <cell r="A99" t="str">
            <v>ENERGY STAR Clothes Washers</v>
          </cell>
          <cell r="B99">
            <v>499</v>
          </cell>
        </row>
        <row r="100">
          <cell r="A100" t="str">
            <v>ENERGY STAR Clothes Washers</v>
          </cell>
          <cell r="B100">
            <v>549</v>
          </cell>
        </row>
        <row r="101">
          <cell r="A101" t="str">
            <v>ENERGY STAR Clothes Washers</v>
          </cell>
          <cell r="B101">
            <v>549</v>
          </cell>
        </row>
        <row r="102">
          <cell r="A102" t="str">
            <v>ENERGY STAR Clothes Washers</v>
          </cell>
          <cell r="B102">
            <v>549</v>
          </cell>
        </row>
        <row r="103">
          <cell r="A103" t="str">
            <v>ENERGY STAR Dishwashers</v>
          </cell>
          <cell r="B103">
            <v>229</v>
          </cell>
        </row>
        <row r="104">
          <cell r="A104" t="str">
            <v>ENERGY STAR Dishwashers</v>
          </cell>
          <cell r="B104">
            <v>229</v>
          </cell>
        </row>
        <row r="105">
          <cell r="A105" t="str">
            <v>ENERGY STAR Dishwashers</v>
          </cell>
          <cell r="B105">
            <v>239</v>
          </cell>
        </row>
        <row r="106">
          <cell r="A106" t="str">
            <v>ENERGY STAR Dishwashers</v>
          </cell>
          <cell r="B106">
            <v>299</v>
          </cell>
        </row>
        <row r="107">
          <cell r="A107" t="str">
            <v>ENERGY STAR Dishwashers</v>
          </cell>
          <cell r="B107">
            <v>319</v>
          </cell>
        </row>
        <row r="108">
          <cell r="A108" t="str">
            <v>ENERGY STAR Dehumidifiers</v>
          </cell>
          <cell r="B108">
            <v>199</v>
          </cell>
        </row>
        <row r="109">
          <cell r="A109" t="str">
            <v>ENERGY STAR Dehumidifiers</v>
          </cell>
          <cell r="B109">
            <v>219</v>
          </cell>
        </row>
        <row r="110">
          <cell r="A110" t="str">
            <v>ENERGY STAR Dehumidifiers</v>
          </cell>
          <cell r="B110">
            <v>249</v>
          </cell>
        </row>
        <row r="111">
          <cell r="A111" t="str">
            <v>ENERGY STAR Room Air Conditioners</v>
          </cell>
          <cell r="B111">
            <v>119</v>
          </cell>
        </row>
        <row r="112">
          <cell r="A112" t="str">
            <v>ENERGY STAR Room Air Conditioners</v>
          </cell>
          <cell r="B112">
            <v>119</v>
          </cell>
        </row>
        <row r="113">
          <cell r="A113" t="str">
            <v>ENERGY STAR Room Air Conditioners</v>
          </cell>
          <cell r="B113">
            <v>119</v>
          </cell>
        </row>
        <row r="114">
          <cell r="A114" t="str">
            <v>ENERGY STAR Room Air Conditioners</v>
          </cell>
          <cell r="B114">
            <v>119</v>
          </cell>
        </row>
        <row r="115">
          <cell r="A115" t="str">
            <v>ENERGY STAR Room Air Conditioners</v>
          </cell>
          <cell r="B115">
            <v>129</v>
          </cell>
        </row>
        <row r="116">
          <cell r="A116" t="str">
            <v>ENERGY STAR Room Air Conditioners</v>
          </cell>
          <cell r="B116">
            <v>149</v>
          </cell>
        </row>
        <row r="117">
          <cell r="A117" t="str">
            <v>ENERGY STAR Room Air Conditioners</v>
          </cell>
          <cell r="B117">
            <v>159</v>
          </cell>
        </row>
        <row r="118">
          <cell r="A118" t="str">
            <v>ENERGY STAR Room Air Conditioners</v>
          </cell>
          <cell r="B118">
            <v>169</v>
          </cell>
        </row>
        <row r="119">
          <cell r="A119" t="str">
            <v>ENERGY STAR Room Air Conditioners</v>
          </cell>
          <cell r="B119">
            <v>169</v>
          </cell>
        </row>
        <row r="120">
          <cell r="A120" t="str">
            <v>ENERGY STAR Room Air Conditioners</v>
          </cell>
          <cell r="B120">
            <v>179</v>
          </cell>
        </row>
        <row r="121">
          <cell r="A121" t="str">
            <v>ENERGY STAR Room Air Conditioners</v>
          </cell>
          <cell r="B121">
            <v>179</v>
          </cell>
        </row>
        <row r="122">
          <cell r="A122" t="str">
            <v>ENERGY STAR Room Air Conditioners</v>
          </cell>
          <cell r="B122">
            <v>189</v>
          </cell>
        </row>
        <row r="123">
          <cell r="A123" t="str">
            <v>ENERGY STAR Room Air Conditioners</v>
          </cell>
          <cell r="B123">
            <v>199</v>
          </cell>
        </row>
        <row r="124">
          <cell r="A124" t="str">
            <v>ENERGY STAR Room Air Conditioners</v>
          </cell>
          <cell r="B124">
            <v>199</v>
          </cell>
        </row>
        <row r="125">
          <cell r="A125" t="str">
            <v>ENERGY STAR Room Air Conditioners</v>
          </cell>
          <cell r="B125">
            <v>219</v>
          </cell>
        </row>
        <row r="126">
          <cell r="A126" t="str">
            <v>ENERGY STAR Room Air Conditioners</v>
          </cell>
          <cell r="B126">
            <v>219</v>
          </cell>
        </row>
        <row r="127">
          <cell r="A127" t="str">
            <v>ENERGY STAR Room Air Conditioners</v>
          </cell>
          <cell r="B127">
            <v>229</v>
          </cell>
        </row>
        <row r="128">
          <cell r="A128" t="str">
            <v>ENERGY STAR Room Air Conditioners</v>
          </cell>
          <cell r="B128">
            <v>239</v>
          </cell>
        </row>
        <row r="129">
          <cell r="A129" t="str">
            <v>ENERGY STAR LED Bulbs  - 40W Equivalent</v>
          </cell>
          <cell r="B129">
            <v>1.74</v>
          </cell>
        </row>
        <row r="130">
          <cell r="A130" t="str">
            <v>ENERGY STAR LED Bulbs  - 40W Equivalent</v>
          </cell>
          <cell r="B130">
            <v>2.74</v>
          </cell>
        </row>
        <row r="131">
          <cell r="A131" t="str">
            <v>ENERGY STAR LED Bulbs  - 40W Equivalent</v>
          </cell>
          <cell r="B131">
            <v>1.49</v>
          </cell>
        </row>
        <row r="132">
          <cell r="A132" t="str">
            <v>ENERGY STAR LED Bulbs  - 40W Equivalent</v>
          </cell>
          <cell r="B132">
            <v>1.59</v>
          </cell>
        </row>
        <row r="133">
          <cell r="A133" t="str">
            <v>ENERGY STAR LED Bulbs  - 40W Equivalent</v>
          </cell>
          <cell r="B133">
            <v>1.46</v>
          </cell>
        </row>
        <row r="134">
          <cell r="A134" t="str">
            <v>ENERGY STAR LED Bulbs  - 40W Equivalent</v>
          </cell>
          <cell r="B134">
            <v>6.88</v>
          </cell>
        </row>
        <row r="135">
          <cell r="A135" t="str">
            <v>ENERGY STAR LED Bulbs  - 60W Equivalent</v>
          </cell>
          <cell r="B135">
            <v>2.74</v>
          </cell>
        </row>
        <row r="136">
          <cell r="A136" t="str">
            <v>ENERGY STAR LED Bulbs  - 60W Equivalent</v>
          </cell>
          <cell r="B136">
            <v>1.49</v>
          </cell>
        </row>
        <row r="137">
          <cell r="A137" t="str">
            <v>ENERGY STAR LED Bulbs  - 60W Equivalent</v>
          </cell>
          <cell r="B137">
            <v>1.64</v>
          </cell>
        </row>
        <row r="138">
          <cell r="A138" t="str">
            <v>ENERGY STAR LED Bulbs  - 60W Equivalent</v>
          </cell>
          <cell r="B138">
            <v>0.99</v>
          </cell>
        </row>
        <row r="139">
          <cell r="A139" t="str">
            <v>ENERGY STAR LED Bulbs  - 60W Equivalent</v>
          </cell>
          <cell r="B139">
            <v>1.46</v>
          </cell>
        </row>
        <row r="140">
          <cell r="A140" t="str">
            <v>ENERGY STAR LED Bulbs  - 60W Equivalent</v>
          </cell>
          <cell r="B140">
            <v>1.41</v>
          </cell>
        </row>
        <row r="141">
          <cell r="A141" t="str">
            <v>ENERGY STAR LED Bulbs  - 60W Equivalent</v>
          </cell>
          <cell r="B141">
            <v>1.92</v>
          </cell>
        </row>
        <row r="142">
          <cell r="A142" t="str">
            <v>ENERGY STAR LED Bulbs  - 60W Equivalent</v>
          </cell>
          <cell r="B142">
            <v>1.42</v>
          </cell>
        </row>
        <row r="143">
          <cell r="A143" t="str">
            <v>ENERGY STAR LED Bulbs  - 60W Equivalent</v>
          </cell>
          <cell r="B143">
            <v>1.75</v>
          </cell>
        </row>
        <row r="144">
          <cell r="A144" t="str">
            <v>ENERGY STAR LED Bulbs  - 60W Equivalent</v>
          </cell>
          <cell r="B144">
            <v>0.72</v>
          </cell>
        </row>
        <row r="145">
          <cell r="A145" t="str">
            <v>ENERGY STAR LEDs - Reflector Lamp</v>
          </cell>
          <cell r="B145">
            <v>5.99</v>
          </cell>
        </row>
        <row r="146">
          <cell r="A146" t="str">
            <v>ENERGY STAR LEDs - Reflector Lamp</v>
          </cell>
          <cell r="B146">
            <v>7.97</v>
          </cell>
        </row>
        <row r="147">
          <cell r="A147" t="str">
            <v>ENERGY STAR LEDs - Reflector Lamp</v>
          </cell>
          <cell r="B147">
            <v>8.15</v>
          </cell>
        </row>
        <row r="148">
          <cell r="A148" t="str">
            <v>ENERGY STAR LEDs - Reflector Lamp</v>
          </cell>
          <cell r="B148">
            <v>7.97</v>
          </cell>
        </row>
        <row r="149">
          <cell r="A149" t="str">
            <v>ENERGY STAR LEDs - Reflector Lamp</v>
          </cell>
          <cell r="B149">
            <v>6.19</v>
          </cell>
        </row>
        <row r="150">
          <cell r="A150" t="str">
            <v>ENERGY STAR LED Bulbs  - 75W Equivalent</v>
          </cell>
          <cell r="B150">
            <v>1.41</v>
          </cell>
        </row>
        <row r="151">
          <cell r="A151" t="str">
            <v>ENERGY STAR LEDs - Reflector Lamp</v>
          </cell>
          <cell r="B151">
            <v>5.97</v>
          </cell>
        </row>
        <row r="152">
          <cell r="A152" t="str">
            <v>ENERGY STAR LEDs - Reflector Lamp</v>
          </cell>
          <cell r="B152">
            <v>5.97</v>
          </cell>
        </row>
        <row r="153">
          <cell r="A153" t="str">
            <v>ENERGY STAR LED Bulbs  - 75W Equivalent</v>
          </cell>
          <cell r="B153">
            <v>1.75</v>
          </cell>
        </row>
        <row r="154">
          <cell r="A154" t="str">
            <v>ENERGY STAR LEDs - Reflector Lamp</v>
          </cell>
          <cell r="B154">
            <v>7.97</v>
          </cell>
        </row>
        <row r="155">
          <cell r="A155" t="str">
            <v>ENERGY STAR LEDs - Reflector Lamp</v>
          </cell>
          <cell r="B155">
            <v>7.97</v>
          </cell>
        </row>
        <row r="156">
          <cell r="A156" t="str">
            <v>ENERGY STAR LED Bulbs  - 75W Equivalent</v>
          </cell>
          <cell r="B156">
            <v>2.74</v>
          </cell>
        </row>
        <row r="157">
          <cell r="A157" t="str">
            <v>ENERGY STAR LEDs - Reflector Lamp</v>
          </cell>
          <cell r="B157">
            <v>8.9700000000000006</v>
          </cell>
        </row>
        <row r="158">
          <cell r="A158" t="str">
            <v>ENERGY STAR LEDs - Reflector Lamp</v>
          </cell>
          <cell r="B158">
            <v>8.9700000000000006</v>
          </cell>
        </row>
        <row r="159">
          <cell r="A159" t="str">
            <v>ENERGY STAR LEDs - Reflector Lamp</v>
          </cell>
          <cell r="B159">
            <v>8.57</v>
          </cell>
        </row>
        <row r="160">
          <cell r="A160" t="str">
            <v>ENERGY STAR LED Bulbs  - 75W Equivalent</v>
          </cell>
          <cell r="B160">
            <v>0.72</v>
          </cell>
        </row>
        <row r="161">
          <cell r="A161" t="str">
            <v>ENERGY STAR LED Bulbs  - 75W Equivalent</v>
          </cell>
          <cell r="B161">
            <v>6.88</v>
          </cell>
        </row>
        <row r="162">
          <cell r="A162" t="str">
            <v>ENERGY STAR LEDs - Reflector Lamp</v>
          </cell>
          <cell r="B162">
            <v>4.99</v>
          </cell>
        </row>
        <row r="163">
          <cell r="A163" t="str">
            <v>ENERGY STAR LEDs - Reflector Lamp</v>
          </cell>
          <cell r="B163">
            <v>4.74</v>
          </cell>
        </row>
        <row r="164">
          <cell r="A164" t="str">
            <v>ENERGY STAR LED Bulbs  - 100W Equivalent</v>
          </cell>
          <cell r="B164">
            <v>1.49</v>
          </cell>
        </row>
        <row r="165">
          <cell r="A165" t="str">
            <v>ENERGY STAR LEDs - Reflector Lamp</v>
          </cell>
          <cell r="B165">
            <v>4.74</v>
          </cell>
        </row>
        <row r="166">
          <cell r="A166" t="str">
            <v>ENERGY STAR LEDs - Reflector Lamp</v>
          </cell>
          <cell r="B166">
            <v>7.97</v>
          </cell>
        </row>
        <row r="167">
          <cell r="A167" t="str">
            <v>ENERGY STAR LED Bulbs  - 100W Equivalent</v>
          </cell>
          <cell r="B167">
            <v>1.74</v>
          </cell>
        </row>
        <row r="168">
          <cell r="A168" t="str">
            <v>ENERGY STAR LED Bulbs  - 100W Equivalent</v>
          </cell>
          <cell r="B168">
            <v>1.64</v>
          </cell>
        </row>
        <row r="169">
          <cell r="A169" t="str">
            <v>ENERGY STAR LED Bulbs  - 100W Equivalent</v>
          </cell>
          <cell r="B169">
            <v>1.41</v>
          </cell>
        </row>
        <row r="170">
          <cell r="A170" t="str">
            <v>ENERGY STAR LED Bulbs  - 100W Equivalent</v>
          </cell>
          <cell r="B170">
            <v>1.46</v>
          </cell>
        </row>
        <row r="171">
          <cell r="A171" t="str">
            <v>ENERGY STAR LED Bulbs  - 100W Equivalent</v>
          </cell>
          <cell r="B171">
            <v>1.92</v>
          </cell>
        </row>
        <row r="172">
          <cell r="A172" t="str">
            <v>ENERGY STAR LEDs - Reflector Lamp</v>
          </cell>
          <cell r="B172">
            <v>8.57</v>
          </cell>
        </row>
        <row r="173">
          <cell r="A173" t="str">
            <v>ENERGY STAR LED Bulbs  - 100W Equivalent</v>
          </cell>
          <cell r="B173">
            <v>1.75</v>
          </cell>
        </row>
        <row r="174">
          <cell r="A174" t="str">
            <v>ENERGY STAR LED Bulbs  - 100W Equivalent</v>
          </cell>
          <cell r="B174">
            <v>1.42</v>
          </cell>
        </row>
        <row r="175">
          <cell r="A175" t="str">
            <v>ENERGY STAR LED Bulbs  - 100W Equivalent</v>
          </cell>
          <cell r="B175">
            <v>2.74</v>
          </cell>
        </row>
        <row r="176">
          <cell r="A176" t="str">
            <v>ENERGY STAR LED Bulbs  - 100W Equivalent</v>
          </cell>
          <cell r="B176">
            <v>1.58</v>
          </cell>
        </row>
        <row r="177">
          <cell r="A177" t="str">
            <v>ENERGY STAR LED Bulbs  - 100W Equivalent</v>
          </cell>
          <cell r="B177">
            <v>6.88</v>
          </cell>
        </row>
        <row r="178">
          <cell r="A178" t="str">
            <v>ENERGY STAR Torchieres</v>
          </cell>
          <cell r="B178">
            <v>19.95</v>
          </cell>
        </row>
        <row r="179">
          <cell r="A179" t="str">
            <v>ENERGY STAR Torchieres</v>
          </cell>
          <cell r="B179">
            <v>29.97</v>
          </cell>
        </row>
        <row r="180">
          <cell r="A180" t="str">
            <v>ENERGY STAR Torchieres</v>
          </cell>
          <cell r="B180">
            <v>29.97</v>
          </cell>
        </row>
        <row r="181">
          <cell r="A181" t="str">
            <v>ENERGY STAR Torchieres</v>
          </cell>
          <cell r="B181">
            <v>27.97</v>
          </cell>
        </row>
        <row r="182">
          <cell r="A182" t="str">
            <v>ENERGY STAR Torchieres</v>
          </cell>
          <cell r="B182">
            <v>29.99</v>
          </cell>
        </row>
        <row r="183">
          <cell r="A183" t="str">
            <v>ENERGY STAR Torchieres</v>
          </cell>
          <cell r="B183">
            <v>29.99</v>
          </cell>
        </row>
        <row r="184">
          <cell r="A184" t="str">
            <v>ENERGY STAR Torchieres</v>
          </cell>
          <cell r="B184">
            <v>34.97</v>
          </cell>
        </row>
        <row r="185">
          <cell r="A185" t="str">
            <v>ENERGY STAR Torchieres</v>
          </cell>
          <cell r="B185">
            <v>49</v>
          </cell>
        </row>
        <row r="186">
          <cell r="A186" t="str">
            <v>ENERGY STAR Torchieres</v>
          </cell>
          <cell r="B186">
            <v>44.97</v>
          </cell>
        </row>
        <row r="187">
          <cell r="A187" t="str">
            <v>ENERGY STAR Torchieres</v>
          </cell>
          <cell r="B187">
            <v>53.78</v>
          </cell>
        </row>
        <row r="188">
          <cell r="A188" t="str">
            <v>ENERGY STAR Torchieres</v>
          </cell>
          <cell r="B188">
            <v>54.97</v>
          </cell>
        </row>
        <row r="189">
          <cell r="A189" t="str">
            <v>ENERGY STAR Torchieres</v>
          </cell>
          <cell r="B189">
            <v>54.97</v>
          </cell>
        </row>
        <row r="190">
          <cell r="A190" t="str">
            <v>ENERGY STAR Torchieres</v>
          </cell>
          <cell r="B190">
            <v>51.97</v>
          </cell>
        </row>
        <row r="191">
          <cell r="A191" t="str">
            <v>ENERGY STAR Torchieres</v>
          </cell>
          <cell r="B191">
            <v>56</v>
          </cell>
        </row>
        <row r="192">
          <cell r="A192" t="str">
            <v>ENERGY STAR Torchieres</v>
          </cell>
          <cell r="B192">
            <v>56.99</v>
          </cell>
        </row>
        <row r="193">
          <cell r="A193" t="str">
            <v>ENERGY STAR Torchieres</v>
          </cell>
          <cell r="B193">
            <v>62.97</v>
          </cell>
        </row>
        <row r="194">
          <cell r="A194" t="str">
            <v>ENERGY STAR Torchieres</v>
          </cell>
          <cell r="B194">
            <v>72.180000000000007</v>
          </cell>
        </row>
        <row r="195">
          <cell r="A195" t="str">
            <v>ENERGY STAR Torchieres</v>
          </cell>
          <cell r="B195">
            <v>93.6</v>
          </cell>
        </row>
        <row r="196">
          <cell r="A196" t="str">
            <v>ENERGY STAR Torchieres</v>
          </cell>
          <cell r="B196">
            <v>93.6</v>
          </cell>
        </row>
        <row r="197">
          <cell r="A197" t="str">
            <v>ENERGY STAR Torchieres</v>
          </cell>
          <cell r="B197">
            <v>95.2</v>
          </cell>
        </row>
        <row r="198">
          <cell r="A198" t="str">
            <v>ENERGY STAR Windows</v>
          </cell>
          <cell r="B198">
            <v>2333.3333333333335</v>
          </cell>
        </row>
        <row r="199">
          <cell r="A199" t="str">
            <v>ENERGY STAR Windows</v>
          </cell>
          <cell r="B199">
            <v>2369.1428571428573</v>
          </cell>
        </row>
        <row r="200">
          <cell r="A200" t="str">
            <v>ENERGY STAR Windows</v>
          </cell>
          <cell r="B200">
            <v>1372.2666666666667</v>
          </cell>
        </row>
        <row r="201">
          <cell r="A201" t="str">
            <v>ENERGY STAR Windows</v>
          </cell>
          <cell r="B201">
            <v>1511.1111111111111</v>
          </cell>
        </row>
        <row r="202">
          <cell r="A202" t="str">
            <v>ENERGY STAR Windows</v>
          </cell>
          <cell r="B202">
            <v>1125</v>
          </cell>
        </row>
        <row r="203">
          <cell r="A203" t="str">
            <v>ENERGY STAR Windows</v>
          </cell>
          <cell r="B203">
            <v>1185</v>
          </cell>
        </row>
        <row r="204">
          <cell r="A204" t="str">
            <v>ENERGY STAR Windows</v>
          </cell>
          <cell r="B204">
            <v>455.55555555555554</v>
          </cell>
        </row>
        <row r="205">
          <cell r="A205" t="str">
            <v>ENERGY STAR Windows</v>
          </cell>
          <cell r="B205">
            <v>1011.1111111111111</v>
          </cell>
        </row>
        <row r="206">
          <cell r="A206" t="str">
            <v>Ceiling Fan with ENERGY STAR Light Fixture</v>
          </cell>
          <cell r="B206">
            <v>29.97</v>
          </cell>
        </row>
        <row r="207">
          <cell r="A207" t="str">
            <v>Ceiling Fan with ENERGY STAR Light Fixture</v>
          </cell>
          <cell r="B207">
            <v>44.97</v>
          </cell>
        </row>
        <row r="208">
          <cell r="A208" t="str">
            <v>Ceiling Fan with ENERGY STAR Light Fixture</v>
          </cell>
          <cell r="B208">
            <v>44.97</v>
          </cell>
        </row>
        <row r="209">
          <cell r="A209" t="str">
            <v>Ceiling Fan with ENERGY STAR Light Fixture</v>
          </cell>
          <cell r="B209">
            <v>47.97</v>
          </cell>
        </row>
        <row r="210">
          <cell r="A210" t="str">
            <v>Ceiling Fan with ENERGY STAR Light Fixture</v>
          </cell>
          <cell r="B210">
            <v>49.32</v>
          </cell>
        </row>
        <row r="211">
          <cell r="A211" t="str">
            <v>Ceiling Fan with ENERGY STAR Light Fixture</v>
          </cell>
          <cell r="B211">
            <v>46.97</v>
          </cell>
        </row>
        <row r="212">
          <cell r="A212" t="str">
            <v>Ceiling Fan with ENERGY STAR Light Fixture</v>
          </cell>
          <cell r="B212">
            <v>46.97</v>
          </cell>
        </row>
        <row r="213">
          <cell r="A213" t="str">
            <v>Ceiling Fan with ENERGY STAR Light Fixture</v>
          </cell>
          <cell r="B213">
            <v>49.32</v>
          </cell>
        </row>
        <row r="214">
          <cell r="A214" t="str">
            <v>Ceiling Fan with ENERGY STAR Light Fixture</v>
          </cell>
          <cell r="B214">
            <v>59.97</v>
          </cell>
        </row>
        <row r="215">
          <cell r="A215" t="str">
            <v>Ceiling Fan with ENERGY STAR Light Fixture</v>
          </cell>
          <cell r="B215">
            <v>59.97</v>
          </cell>
        </row>
        <row r="216">
          <cell r="A216" t="str">
            <v>Ceiling Fan with ENERGY STAR Light Fixture</v>
          </cell>
          <cell r="B216">
            <v>49.97</v>
          </cell>
        </row>
        <row r="217">
          <cell r="A217" t="str">
            <v>Ceiling Fan with ENERGY STAR Light Fixture</v>
          </cell>
          <cell r="B217">
            <v>49.97</v>
          </cell>
        </row>
        <row r="218">
          <cell r="A218" t="str">
            <v>Ceiling Fan with ENERGY STAR Light Fixture</v>
          </cell>
          <cell r="B218">
            <v>49.99</v>
          </cell>
        </row>
        <row r="219">
          <cell r="A219" t="str">
            <v>Ceiling Fan with ENERGY STAR Light Fixture</v>
          </cell>
          <cell r="B219">
            <v>51</v>
          </cell>
        </row>
        <row r="220">
          <cell r="A220" t="str">
            <v>Ceiling Fan with ENERGY STAR Light Fixture</v>
          </cell>
          <cell r="B220">
            <v>53.99</v>
          </cell>
        </row>
        <row r="221">
          <cell r="A221" t="str">
            <v>Ceiling Fan with ENERGY STAR Light Fixture</v>
          </cell>
          <cell r="B221">
            <v>54.6</v>
          </cell>
        </row>
        <row r="222">
          <cell r="A222" t="str">
            <v>Ceiling Fan with ENERGY STAR Light Fixture</v>
          </cell>
          <cell r="B222">
            <v>54.72</v>
          </cell>
        </row>
        <row r="223">
          <cell r="A223" t="str">
            <v>Ceiling Fan with ENERGY STAR Light Fixture</v>
          </cell>
          <cell r="B223">
            <v>54.97</v>
          </cell>
        </row>
        <row r="224">
          <cell r="A224" t="str">
            <v>Ceiling Fan with ENERGY STAR Light Fixture</v>
          </cell>
          <cell r="B224">
            <v>54.97</v>
          </cell>
        </row>
        <row r="225">
          <cell r="A225" t="str">
            <v>Ceiling Fan with ENERGY STAR Light Fixture</v>
          </cell>
          <cell r="B225">
            <v>55.99</v>
          </cell>
        </row>
        <row r="226">
          <cell r="A226" t="str">
            <v>Ceiling Fan with ENERGY STAR Light Fixture</v>
          </cell>
          <cell r="B226">
            <v>59.71</v>
          </cell>
        </row>
        <row r="227">
          <cell r="A227" t="str">
            <v>Standard Electric Water Heater to Gas Water Heater</v>
          </cell>
          <cell r="B227">
            <v>228</v>
          </cell>
        </row>
        <row r="228">
          <cell r="A228" t="str">
            <v>Standard Electric Water Heater to Gas Water Heater</v>
          </cell>
          <cell r="B228">
            <v>278</v>
          </cell>
        </row>
        <row r="229">
          <cell r="A229" t="str">
            <v>Standard Electric Water Heater to Gas Water Heater</v>
          </cell>
          <cell r="B229">
            <v>999</v>
          </cell>
        </row>
        <row r="230">
          <cell r="A230" t="str">
            <v>Standard Electric Water Heater to Gas Water Heater</v>
          </cell>
          <cell r="B230">
            <v>899</v>
          </cell>
        </row>
        <row r="231">
          <cell r="A231" t="str">
            <v>Standard Electric Water Heater to Gas Water Heater</v>
          </cell>
          <cell r="B231">
            <v>347</v>
          </cell>
        </row>
        <row r="232">
          <cell r="A232" t="str">
            <v>Standard Electric Water Heater to Gas Water Heater</v>
          </cell>
          <cell r="B232">
            <v>899</v>
          </cell>
        </row>
        <row r="233">
          <cell r="A233" t="str">
            <v>Standard Electric Water Heater to Gas Water Heater</v>
          </cell>
          <cell r="B233">
            <v>1149</v>
          </cell>
        </row>
        <row r="234">
          <cell r="A234" t="str">
            <v>Standard Heat Pump Water Heater to Gas Water Heater</v>
          </cell>
          <cell r="B234">
            <v>999</v>
          </cell>
        </row>
        <row r="235">
          <cell r="A235" t="str">
            <v>Standard Heat Pump Water Heater to Gas Water Heater</v>
          </cell>
          <cell r="B235">
            <v>899</v>
          </cell>
        </row>
        <row r="236">
          <cell r="A236" t="str">
            <v>Ductless Mini-Split Heat Pumps</v>
          </cell>
          <cell r="B236">
            <v>798</v>
          </cell>
        </row>
        <row r="237">
          <cell r="A237" t="str">
            <v>Ductless Mini-Split Heat Pumps</v>
          </cell>
          <cell r="B237">
            <v>799</v>
          </cell>
        </row>
        <row r="238">
          <cell r="A238" t="str">
            <v>Ductless Mini-Split Heat Pumps</v>
          </cell>
          <cell r="B238">
            <v>829</v>
          </cell>
        </row>
        <row r="239">
          <cell r="A239" t="str">
            <v>Ductless Mini-Split Heat Pumps</v>
          </cell>
          <cell r="B239">
            <v>849</v>
          </cell>
        </row>
        <row r="240">
          <cell r="A240" t="str">
            <v>Ductless Mini-Split Heat Pumps</v>
          </cell>
          <cell r="B240">
            <v>863</v>
          </cell>
        </row>
        <row r="241">
          <cell r="A241" t="str">
            <v>Ductless Mini-Split Heat Pumps</v>
          </cell>
          <cell r="B241">
            <v>899</v>
          </cell>
        </row>
        <row r="242">
          <cell r="A242" t="str">
            <v>Ductless Mini-Split Heat Pumps</v>
          </cell>
          <cell r="B242">
            <v>949</v>
          </cell>
        </row>
        <row r="243">
          <cell r="A243" t="str">
            <v>Ductless Mini-Split Heat Pumps</v>
          </cell>
          <cell r="B243">
            <v>949</v>
          </cell>
        </row>
        <row r="244">
          <cell r="A244" t="str">
            <v>Ductless Mini-Split Heat Pumps</v>
          </cell>
          <cell r="B244">
            <v>970</v>
          </cell>
        </row>
        <row r="245">
          <cell r="A245" t="str">
            <v>Ductless Mini-Split Heat Pumps</v>
          </cell>
          <cell r="B245">
            <v>999</v>
          </cell>
        </row>
        <row r="246">
          <cell r="A246" t="str">
            <v>Ductless Mini-Split Heat Pumps</v>
          </cell>
          <cell r="B246">
            <v>999</v>
          </cell>
        </row>
        <row r="247">
          <cell r="A247" t="str">
            <v>Ductless Mini-Split Heat Pumps</v>
          </cell>
          <cell r="B247">
            <v>1049</v>
          </cell>
        </row>
        <row r="248">
          <cell r="A248" t="str">
            <v>Ductless Mini-Split Heat Pumps</v>
          </cell>
          <cell r="B248">
            <v>1149</v>
          </cell>
        </row>
        <row r="249">
          <cell r="A249" t="str">
            <v>Ductless Mini-Split Heat Pumps</v>
          </cell>
          <cell r="B249">
            <v>1199</v>
          </cell>
        </row>
        <row r="250">
          <cell r="A250" t="str">
            <v>Ductless Mini-Split Heat Pumps</v>
          </cell>
          <cell r="B250">
            <v>1299</v>
          </cell>
        </row>
        <row r="251">
          <cell r="A251" t="str">
            <v>ENERGY STAR CFL Bulbs  - 23-27 W (Specialty)</v>
          </cell>
          <cell r="B251">
            <v>7.97</v>
          </cell>
        </row>
        <row r="252">
          <cell r="A252" t="str">
            <v>ENERGY STAR CFL Bulbs  - 9-11 W (Specialty)</v>
          </cell>
          <cell r="B252">
            <v>3.29</v>
          </cell>
        </row>
        <row r="253">
          <cell r="A253" t="str">
            <v>ENERGY STAR CFL Bulbs  - 13-15 W (Specialty)</v>
          </cell>
          <cell r="B253">
            <v>3.29</v>
          </cell>
        </row>
        <row r="254">
          <cell r="A254" t="str">
            <v>ENERGY STAR CFL Bulbs  - 13-15 W (Specialty)</v>
          </cell>
          <cell r="B254">
            <v>3.29</v>
          </cell>
        </row>
        <row r="255">
          <cell r="A255" t="str">
            <v>ENERGY STAR CFL Bulbs  - 9-11 W (Specialty)</v>
          </cell>
          <cell r="B255">
            <v>3.29</v>
          </cell>
        </row>
        <row r="256">
          <cell r="A256" t="str">
            <v>ENERGY STAR CFL Bulbs  - 13-15 W (Specialty)</v>
          </cell>
          <cell r="B256">
            <v>4.74</v>
          </cell>
        </row>
        <row r="257">
          <cell r="A257" t="str">
            <v>ENERGY STAR CFL Bulbs  - 13-15 W (Specialty)</v>
          </cell>
          <cell r="B257">
            <v>4.74</v>
          </cell>
        </row>
        <row r="258">
          <cell r="A258" t="str">
            <v>ENERGY STAR CFL Bulbs  - 9-11 W (Specialty)</v>
          </cell>
          <cell r="B258">
            <v>2.5</v>
          </cell>
        </row>
        <row r="259">
          <cell r="A259" t="str">
            <v>ENERGY STAR CFL Bulbs  - 9-11 W (Specialty)</v>
          </cell>
          <cell r="B259">
            <v>2.5</v>
          </cell>
        </row>
        <row r="260">
          <cell r="A260" t="str">
            <v>ENERGY STAR LED Bulbs  - 100W Equivalent (Specialty)</v>
          </cell>
          <cell r="B260">
            <v>7.97</v>
          </cell>
        </row>
        <row r="261">
          <cell r="A261" t="str">
            <v>ENERGY STAR LED Bulbs  - 40W Equivalent (Specialty)</v>
          </cell>
          <cell r="B261">
            <v>3.29</v>
          </cell>
        </row>
        <row r="262">
          <cell r="A262" t="str">
            <v>ENERGY STAR LED Bulbs  - 60W Equivalent (Specialty)</v>
          </cell>
          <cell r="B262">
            <v>3.29</v>
          </cell>
        </row>
        <row r="263">
          <cell r="A263" t="str">
            <v>ENERGY STAR LED Bulbs  - 60W Equivalent (Specialty)</v>
          </cell>
          <cell r="B263">
            <v>3.29</v>
          </cell>
        </row>
        <row r="264">
          <cell r="A264" t="str">
            <v>ENERGY STAR LED Bulbs  - 40W Equivalent (Specialty)</v>
          </cell>
          <cell r="B264">
            <v>3.29</v>
          </cell>
        </row>
        <row r="265">
          <cell r="A265" t="str">
            <v>ENERGY STAR LED Bulbs  - 60W Equivalent (Specialty)</v>
          </cell>
          <cell r="B265">
            <v>4.74</v>
          </cell>
        </row>
        <row r="266">
          <cell r="A266" t="str">
            <v>ENERGY STAR LED Bulbs  - 60W Equivalent (Specialty)</v>
          </cell>
          <cell r="B266">
            <v>4.74</v>
          </cell>
        </row>
        <row r="267">
          <cell r="A267" t="str">
            <v>ENERGY STAR LED Bulbs  - 40W Equivalent (Specialty)</v>
          </cell>
          <cell r="B267">
            <v>2.5</v>
          </cell>
        </row>
        <row r="268">
          <cell r="A268" t="str">
            <v>ENERGY STAR LED Bulbs  - 40W Equivalent (Specialty)</v>
          </cell>
          <cell r="B268">
            <v>2.5</v>
          </cell>
        </row>
      </sheetData>
      <sheetData sheetId="2" refreshError="1">
        <row r="2">
          <cell r="A2" t="str">
            <v>Measure Name</v>
          </cell>
          <cell r="B2" t="str">
            <v>Price</v>
          </cell>
        </row>
        <row r="3">
          <cell r="A3" t="str">
            <v>ENERGY STAR CFL Bulbs  - 9-11 W</v>
          </cell>
          <cell r="B3">
            <v>2.48</v>
          </cell>
        </row>
        <row r="4">
          <cell r="A4" t="str">
            <v>ENERGY STAR CFL Bulbs  - 9-11 W</v>
          </cell>
          <cell r="B4">
            <v>1.24</v>
          </cell>
        </row>
        <row r="5">
          <cell r="A5" t="str">
            <v>ENERGY STAR CFL Bulbs  - 9-11 W</v>
          </cell>
          <cell r="B5">
            <v>2.48</v>
          </cell>
        </row>
        <row r="6">
          <cell r="A6" t="str">
            <v>ENERGY STAR CFL Bulbs  - 9-11 W</v>
          </cell>
          <cell r="B6">
            <v>5.74</v>
          </cell>
        </row>
        <row r="7">
          <cell r="A7" t="str">
            <v>ENERGY STAR CFL Bulbs  - 9-11 W</v>
          </cell>
          <cell r="B7">
            <v>1.46</v>
          </cell>
        </row>
        <row r="8">
          <cell r="A8" t="str">
            <v>ENERGY STAR CFL Bulbs  - 9-11 W</v>
          </cell>
          <cell r="B8">
            <v>1.74</v>
          </cell>
        </row>
        <row r="9">
          <cell r="A9" t="str">
            <v>ENERGY STAR CFL Bulbs  - 9-11 W</v>
          </cell>
          <cell r="B9">
            <v>2.2400000000000002</v>
          </cell>
        </row>
        <row r="10">
          <cell r="A10" t="str">
            <v>ENERGY STAR CFL Bulbs  - 9-11 W</v>
          </cell>
          <cell r="B10">
            <v>2</v>
          </cell>
        </row>
        <row r="11">
          <cell r="A11" t="str">
            <v>ENERGY STAR CFL Bulbs  - 9-11 W</v>
          </cell>
          <cell r="B11">
            <v>4.38</v>
          </cell>
        </row>
        <row r="12">
          <cell r="A12" t="str">
            <v>ENERGY STAR CFL Bulbs  - 9-11 W</v>
          </cell>
          <cell r="B12">
            <v>2.2400000000000002</v>
          </cell>
        </row>
        <row r="13">
          <cell r="A13" t="str">
            <v>ENERGY STAR CFL Bulbs  - 9-11 W</v>
          </cell>
          <cell r="B13">
            <v>4.49</v>
          </cell>
        </row>
        <row r="14">
          <cell r="A14" t="str">
            <v>ENERGY STAR CFL Bulbs  - 9-11 W</v>
          </cell>
          <cell r="B14">
            <v>4.99</v>
          </cell>
        </row>
        <row r="15">
          <cell r="A15" t="str">
            <v>ENERGY STAR CFL Bulbs  - 9-11 W</v>
          </cell>
          <cell r="B15">
            <v>5.49</v>
          </cell>
        </row>
        <row r="16">
          <cell r="A16" t="str">
            <v>ENERGY STAR CFL Bulbs  - 9-11 W</v>
          </cell>
          <cell r="B16">
            <v>5.49</v>
          </cell>
        </row>
        <row r="17">
          <cell r="A17" t="str">
            <v>ENERGY STAR CFL Bulbs  - 9-11 W</v>
          </cell>
          <cell r="B17">
            <v>5.99</v>
          </cell>
        </row>
        <row r="18">
          <cell r="A18" t="str">
            <v>ENERGY STAR CFL Bulbs  - 9-11 W</v>
          </cell>
          <cell r="B18">
            <v>7.99</v>
          </cell>
        </row>
        <row r="19">
          <cell r="A19" t="str">
            <v>ENERGY STAR CFL Bulbs  - 9-11 W</v>
          </cell>
          <cell r="B19">
            <v>1.37</v>
          </cell>
        </row>
        <row r="20">
          <cell r="A20" t="str">
            <v>ENERGY STAR CFL Bulbs  - 9-11 W</v>
          </cell>
          <cell r="B20">
            <v>1.41</v>
          </cell>
        </row>
        <row r="21">
          <cell r="A21" t="str">
            <v>ENERGY STAR CFL Bulbs  - 9-11 W</v>
          </cell>
          <cell r="B21">
            <v>4.97</v>
          </cell>
        </row>
        <row r="22">
          <cell r="A22" t="str">
            <v>ENERGY STAR CFL Bulbs  - 9-11 W</v>
          </cell>
          <cell r="B22">
            <v>2</v>
          </cell>
        </row>
        <row r="23">
          <cell r="A23" t="str">
            <v>ENERGY STAR CFL Bulbs  - 9-11 W</v>
          </cell>
          <cell r="B23">
            <v>2.2400000000000002</v>
          </cell>
        </row>
        <row r="24">
          <cell r="A24" t="str">
            <v>ENERGY STAR CFL Bulbs  - 9-11 W</v>
          </cell>
          <cell r="B24">
            <v>11.97</v>
          </cell>
        </row>
        <row r="25">
          <cell r="A25" t="str">
            <v>ENERGY STAR CFL Bulbs  - 9-11 W</v>
          </cell>
          <cell r="B25">
            <v>2.99</v>
          </cell>
        </row>
        <row r="26">
          <cell r="A26" t="str">
            <v>ENERGY STAR CFL Bulbs  - 9-11 W</v>
          </cell>
          <cell r="B26">
            <v>2</v>
          </cell>
        </row>
        <row r="27">
          <cell r="A27" t="str">
            <v>ENERGY STAR CFL Bulbs  - 9-11 W</v>
          </cell>
          <cell r="B27">
            <v>2.87</v>
          </cell>
        </row>
        <row r="28">
          <cell r="A28" t="str">
            <v>ENERGY STAR CFL Bulbs  - 9-11 W</v>
          </cell>
          <cell r="B28">
            <v>2.87</v>
          </cell>
        </row>
        <row r="29">
          <cell r="A29" t="str">
            <v>ENERGY STAR CFL Bulbs  - 9-11 W</v>
          </cell>
          <cell r="B29">
            <v>1.9</v>
          </cell>
        </row>
        <row r="30">
          <cell r="A30" t="str">
            <v>ENERGY STAR CFL Bulbs  - 9-11 W</v>
          </cell>
          <cell r="B30">
            <v>2.72</v>
          </cell>
        </row>
        <row r="31">
          <cell r="A31" t="str">
            <v>ENERGY STAR CFL Bulbs  - 9-11 W</v>
          </cell>
          <cell r="B31">
            <v>2.72</v>
          </cell>
        </row>
        <row r="32">
          <cell r="A32" t="str">
            <v>ENERGY STAR CFLs - Reflector Lamp</v>
          </cell>
          <cell r="B32">
            <v>6.16</v>
          </cell>
        </row>
        <row r="33">
          <cell r="A33" t="str">
            <v>ENERGY STAR CFL Bulbs  - 9-11 W</v>
          </cell>
          <cell r="B33">
            <v>1.84</v>
          </cell>
        </row>
        <row r="34">
          <cell r="A34" t="str">
            <v>ENERGY STAR CFL Bulbs  - 9-11 W</v>
          </cell>
          <cell r="B34">
            <v>9.9700000000000006</v>
          </cell>
        </row>
        <row r="35">
          <cell r="A35" t="str">
            <v>ENERGY STAR CFLs - Reflector Lamp</v>
          </cell>
          <cell r="B35">
            <v>9.9700000000000006</v>
          </cell>
        </row>
        <row r="36">
          <cell r="A36" t="str">
            <v>ENERGY STAR CFL Bulbs  - 9-11 W</v>
          </cell>
          <cell r="B36">
            <v>10.97</v>
          </cell>
        </row>
        <row r="37">
          <cell r="A37" t="str">
            <v>ENERGY STAR CFL Bulbs  - 13-15 W</v>
          </cell>
          <cell r="B37">
            <v>3.88</v>
          </cell>
        </row>
        <row r="38">
          <cell r="A38" t="str">
            <v>ENERGY STAR CFL Bulbs  - 13-15 W</v>
          </cell>
          <cell r="B38">
            <v>3.88</v>
          </cell>
        </row>
        <row r="39">
          <cell r="A39" t="str">
            <v>ENERGY STAR CFL Bulbs  - 13-15 W</v>
          </cell>
          <cell r="B39">
            <v>4.47</v>
          </cell>
        </row>
        <row r="40">
          <cell r="A40" t="str">
            <v>ENERGY STAR CFL Bulbs  - 13-15 W</v>
          </cell>
          <cell r="B40">
            <v>4.74</v>
          </cell>
        </row>
        <row r="41">
          <cell r="A41" t="str">
            <v>ENERGY STAR CFL Bulbs  - 13-15 W</v>
          </cell>
          <cell r="B41">
            <v>4.74</v>
          </cell>
        </row>
        <row r="42">
          <cell r="A42" t="str">
            <v>ENERGY STAR CFL Bulbs  - 13-15 W</v>
          </cell>
          <cell r="B42">
            <v>4.97</v>
          </cell>
        </row>
        <row r="43">
          <cell r="A43" t="str">
            <v>ENERGY STAR CFL Bulbs  - 13-15 W</v>
          </cell>
          <cell r="B43">
            <v>6.48</v>
          </cell>
        </row>
        <row r="44">
          <cell r="A44" t="str">
            <v>ENERGY STAR CFL Bulbs  - 13-15 W</v>
          </cell>
          <cell r="B44">
            <v>7.77</v>
          </cell>
        </row>
        <row r="45">
          <cell r="A45" t="str">
            <v>ENERGY STAR CFL Bulbs  - 13-15 W</v>
          </cell>
          <cell r="B45">
            <v>9.4499999999999993</v>
          </cell>
        </row>
        <row r="46">
          <cell r="A46" t="str">
            <v>ENERGY STAR CFL Bulbs  - 13-15 W</v>
          </cell>
          <cell r="B46">
            <v>10.53</v>
          </cell>
        </row>
        <row r="47">
          <cell r="A47" t="str">
            <v>ENERGY STAR CFL Bulbs  - 13-15 W</v>
          </cell>
          <cell r="B47">
            <v>2</v>
          </cell>
        </row>
        <row r="48">
          <cell r="A48" t="str">
            <v>ENERGY STAR CFL Bulbs  - 13-15 W</v>
          </cell>
          <cell r="B48">
            <v>2.48</v>
          </cell>
        </row>
        <row r="49">
          <cell r="A49" t="str">
            <v>ENERGY STAR CFL Bulbs  - 13-15 W</v>
          </cell>
          <cell r="B49">
            <v>4.12</v>
          </cell>
        </row>
        <row r="50">
          <cell r="A50" t="str">
            <v>ENERGY STAR CFL Bulbs  - 13-15 W</v>
          </cell>
          <cell r="B50">
            <v>5.97</v>
          </cell>
        </row>
        <row r="51">
          <cell r="A51" t="str">
            <v>ENERGY STAR CFL Bulbs  - 13-15 W</v>
          </cell>
          <cell r="B51">
            <v>7.97</v>
          </cell>
        </row>
        <row r="52">
          <cell r="A52" t="str">
            <v>ENERGY STAR CFL Bulbs  - 13-15 W</v>
          </cell>
          <cell r="B52">
            <v>4.49</v>
          </cell>
        </row>
        <row r="53">
          <cell r="A53" t="str">
            <v>ENERGY STAR CFL Bulbs  - 13-15 W</v>
          </cell>
          <cell r="B53">
            <v>4.99</v>
          </cell>
        </row>
        <row r="54">
          <cell r="A54" t="str">
            <v>ENERGY STAR CFLs - Reflector Lamp</v>
          </cell>
          <cell r="B54">
            <v>4.99</v>
          </cell>
        </row>
        <row r="55">
          <cell r="A55" t="str">
            <v>ENERGY STAR CFLs - Reflector Lamp</v>
          </cell>
          <cell r="B55">
            <v>5.49</v>
          </cell>
        </row>
        <row r="56">
          <cell r="A56" t="str">
            <v>ENERGY STAR CFL Bulbs  - 13-15 W</v>
          </cell>
          <cell r="B56">
            <v>5.49</v>
          </cell>
        </row>
        <row r="57">
          <cell r="A57" t="str">
            <v>ENERGY STAR CFL Bulbs  - 13-15 W</v>
          </cell>
          <cell r="B57">
            <v>11.97</v>
          </cell>
        </row>
        <row r="58">
          <cell r="A58" t="str">
            <v>ENERGY STAR CFL Bulbs  - 13-15 W</v>
          </cell>
          <cell r="B58">
            <v>5.99</v>
          </cell>
        </row>
        <row r="59">
          <cell r="A59" t="str">
            <v>ENERGY STAR CFLs - Reflector Lamp</v>
          </cell>
          <cell r="B59">
            <v>6.49</v>
          </cell>
        </row>
        <row r="60">
          <cell r="A60" t="str">
            <v>ENERGY STAR CFL Bulbs  - 13-15 W</v>
          </cell>
          <cell r="B60">
            <v>13.97</v>
          </cell>
        </row>
        <row r="61">
          <cell r="A61" t="str">
            <v>ENERGY STAR CFL Bulbs  - 13-15 W</v>
          </cell>
          <cell r="B61">
            <v>1.62</v>
          </cell>
        </row>
        <row r="62">
          <cell r="A62" t="str">
            <v>ENERGY STAR CFLs - Reflector Lamp</v>
          </cell>
          <cell r="B62">
            <v>3.83</v>
          </cell>
        </row>
        <row r="63">
          <cell r="A63" t="str">
            <v>ENERGY STAR CFLs - Reflector Lamp</v>
          </cell>
          <cell r="B63">
            <v>4.16</v>
          </cell>
        </row>
        <row r="64">
          <cell r="A64" t="str">
            <v>ENERGY STAR CFL Bulbs  - 13-15 W</v>
          </cell>
          <cell r="B64">
            <v>7.97</v>
          </cell>
        </row>
        <row r="65">
          <cell r="A65" t="str">
            <v>ENERGY STAR CFLs - Reflector Lamp</v>
          </cell>
          <cell r="B65">
            <v>9.9700000000000006</v>
          </cell>
        </row>
        <row r="66">
          <cell r="A66" t="str">
            <v>ENERGY STAR CFL Bulbs  - 13-15 W</v>
          </cell>
          <cell r="B66">
            <v>5.49</v>
          </cell>
        </row>
        <row r="67">
          <cell r="A67" t="str">
            <v>ENERGY STAR CFLs - Reflector Lamp</v>
          </cell>
          <cell r="B67">
            <v>7.49</v>
          </cell>
        </row>
        <row r="68">
          <cell r="A68" t="str">
            <v>ENERGY STAR CFLs - Reflector Lamp</v>
          </cell>
          <cell r="B68">
            <v>4.66</v>
          </cell>
        </row>
        <row r="69">
          <cell r="A69" t="str">
            <v>ENERGY STAR CFL Bulbs  - 13-15 W</v>
          </cell>
          <cell r="B69">
            <v>8.67</v>
          </cell>
        </row>
        <row r="70">
          <cell r="A70" t="str">
            <v>ENERGY STAR CFL Bulbs  - 13-15 W</v>
          </cell>
          <cell r="B70">
            <v>10.17</v>
          </cell>
        </row>
        <row r="71">
          <cell r="A71" t="str">
            <v>ENERGY STAR CFL Bulbs  - 18-20 W</v>
          </cell>
          <cell r="B71">
            <v>3.96</v>
          </cell>
        </row>
        <row r="72">
          <cell r="A72" t="str">
            <v>ENERGY STAR CFL Bulbs  - 18-20 W</v>
          </cell>
          <cell r="B72">
            <v>3.96</v>
          </cell>
        </row>
        <row r="73">
          <cell r="A73" t="str">
            <v>ENERGY STAR CFL Bulbs  - 18-20 W</v>
          </cell>
          <cell r="B73">
            <v>6.47</v>
          </cell>
        </row>
        <row r="74">
          <cell r="A74" t="str">
            <v>ENERGY STAR CFL Bulbs  - 18-20 W</v>
          </cell>
          <cell r="B74">
            <v>7.77</v>
          </cell>
        </row>
        <row r="75">
          <cell r="A75" t="str">
            <v>ENERGY STAR CFL Bulbs  - 18-20 W</v>
          </cell>
          <cell r="B75">
            <v>10.8</v>
          </cell>
        </row>
        <row r="76">
          <cell r="A76" t="str">
            <v>ENERGY STAR CFL Bulbs  - 18-20 W</v>
          </cell>
          <cell r="B76">
            <v>11.52</v>
          </cell>
        </row>
        <row r="77">
          <cell r="A77" t="str">
            <v>ENERGY STAR CFL Bulbs  - 18-20 W</v>
          </cell>
          <cell r="B77">
            <v>11.99</v>
          </cell>
        </row>
        <row r="78">
          <cell r="A78" t="str">
            <v>ENERGY STAR CFL Bulbs  - 18-20 W</v>
          </cell>
          <cell r="B78">
            <v>2.76</v>
          </cell>
        </row>
        <row r="79">
          <cell r="A79" t="str">
            <v>ENERGY STAR CFL Bulbs  - 18-20 W</v>
          </cell>
          <cell r="B79">
            <v>6.64</v>
          </cell>
        </row>
        <row r="80">
          <cell r="A80" t="str">
            <v>ENERGY STAR CFL Bulbs  - 18-20 W</v>
          </cell>
          <cell r="B80">
            <v>4.17</v>
          </cell>
        </row>
        <row r="81">
          <cell r="A81" t="str">
            <v>ENERGY STAR CFL Bulbs  - 18-20 W</v>
          </cell>
          <cell r="B81">
            <v>3.98</v>
          </cell>
        </row>
        <row r="82">
          <cell r="A82" t="str">
            <v>ENERGY STAR CFL Bulbs  - 18-20 W</v>
          </cell>
          <cell r="B82">
            <v>3.98</v>
          </cell>
        </row>
        <row r="83">
          <cell r="A83" t="str">
            <v>ENERGY STAR CFL Bulbs  - 18-20 W</v>
          </cell>
          <cell r="B83">
            <v>2.4900000000000002</v>
          </cell>
        </row>
        <row r="84">
          <cell r="A84" t="str">
            <v>ENERGY STAR CFLs - Reflector Lamp</v>
          </cell>
          <cell r="B84">
            <v>7.49</v>
          </cell>
        </row>
        <row r="85">
          <cell r="A85" t="str">
            <v>ENERGY STAR CFL Bulbs  - 18-20 W</v>
          </cell>
          <cell r="B85">
            <v>5.97</v>
          </cell>
        </row>
        <row r="86">
          <cell r="A86" t="str">
            <v>ENERGY STAR CFL Bulbs  - 18-20 W</v>
          </cell>
          <cell r="B86">
            <v>9.4700000000000006</v>
          </cell>
        </row>
        <row r="87">
          <cell r="A87" t="str">
            <v>ENERGY STAR CFLs - Reflector Lamp</v>
          </cell>
          <cell r="B87">
            <v>11.99</v>
          </cell>
        </row>
        <row r="88">
          <cell r="A88" t="str">
            <v>ENERGY STAR CFLs - Reflector Lamp</v>
          </cell>
          <cell r="B88">
            <v>11.99</v>
          </cell>
        </row>
        <row r="89">
          <cell r="A89" t="str">
            <v>ENERGY STAR CFLs - Reflector Lamp</v>
          </cell>
          <cell r="B89">
            <v>11.39</v>
          </cell>
        </row>
        <row r="90">
          <cell r="A90" t="str">
            <v>ENERGY STAR CFL Bulbs  - 23-27 W</v>
          </cell>
          <cell r="B90">
            <v>4.47</v>
          </cell>
        </row>
        <row r="91">
          <cell r="A91" t="str">
            <v>ENERGY STAR CFL Bulbs  - 23-27 W</v>
          </cell>
          <cell r="B91">
            <v>5.47</v>
          </cell>
        </row>
        <row r="92">
          <cell r="A92" t="str">
            <v>ENERGY STAR CFL Bulbs  - 23-27 W</v>
          </cell>
          <cell r="B92">
            <v>5.74</v>
          </cell>
        </row>
        <row r="93">
          <cell r="A93" t="str">
            <v>ENERGY STAR CFL Bulbs  - 23-27 W</v>
          </cell>
          <cell r="B93">
            <v>8.8800000000000008</v>
          </cell>
        </row>
        <row r="94">
          <cell r="A94" t="str">
            <v>ENERGY STAR CFL Bulbs  - 23-27 W</v>
          </cell>
          <cell r="B94">
            <v>2.4900000000000002</v>
          </cell>
        </row>
        <row r="95">
          <cell r="A95" t="str">
            <v>ENERGY STAR CFL Bulbs  - 23-27 W</v>
          </cell>
          <cell r="B95">
            <v>2.74</v>
          </cell>
        </row>
        <row r="96">
          <cell r="A96" t="str">
            <v>ENERGY STAR CFLs - Reflector Lamp</v>
          </cell>
          <cell r="B96">
            <v>6.49</v>
          </cell>
        </row>
        <row r="97">
          <cell r="A97" t="str">
            <v>ENERGY STAR CFL Bulbs  - 23-27 W</v>
          </cell>
          <cell r="B97">
            <v>13.99</v>
          </cell>
        </row>
        <row r="98">
          <cell r="A98" t="str">
            <v>ENERGY STAR CFL Bulbs  - 23-27 W</v>
          </cell>
          <cell r="B98">
            <v>7.99</v>
          </cell>
        </row>
        <row r="99">
          <cell r="A99" t="str">
            <v>ENERGY STAR CFLs - Reflector Lamp</v>
          </cell>
          <cell r="B99">
            <v>7.99</v>
          </cell>
        </row>
        <row r="100">
          <cell r="A100" t="str">
            <v>ENERGY STAR CFLs - Reflector Lamp</v>
          </cell>
          <cell r="B100">
            <v>19.489999999999998</v>
          </cell>
        </row>
        <row r="101">
          <cell r="A101" t="str">
            <v>ENERGY STAR CFL Bulbs  - 23-27 W</v>
          </cell>
          <cell r="B101">
            <v>2.33</v>
          </cell>
        </row>
        <row r="102">
          <cell r="A102" t="str">
            <v>ENERGY STAR CFLs - Reflector Lamp</v>
          </cell>
          <cell r="B102">
            <v>6.24</v>
          </cell>
        </row>
        <row r="103">
          <cell r="A103" t="str">
            <v>ENERGY STAR CFL Bulbs  - 23-27 W</v>
          </cell>
          <cell r="B103">
            <v>2.4700000000000002</v>
          </cell>
        </row>
        <row r="104">
          <cell r="A104" t="str">
            <v>ENERGY STAR CFLs - Reflector Lamp</v>
          </cell>
          <cell r="B104">
            <v>6.66</v>
          </cell>
        </row>
        <row r="105">
          <cell r="A105" t="str">
            <v>ENERGY STAR CFLs - Reflector Lamp</v>
          </cell>
          <cell r="B105">
            <v>6.66</v>
          </cell>
        </row>
        <row r="106">
          <cell r="A106" t="str">
            <v>ENERGY STAR CFL Bulbs  - 23-27 W</v>
          </cell>
          <cell r="B106">
            <v>9.17</v>
          </cell>
        </row>
        <row r="107">
          <cell r="A107" t="str">
            <v>ENERGY STAR CFL Bulbs  - 23-27 W</v>
          </cell>
          <cell r="B107">
            <v>11.88</v>
          </cell>
        </row>
        <row r="108">
          <cell r="A108" t="str">
            <v>ENERGY STAR CFL Bulbs  - 23-27 W</v>
          </cell>
          <cell r="B108">
            <v>13.05</v>
          </cell>
        </row>
        <row r="111">
          <cell r="A111" t="str">
            <v>ENERGY STAR CFL Bulbs  - 23-27 W</v>
          </cell>
          <cell r="B111">
            <v>10.99</v>
          </cell>
        </row>
        <row r="112">
          <cell r="A112" t="str">
            <v>ENERGY STAR CFL Bulbs  - 23-27 W</v>
          </cell>
          <cell r="B112">
            <v>6.16</v>
          </cell>
        </row>
        <row r="113">
          <cell r="A113" t="str">
            <v>ENERGY STAR CFL Bulbs  - 23-27 W</v>
          </cell>
          <cell r="B113">
            <v>6.97</v>
          </cell>
        </row>
        <row r="114">
          <cell r="A114" t="str">
            <v>ENERGY STAR CFL Bulbs  - 23-27 W</v>
          </cell>
          <cell r="B114">
            <v>7.99</v>
          </cell>
        </row>
        <row r="115">
          <cell r="A115" t="str">
            <v>ENERGY STAR CFLs - Reflector Lamp</v>
          </cell>
          <cell r="B115">
            <v>10.97</v>
          </cell>
        </row>
        <row r="116">
          <cell r="A116" t="str">
            <v>Electroluminescent Nightlight</v>
          </cell>
          <cell r="B116">
            <v>3</v>
          </cell>
        </row>
        <row r="117">
          <cell r="A117" t="str">
            <v>Electroluminescent Nightlight</v>
          </cell>
          <cell r="B117">
            <v>4.29</v>
          </cell>
        </row>
        <row r="118">
          <cell r="A118" t="str">
            <v>LED Nightlight</v>
          </cell>
          <cell r="B118">
            <v>5.97</v>
          </cell>
        </row>
        <row r="119">
          <cell r="A119" t="str">
            <v>LED Nightlight</v>
          </cell>
          <cell r="B119">
            <v>4.97</v>
          </cell>
        </row>
        <row r="120">
          <cell r="A120" t="str">
            <v>LED Nightlight</v>
          </cell>
          <cell r="B120">
            <v>2.44</v>
          </cell>
        </row>
        <row r="121">
          <cell r="A121" t="str">
            <v>LED Nightlight</v>
          </cell>
          <cell r="B121">
            <v>4.97</v>
          </cell>
        </row>
        <row r="122">
          <cell r="A122" t="str">
            <v>LED Nightlight</v>
          </cell>
          <cell r="B122">
            <v>3.97</v>
          </cell>
        </row>
        <row r="123">
          <cell r="A123" t="str">
            <v>LED Nightlight</v>
          </cell>
          <cell r="B123">
            <v>2.97</v>
          </cell>
        </row>
        <row r="124">
          <cell r="A124" t="str">
            <v>LED Nightlight</v>
          </cell>
          <cell r="B124">
            <v>3.97</v>
          </cell>
        </row>
        <row r="125">
          <cell r="A125" t="str">
            <v>LED Nightlight</v>
          </cell>
          <cell r="B125">
            <v>2.97</v>
          </cell>
        </row>
        <row r="126">
          <cell r="A126" t="str">
            <v>LED Nightlight</v>
          </cell>
          <cell r="B126">
            <v>3.97</v>
          </cell>
        </row>
        <row r="127">
          <cell r="A127" t="str">
            <v>LED Nightlight</v>
          </cell>
          <cell r="B127">
            <v>4.97</v>
          </cell>
        </row>
        <row r="128">
          <cell r="A128" t="str">
            <v>LED Nightlight</v>
          </cell>
          <cell r="B128">
            <v>5.97</v>
          </cell>
        </row>
        <row r="129">
          <cell r="A129" t="str">
            <v>LED Nightlight</v>
          </cell>
          <cell r="B129">
            <v>3.97</v>
          </cell>
        </row>
        <row r="130">
          <cell r="A130" t="str">
            <v>LED Nightlight</v>
          </cell>
          <cell r="B130">
            <v>3.97</v>
          </cell>
        </row>
        <row r="131">
          <cell r="A131" t="str">
            <v>ENERGY STAR Holiday Lights</v>
          </cell>
          <cell r="B131">
            <v>12.08</v>
          </cell>
        </row>
        <row r="132">
          <cell r="A132" t="str">
            <v>ENERGY STAR Holiday Lights</v>
          </cell>
          <cell r="B132">
            <v>12.08</v>
          </cell>
        </row>
        <row r="133">
          <cell r="A133" t="str">
            <v>ENERGY STAR Holiday Lights</v>
          </cell>
          <cell r="B133">
            <v>12.08</v>
          </cell>
        </row>
        <row r="134">
          <cell r="A134" t="str">
            <v>Electric Clothes Dryer with Moisture Sensor</v>
          </cell>
          <cell r="B134">
            <v>548</v>
          </cell>
        </row>
        <row r="135">
          <cell r="A135" t="str">
            <v>Electric Clothes Dryer with Moisture Sensor</v>
          </cell>
          <cell r="B135">
            <v>548</v>
          </cell>
        </row>
        <row r="136">
          <cell r="A136" t="str">
            <v>Electric Clothes Dryer with Moisture Sensor</v>
          </cell>
          <cell r="B136">
            <v>548</v>
          </cell>
        </row>
        <row r="137">
          <cell r="A137" t="str">
            <v>Electric Clothes Dryer with Moisture Sensor</v>
          </cell>
          <cell r="B137">
            <v>549</v>
          </cell>
        </row>
        <row r="138">
          <cell r="A138" t="str">
            <v>Electric Clothes Dryer with Moisture Sensor</v>
          </cell>
          <cell r="B138">
            <v>599</v>
          </cell>
        </row>
        <row r="139">
          <cell r="A139" t="str">
            <v>Electric Clothes Dryer with Moisture Sensor</v>
          </cell>
          <cell r="B139">
            <v>629</v>
          </cell>
        </row>
        <row r="140">
          <cell r="A140" t="str">
            <v>Electric Clothes Dryer with Moisture Sensor</v>
          </cell>
          <cell r="B140">
            <v>649</v>
          </cell>
        </row>
        <row r="141">
          <cell r="A141" t="str">
            <v>Electric Clothes Dryer with Moisture Sensor</v>
          </cell>
          <cell r="B141">
            <v>649</v>
          </cell>
        </row>
        <row r="142">
          <cell r="A142" t="str">
            <v>Electric Clothes Dryer with Moisture Sensor</v>
          </cell>
          <cell r="B142">
            <v>674</v>
          </cell>
        </row>
        <row r="143">
          <cell r="A143" t="str">
            <v>Electric Clothes Dryer with Moisture Sensor</v>
          </cell>
          <cell r="B143">
            <v>699</v>
          </cell>
        </row>
        <row r="144">
          <cell r="A144" t="str">
            <v>Electric Clothes Dryer with Moisture Sensor</v>
          </cell>
          <cell r="B144">
            <v>699</v>
          </cell>
        </row>
        <row r="145">
          <cell r="A145" t="str">
            <v>Electric Clothes Dryer with Moisture Sensor</v>
          </cell>
          <cell r="B145">
            <v>699</v>
          </cell>
        </row>
        <row r="146">
          <cell r="A146" t="str">
            <v>Electric Clothes Dryer with Moisture Sensor</v>
          </cell>
          <cell r="B146">
            <v>699</v>
          </cell>
        </row>
        <row r="147">
          <cell r="A147" t="str">
            <v>Electric Clothes Dryer with Moisture Sensor</v>
          </cell>
          <cell r="B147">
            <v>699</v>
          </cell>
        </row>
        <row r="148">
          <cell r="A148" t="str">
            <v>Electric Clothes Dryer with Moisture Sensor</v>
          </cell>
          <cell r="B148">
            <v>699</v>
          </cell>
        </row>
        <row r="149">
          <cell r="A149" t="str">
            <v>Electric Clothes Dryer with Moisture Sensor</v>
          </cell>
          <cell r="B149">
            <v>748</v>
          </cell>
        </row>
        <row r="150">
          <cell r="A150" t="str">
            <v>Electric Clothes Dryer with Moisture Sensor</v>
          </cell>
          <cell r="B150">
            <v>749</v>
          </cell>
        </row>
        <row r="151">
          <cell r="A151" t="str">
            <v>Electric Clothes Dryer with Moisture Sensor</v>
          </cell>
          <cell r="B151">
            <v>749</v>
          </cell>
        </row>
        <row r="152">
          <cell r="A152" t="str">
            <v>Electric Clothes Dryer with Moisture Sensor</v>
          </cell>
          <cell r="B152">
            <v>749</v>
          </cell>
        </row>
        <row r="153">
          <cell r="A153" t="str">
            <v>Electric Clothes Dryer with Moisture Sensor</v>
          </cell>
          <cell r="B153">
            <v>798</v>
          </cell>
        </row>
        <row r="154">
          <cell r="A154" t="str">
            <v>Electric Clothes Dryer with Moisture Sensor</v>
          </cell>
          <cell r="B154">
            <v>799</v>
          </cell>
        </row>
        <row r="155">
          <cell r="A155" t="str">
            <v>Electric Clothes Dryer with Moisture Sensor</v>
          </cell>
          <cell r="B155">
            <v>799</v>
          </cell>
        </row>
        <row r="156">
          <cell r="A156" t="str">
            <v>Electric Clothes Dryer with Moisture Sensor</v>
          </cell>
          <cell r="B156">
            <v>799</v>
          </cell>
        </row>
        <row r="157">
          <cell r="A157" t="str">
            <v>Electric Clothes Dryer with Moisture Sensor</v>
          </cell>
          <cell r="B157">
            <v>799</v>
          </cell>
        </row>
        <row r="158">
          <cell r="A158" t="str">
            <v>Residential Occupancy Sensor</v>
          </cell>
          <cell r="B158">
            <v>19.97</v>
          </cell>
        </row>
        <row r="159">
          <cell r="A159" t="str">
            <v>Residential Occupancy Sensor</v>
          </cell>
          <cell r="B159">
            <v>14.97</v>
          </cell>
        </row>
        <row r="160">
          <cell r="A160" t="str">
            <v>Residential Occupancy Sensor</v>
          </cell>
          <cell r="B160">
            <v>15.97</v>
          </cell>
        </row>
        <row r="161">
          <cell r="A161" t="str">
            <v>Residential Occupancy Sensor</v>
          </cell>
          <cell r="B161">
            <v>19.97</v>
          </cell>
        </row>
        <row r="162">
          <cell r="A162" t="str">
            <v>Residential Occupancy Sensor</v>
          </cell>
          <cell r="B162">
            <v>19.97</v>
          </cell>
        </row>
        <row r="163">
          <cell r="A163" t="str">
            <v>Residential Occupancy Sensor</v>
          </cell>
          <cell r="B163">
            <v>19.97</v>
          </cell>
        </row>
        <row r="164">
          <cell r="A164" t="str">
            <v>Residential Occupancy Sensor</v>
          </cell>
          <cell r="B164">
            <v>21.97</v>
          </cell>
        </row>
        <row r="165">
          <cell r="A165" t="str">
            <v>Residential Occupancy Sensor</v>
          </cell>
          <cell r="B165">
            <v>21.97</v>
          </cell>
        </row>
        <row r="166">
          <cell r="A166" t="str">
            <v>Residential Occupancy Sensor</v>
          </cell>
          <cell r="B166">
            <v>22.97</v>
          </cell>
        </row>
        <row r="167">
          <cell r="A167" t="str">
            <v>Residential Occupancy Sensor</v>
          </cell>
          <cell r="B167">
            <v>22.97</v>
          </cell>
        </row>
        <row r="168">
          <cell r="A168" t="str">
            <v>Residential Occupancy Sensor</v>
          </cell>
          <cell r="B168">
            <v>22.97</v>
          </cell>
        </row>
        <row r="169">
          <cell r="A169" t="str">
            <v>Residential Occupancy Sensor</v>
          </cell>
          <cell r="B169">
            <v>22.97</v>
          </cell>
        </row>
        <row r="170">
          <cell r="A170" t="str">
            <v>Residential Occupancy Sensor</v>
          </cell>
          <cell r="B170">
            <v>22.97</v>
          </cell>
        </row>
        <row r="171">
          <cell r="A171" t="str">
            <v>Residential Occupancy Sensor</v>
          </cell>
          <cell r="B171">
            <v>26.75</v>
          </cell>
        </row>
        <row r="172">
          <cell r="A172" t="str">
            <v>Residential Occupancy Sensor</v>
          </cell>
          <cell r="B172">
            <v>26.97</v>
          </cell>
        </row>
        <row r="173">
          <cell r="A173" t="str">
            <v>Residential Occupancy Sensor</v>
          </cell>
          <cell r="B173">
            <v>26.97</v>
          </cell>
        </row>
        <row r="174">
          <cell r="A174" t="str">
            <v>Residential Occupancy Sensor</v>
          </cell>
          <cell r="B174">
            <v>26.97</v>
          </cell>
        </row>
        <row r="175">
          <cell r="A175" t="str">
            <v>Residential Occupancy Sensor</v>
          </cell>
          <cell r="B175">
            <v>26.97</v>
          </cell>
        </row>
        <row r="176">
          <cell r="A176" t="str">
            <v>Residential Occupancy Sensor</v>
          </cell>
          <cell r="B176">
            <v>26.97</v>
          </cell>
        </row>
        <row r="177">
          <cell r="A177" t="str">
            <v>Residential Occupancy Sensor</v>
          </cell>
          <cell r="B177">
            <v>26.97</v>
          </cell>
        </row>
        <row r="178">
          <cell r="A178" t="str">
            <v>Residential Occupancy Sensor</v>
          </cell>
          <cell r="B178">
            <v>26.97</v>
          </cell>
        </row>
        <row r="179">
          <cell r="A179" t="str">
            <v>Residential Occupancy Sensor</v>
          </cell>
          <cell r="B179">
            <v>26.97</v>
          </cell>
        </row>
        <row r="180">
          <cell r="A180" t="str">
            <v>Residential Occupancy Sensor</v>
          </cell>
          <cell r="B180">
            <v>26.97</v>
          </cell>
        </row>
        <row r="181">
          <cell r="A181" t="str">
            <v>Residential Occupancy Sensor</v>
          </cell>
          <cell r="B181">
            <v>26.97</v>
          </cell>
        </row>
        <row r="182">
          <cell r="A182" t="str">
            <v>Energy Star Bathroom Exhaust Fans</v>
          </cell>
          <cell r="B182">
            <v>119</v>
          </cell>
        </row>
        <row r="183">
          <cell r="A183" t="str">
            <v>Energy Star Bathroom Exhaust Fans</v>
          </cell>
          <cell r="B183">
            <v>29.97</v>
          </cell>
        </row>
        <row r="184">
          <cell r="A184" t="str">
            <v>Energy Star Bathroom Exhaust Fans</v>
          </cell>
          <cell r="B184">
            <v>33.520000000000003</v>
          </cell>
        </row>
        <row r="185">
          <cell r="A185" t="str">
            <v>Energy Star Bathroom Exhaust Fans</v>
          </cell>
          <cell r="B185">
            <v>35.68</v>
          </cell>
        </row>
        <row r="186">
          <cell r="A186" t="str">
            <v>Energy Star Bathroom Exhaust Fans</v>
          </cell>
          <cell r="B186">
            <v>41.98</v>
          </cell>
        </row>
        <row r="187">
          <cell r="A187" t="str">
            <v>Energy Star Bathroom Exhaust Fans</v>
          </cell>
          <cell r="B187">
            <v>49.97</v>
          </cell>
        </row>
        <row r="188">
          <cell r="A188" t="str">
            <v>Energy Star Bathroom Exhaust Fans</v>
          </cell>
          <cell r="B188">
            <v>54.97</v>
          </cell>
        </row>
        <row r="189">
          <cell r="A189" t="str">
            <v>Energy Star Bathroom Exhaust Fans</v>
          </cell>
          <cell r="B189">
            <v>66.37</v>
          </cell>
        </row>
        <row r="190">
          <cell r="A190" t="str">
            <v>Energy Star Bathroom Exhaust Fans</v>
          </cell>
          <cell r="B190">
            <v>69.97</v>
          </cell>
        </row>
        <row r="191">
          <cell r="A191" t="str">
            <v>Energy Star Bathroom Exhaust Fans</v>
          </cell>
          <cell r="B191">
            <v>74.97</v>
          </cell>
        </row>
        <row r="192">
          <cell r="A192" t="str">
            <v>Energy Star Bathroom Exhaust Fans</v>
          </cell>
          <cell r="B192">
            <v>77.47</v>
          </cell>
        </row>
        <row r="193">
          <cell r="A193" t="str">
            <v>Energy Star Bathroom Exhaust Fans</v>
          </cell>
          <cell r="B193">
            <v>79.97</v>
          </cell>
        </row>
        <row r="194">
          <cell r="A194" t="str">
            <v>Energy Star Bathroom Exhaust Fans</v>
          </cell>
          <cell r="B194">
            <v>84.99</v>
          </cell>
        </row>
        <row r="195">
          <cell r="A195" t="str">
            <v>Energy Star Bathroom Exhaust Fans</v>
          </cell>
          <cell r="B195">
            <v>87.37</v>
          </cell>
        </row>
        <row r="196">
          <cell r="A196" t="str">
            <v>Energy Star Bathroom Exhaust Fans</v>
          </cell>
          <cell r="B196">
            <v>88.43</v>
          </cell>
        </row>
        <row r="197">
          <cell r="A197" t="str">
            <v>Energy Star Bathroom Exhaust Fans</v>
          </cell>
          <cell r="B197">
            <v>89.97</v>
          </cell>
        </row>
        <row r="198">
          <cell r="A198" t="str">
            <v>Energy Star Bathroom Exhaust Fans</v>
          </cell>
          <cell r="B198">
            <v>94.74</v>
          </cell>
        </row>
        <row r="199">
          <cell r="A199" t="str">
            <v>Energy Star Bathroom Exhaust Fans</v>
          </cell>
          <cell r="B199">
            <v>97</v>
          </cell>
        </row>
        <row r="200">
          <cell r="A200" t="str">
            <v>Energy Star Bathroom Exhaust Fans</v>
          </cell>
          <cell r="B200">
            <v>99</v>
          </cell>
        </row>
        <row r="201">
          <cell r="A201" t="str">
            <v>Energy Star Bathroom Exhaust Fans</v>
          </cell>
          <cell r="B201">
            <v>99</v>
          </cell>
        </row>
        <row r="202">
          <cell r="A202" t="str">
            <v>Energy Star Bathroom Exhaust Fans</v>
          </cell>
          <cell r="B202">
            <v>99.97</v>
          </cell>
        </row>
        <row r="203">
          <cell r="A203" t="str">
            <v>Energy Star Bathroom Exhaust Fans</v>
          </cell>
          <cell r="B203">
            <v>106</v>
          </cell>
        </row>
        <row r="204">
          <cell r="A204" t="str">
            <v>Energy Star Bathroom Exhaust Fans</v>
          </cell>
          <cell r="B204">
            <v>106</v>
          </cell>
        </row>
        <row r="205">
          <cell r="A205" t="str">
            <v>Energy Star Bathroom Exhaust Fans</v>
          </cell>
          <cell r="B205">
            <v>109</v>
          </cell>
        </row>
        <row r="206">
          <cell r="A206" t="str">
            <v>Residential Whole House Fans</v>
          </cell>
          <cell r="B206">
            <v>279</v>
          </cell>
        </row>
        <row r="207">
          <cell r="A207" t="str">
            <v>Residential Whole House Fans</v>
          </cell>
          <cell r="B207">
            <v>349</v>
          </cell>
        </row>
        <row r="208">
          <cell r="A208" t="str">
            <v>Residential Whole House Fans</v>
          </cell>
          <cell r="B208">
            <v>245</v>
          </cell>
        </row>
        <row r="209">
          <cell r="A209" t="str">
            <v>Residential Whole House Fans</v>
          </cell>
          <cell r="B209">
            <v>318</v>
          </cell>
        </row>
        <row r="210">
          <cell r="A210" t="str">
            <v>Residential Whole House Fans</v>
          </cell>
          <cell r="B210">
            <v>447</v>
          </cell>
        </row>
        <row r="211">
          <cell r="A211" t="str">
            <v>Residential Whole House Fans</v>
          </cell>
          <cell r="B211">
            <v>199.99</v>
          </cell>
        </row>
        <row r="212">
          <cell r="A212" t="str">
            <v>Residential Whole House Fans</v>
          </cell>
          <cell r="B212">
            <v>219</v>
          </cell>
        </row>
        <row r="213">
          <cell r="A213" t="str">
            <v>ENERGY STAR Clothes Washers</v>
          </cell>
          <cell r="B213">
            <v>498</v>
          </cell>
        </row>
        <row r="214">
          <cell r="A214" t="str">
            <v>ENERGY STAR Clothes Washers</v>
          </cell>
          <cell r="B214">
            <v>548</v>
          </cell>
        </row>
        <row r="215">
          <cell r="A215" t="str">
            <v>ENERGY STAR Clothes Washers</v>
          </cell>
          <cell r="B215">
            <v>548</v>
          </cell>
        </row>
        <row r="216">
          <cell r="A216" t="str">
            <v>ENERGY STAR Clothes Washers</v>
          </cell>
          <cell r="B216">
            <v>548</v>
          </cell>
        </row>
        <row r="217">
          <cell r="A217" t="str">
            <v>ENERGY STAR Clothes Washers</v>
          </cell>
          <cell r="B217">
            <v>579</v>
          </cell>
        </row>
        <row r="218">
          <cell r="A218" t="str">
            <v>ENERGY STAR Clothes Washers</v>
          </cell>
          <cell r="B218">
            <v>599</v>
          </cell>
        </row>
        <row r="219">
          <cell r="A219" t="str">
            <v>ENERGY STAR Clothes Washers</v>
          </cell>
          <cell r="B219">
            <v>599</v>
          </cell>
        </row>
        <row r="220">
          <cell r="A220" t="str">
            <v>ENERGY STAR Clothes Washers</v>
          </cell>
          <cell r="B220">
            <v>599</v>
          </cell>
        </row>
        <row r="221">
          <cell r="A221" t="str">
            <v>ENERGY STAR Clothes Washers</v>
          </cell>
          <cell r="B221">
            <v>649</v>
          </cell>
        </row>
        <row r="222">
          <cell r="A222" t="str">
            <v>ENERGY STAR Clothes Washers</v>
          </cell>
          <cell r="B222">
            <v>674</v>
          </cell>
        </row>
        <row r="223">
          <cell r="A223" t="str">
            <v>ENERGY STAR Clothes Washers</v>
          </cell>
          <cell r="B223">
            <v>698</v>
          </cell>
        </row>
        <row r="224">
          <cell r="A224" t="str">
            <v>ENERGY STAR Clothes Washers</v>
          </cell>
          <cell r="B224">
            <v>699</v>
          </cell>
        </row>
        <row r="225">
          <cell r="A225" t="str">
            <v>ENERGY STAR Clothes Washers</v>
          </cell>
          <cell r="B225">
            <v>699</v>
          </cell>
        </row>
        <row r="226">
          <cell r="A226" t="str">
            <v>ENERGY STAR Clothes Washers</v>
          </cell>
          <cell r="B226">
            <v>699</v>
          </cell>
        </row>
        <row r="227">
          <cell r="A227" t="str">
            <v>ENERGY STAR Clothes Washers</v>
          </cell>
          <cell r="B227">
            <v>699</v>
          </cell>
        </row>
        <row r="228">
          <cell r="A228" t="str">
            <v>ENERGY STAR Clothes Washers</v>
          </cell>
          <cell r="B228">
            <v>699</v>
          </cell>
        </row>
        <row r="229">
          <cell r="A229" t="str">
            <v>ENERGY STAR Clothes Washers</v>
          </cell>
          <cell r="B229">
            <v>699</v>
          </cell>
        </row>
        <row r="230">
          <cell r="A230" t="str">
            <v>ENERGY STAR Clothes Washers</v>
          </cell>
          <cell r="B230">
            <v>748</v>
          </cell>
        </row>
        <row r="231">
          <cell r="A231" t="str">
            <v>ENERGY STAR Clothes Washers</v>
          </cell>
          <cell r="B231">
            <v>749</v>
          </cell>
        </row>
        <row r="232">
          <cell r="A232" t="str">
            <v>ENERGY STAR Clothes Washers</v>
          </cell>
          <cell r="B232">
            <v>749</v>
          </cell>
        </row>
        <row r="233">
          <cell r="A233" t="str">
            <v>ENERGY STAR Clothes Washers</v>
          </cell>
          <cell r="B233">
            <v>749</v>
          </cell>
        </row>
        <row r="234">
          <cell r="A234" t="str">
            <v>ENERGY STAR Clothes Washers</v>
          </cell>
          <cell r="B234">
            <v>796</v>
          </cell>
        </row>
        <row r="235">
          <cell r="A235" t="str">
            <v>ENERGY STAR Clothes Washers</v>
          </cell>
          <cell r="B235">
            <v>798</v>
          </cell>
        </row>
        <row r="236">
          <cell r="A236" t="str">
            <v>ENERGY STAR Dishwashers</v>
          </cell>
          <cell r="B236">
            <v>239</v>
          </cell>
        </row>
        <row r="237">
          <cell r="A237" t="str">
            <v>ENERGY STAR Dishwashers</v>
          </cell>
          <cell r="B237">
            <v>299</v>
          </cell>
        </row>
        <row r="238">
          <cell r="A238" t="str">
            <v>ENERGY STAR Dishwashers</v>
          </cell>
          <cell r="B238">
            <v>319</v>
          </cell>
        </row>
        <row r="239">
          <cell r="A239" t="str">
            <v>ENERGY STAR Dishwashers</v>
          </cell>
          <cell r="B239">
            <v>328</v>
          </cell>
        </row>
        <row r="240">
          <cell r="A240" t="str">
            <v>ENERGY STAR Dishwashers</v>
          </cell>
          <cell r="B240">
            <v>349</v>
          </cell>
        </row>
        <row r="241">
          <cell r="A241" t="str">
            <v>ENERGY STAR Dishwashers</v>
          </cell>
          <cell r="B241">
            <v>398</v>
          </cell>
        </row>
        <row r="242">
          <cell r="A242" t="str">
            <v>ENERGY STAR Dishwashers</v>
          </cell>
          <cell r="B242">
            <v>399</v>
          </cell>
        </row>
        <row r="243">
          <cell r="A243" t="str">
            <v>ENERGY STAR Dishwashers</v>
          </cell>
          <cell r="B243">
            <v>399</v>
          </cell>
        </row>
        <row r="244">
          <cell r="A244" t="str">
            <v>ENERGY STAR Dishwashers</v>
          </cell>
          <cell r="B244">
            <v>429</v>
          </cell>
        </row>
        <row r="245">
          <cell r="A245" t="str">
            <v>ENERGY STAR Dishwashers</v>
          </cell>
          <cell r="B245">
            <v>448</v>
          </cell>
        </row>
        <row r="246">
          <cell r="A246" t="str">
            <v>ENERGY STAR Dishwashers</v>
          </cell>
          <cell r="B246">
            <v>449</v>
          </cell>
        </row>
        <row r="247">
          <cell r="A247" t="str">
            <v>ENERGY STAR Dishwashers</v>
          </cell>
          <cell r="B247">
            <v>449</v>
          </cell>
        </row>
        <row r="248">
          <cell r="A248" t="str">
            <v>ENERGY STAR Dishwashers</v>
          </cell>
          <cell r="B248">
            <v>449</v>
          </cell>
        </row>
        <row r="249">
          <cell r="A249" t="str">
            <v>ENERGY STAR Dishwashers</v>
          </cell>
          <cell r="B249">
            <v>449</v>
          </cell>
        </row>
        <row r="250">
          <cell r="A250" t="str">
            <v>ENERGY STAR Dishwashers</v>
          </cell>
          <cell r="B250">
            <v>449</v>
          </cell>
        </row>
        <row r="251">
          <cell r="A251" t="str">
            <v>ENERGY STAR Dishwashers</v>
          </cell>
          <cell r="B251">
            <v>469</v>
          </cell>
        </row>
        <row r="252">
          <cell r="A252" t="str">
            <v>ENERGY STAR Dishwashers</v>
          </cell>
          <cell r="B252">
            <v>479</v>
          </cell>
        </row>
        <row r="253">
          <cell r="A253" t="str">
            <v>ENERGY STAR Dishwashers</v>
          </cell>
          <cell r="B253">
            <v>479</v>
          </cell>
        </row>
        <row r="254">
          <cell r="A254" t="str">
            <v>ENERGY STAR Dishwashers</v>
          </cell>
          <cell r="B254">
            <v>479</v>
          </cell>
        </row>
        <row r="255">
          <cell r="A255" t="str">
            <v>ENERGY STAR Dishwashers</v>
          </cell>
          <cell r="B255">
            <v>498</v>
          </cell>
        </row>
        <row r="256">
          <cell r="A256" t="str">
            <v>ENERGY STAR Dishwashers</v>
          </cell>
          <cell r="B256">
            <v>499</v>
          </cell>
        </row>
        <row r="257">
          <cell r="A257" t="str">
            <v>ENERGY STAR Dishwashers</v>
          </cell>
          <cell r="B257">
            <v>499</v>
          </cell>
        </row>
        <row r="258">
          <cell r="A258" t="str">
            <v>ENERGY STAR Dishwashers</v>
          </cell>
          <cell r="B258">
            <v>499</v>
          </cell>
        </row>
        <row r="259">
          <cell r="A259" t="str">
            <v>ENERGY STAR Dehumidifiers</v>
          </cell>
          <cell r="B259">
            <v>199</v>
          </cell>
        </row>
        <row r="260">
          <cell r="A260" t="str">
            <v>ENERGY STAR Dehumidifiers</v>
          </cell>
          <cell r="B260">
            <v>219</v>
          </cell>
        </row>
        <row r="261">
          <cell r="A261" t="str">
            <v>ENERGY STAR Dehumidifiers</v>
          </cell>
          <cell r="B261">
            <v>228</v>
          </cell>
        </row>
        <row r="262">
          <cell r="A262" t="str">
            <v>ENERGY STAR Dehumidifiers</v>
          </cell>
          <cell r="B262">
            <v>228</v>
          </cell>
        </row>
        <row r="263">
          <cell r="A263" t="str">
            <v>ENERGY STAR Dehumidifiers</v>
          </cell>
          <cell r="B263">
            <v>229</v>
          </cell>
        </row>
        <row r="264">
          <cell r="A264" t="str">
            <v>ENERGY STAR Dehumidifiers</v>
          </cell>
          <cell r="B264">
            <v>229</v>
          </cell>
        </row>
        <row r="265">
          <cell r="A265" t="str">
            <v>ENERGY STAR Dehumidifiers</v>
          </cell>
          <cell r="B265">
            <v>229</v>
          </cell>
        </row>
        <row r="266">
          <cell r="A266" t="str">
            <v>ENERGY STAR Dehumidifiers</v>
          </cell>
          <cell r="B266">
            <v>238</v>
          </cell>
        </row>
        <row r="267">
          <cell r="A267" t="str">
            <v>ENERGY STAR Dehumidifiers</v>
          </cell>
          <cell r="B267">
            <v>238</v>
          </cell>
        </row>
        <row r="268">
          <cell r="A268" t="str">
            <v>ENERGY STAR Dehumidifiers</v>
          </cell>
          <cell r="B268">
            <v>239</v>
          </cell>
        </row>
        <row r="269">
          <cell r="A269" t="str">
            <v>ENERGY STAR Dehumidifiers</v>
          </cell>
          <cell r="B269">
            <v>279</v>
          </cell>
        </row>
        <row r="270">
          <cell r="A270" t="str">
            <v>ENERGY STAR Dehumidifiers</v>
          </cell>
          <cell r="B270">
            <v>299</v>
          </cell>
        </row>
        <row r="271">
          <cell r="A271" t="str">
            <v>ENERGY STAR Dehumidifiers</v>
          </cell>
          <cell r="B271">
            <v>299</v>
          </cell>
        </row>
        <row r="272">
          <cell r="A272" t="str">
            <v>ENERGY STAR Dehumidifiers</v>
          </cell>
          <cell r="B272">
            <v>329</v>
          </cell>
        </row>
        <row r="273">
          <cell r="A273" t="str">
            <v>ENERGY STAR Room Air Conditioners</v>
          </cell>
          <cell r="B273">
            <v>159</v>
          </cell>
        </row>
        <row r="274">
          <cell r="A274" t="str">
            <v>ENERGY STAR Room Air Conditioners</v>
          </cell>
          <cell r="B274">
            <v>179</v>
          </cell>
        </row>
        <row r="275">
          <cell r="A275" t="str">
            <v>ENERGY STAR Room Air Conditioners</v>
          </cell>
          <cell r="B275">
            <v>179</v>
          </cell>
        </row>
        <row r="276">
          <cell r="A276" t="str">
            <v>ENERGY STAR Room Air Conditioners</v>
          </cell>
          <cell r="B276">
            <v>179</v>
          </cell>
        </row>
        <row r="277">
          <cell r="A277" t="str">
            <v>ENERGY STAR Room Air Conditioners</v>
          </cell>
          <cell r="B277">
            <v>189</v>
          </cell>
        </row>
        <row r="278">
          <cell r="A278" t="str">
            <v>ENERGY STAR Room Air Conditioners</v>
          </cell>
          <cell r="B278">
            <v>239</v>
          </cell>
        </row>
        <row r="279">
          <cell r="A279" t="str">
            <v>ENERGY STAR Room Air Conditioners</v>
          </cell>
          <cell r="B279">
            <v>239</v>
          </cell>
        </row>
        <row r="280">
          <cell r="A280" t="str">
            <v>ENERGY STAR Room Air Conditioners</v>
          </cell>
          <cell r="B280">
            <v>249</v>
          </cell>
        </row>
        <row r="281">
          <cell r="A281" t="str">
            <v>ENERGY STAR Room Air Conditioners</v>
          </cell>
          <cell r="B281">
            <v>299</v>
          </cell>
        </row>
        <row r="282">
          <cell r="A282" t="str">
            <v>ENERGY STAR Room Air Conditioners</v>
          </cell>
          <cell r="B282">
            <v>299</v>
          </cell>
        </row>
        <row r="283">
          <cell r="A283" t="str">
            <v>ENERGY STAR Room Air Conditioners</v>
          </cell>
          <cell r="B283">
            <v>299</v>
          </cell>
        </row>
        <row r="284">
          <cell r="A284" t="str">
            <v>ENERGY STAR Room Air Conditioners</v>
          </cell>
          <cell r="B284">
            <v>319</v>
          </cell>
        </row>
        <row r="285">
          <cell r="A285" t="str">
            <v>ENERGY STAR Room Air Conditioners</v>
          </cell>
          <cell r="B285">
            <v>324</v>
          </cell>
        </row>
        <row r="286">
          <cell r="A286" t="str">
            <v>ENERGY STAR Room Air Conditioners</v>
          </cell>
          <cell r="B286">
            <v>349</v>
          </cell>
        </row>
        <row r="287">
          <cell r="A287" t="str">
            <v>ENERGY STAR Room Air Conditioners</v>
          </cell>
          <cell r="B287">
            <v>349</v>
          </cell>
        </row>
        <row r="288">
          <cell r="A288" t="str">
            <v>ENERGY STAR Room Air Conditioners</v>
          </cell>
          <cell r="B288">
            <v>379</v>
          </cell>
        </row>
        <row r="289">
          <cell r="A289" t="str">
            <v>ENERGY STAR Room Air Conditioners</v>
          </cell>
          <cell r="B289">
            <v>399</v>
          </cell>
        </row>
        <row r="290">
          <cell r="A290" t="str">
            <v>ENERGY STAR Room Air Conditioners</v>
          </cell>
          <cell r="B290">
            <v>399</v>
          </cell>
        </row>
        <row r="291">
          <cell r="A291" t="str">
            <v>ENERGY STAR Room Air Conditioners</v>
          </cell>
          <cell r="B291">
            <v>419</v>
          </cell>
        </row>
        <row r="292">
          <cell r="A292" t="str">
            <v>ENERGY STAR Room Air Conditioners</v>
          </cell>
          <cell r="B292">
            <v>499</v>
          </cell>
        </row>
        <row r="293">
          <cell r="A293" t="str">
            <v>ENERGY STAR Room Air Conditioners</v>
          </cell>
          <cell r="B293">
            <v>599</v>
          </cell>
        </row>
        <row r="294">
          <cell r="A294" t="str">
            <v>ENERGY STAR Room Air Conditioners</v>
          </cell>
          <cell r="B294">
            <v>599</v>
          </cell>
        </row>
        <row r="295">
          <cell r="A295" t="str">
            <v>ENERGY STAR Room Air Conditioners</v>
          </cell>
          <cell r="B295">
            <v>599</v>
          </cell>
        </row>
        <row r="296">
          <cell r="A296" t="str">
            <v>ENERGY STAR LED Bulbs  - 40W Equivalent</v>
          </cell>
          <cell r="B296">
            <v>9.9700000000000006</v>
          </cell>
        </row>
        <row r="297">
          <cell r="A297" t="str">
            <v>ENERGY STAR LED Bulbs  - 40W Equivalent</v>
          </cell>
          <cell r="B297">
            <v>11.97</v>
          </cell>
        </row>
        <row r="298">
          <cell r="A298" t="str">
            <v>ENERGY STAR LED Bulbs  - 40W Equivalent</v>
          </cell>
          <cell r="B298">
            <v>12.97</v>
          </cell>
        </row>
        <row r="299">
          <cell r="A299" t="str">
            <v>ENERGY STAR LED Bulbs  - 40W Equivalent</v>
          </cell>
          <cell r="B299">
            <v>14.97</v>
          </cell>
        </row>
        <row r="300">
          <cell r="A300" t="str">
            <v>ENERGY STAR LED Bulbs  - 40W Equivalent</v>
          </cell>
          <cell r="B300">
            <v>7.49</v>
          </cell>
        </row>
        <row r="301">
          <cell r="A301" t="str">
            <v>ENERGY STAR LED Bulbs  - 40W Equivalent</v>
          </cell>
          <cell r="B301">
            <v>9.98</v>
          </cell>
        </row>
        <row r="302">
          <cell r="A302" t="str">
            <v>ENERGY STAR LED Bulbs  - 40W Equivalent</v>
          </cell>
          <cell r="B302">
            <v>10.97</v>
          </cell>
        </row>
        <row r="303">
          <cell r="A303" t="str">
            <v>ENERGY STAR LED Bulbs  - 40W Equivalent</v>
          </cell>
          <cell r="B303">
            <v>10.98</v>
          </cell>
        </row>
        <row r="304">
          <cell r="A304" t="str">
            <v>ENERGY STAR LEDs - Reflector Lamp</v>
          </cell>
          <cell r="B304">
            <v>22.97</v>
          </cell>
        </row>
        <row r="305">
          <cell r="A305" t="str">
            <v>ENERGY STAR LEDs - Reflector Lamp</v>
          </cell>
          <cell r="B305">
            <v>22.97</v>
          </cell>
        </row>
        <row r="306">
          <cell r="A306" t="str">
            <v>ENERGY STAR LED Bulbs  - 40W Equivalent</v>
          </cell>
          <cell r="B306">
            <v>24.97</v>
          </cell>
        </row>
        <row r="307">
          <cell r="A307" t="str">
            <v>ENERGY STAR LED Bulbs  - 40W Equivalent</v>
          </cell>
          <cell r="B307">
            <v>24.99</v>
          </cell>
        </row>
        <row r="308">
          <cell r="A308" t="str">
            <v>ENERGY STAR LED Bulbs  - 40W Equivalent</v>
          </cell>
          <cell r="B308">
            <v>29.96</v>
          </cell>
        </row>
        <row r="309">
          <cell r="A309" t="str">
            <v>ENERGY STAR LED Bulbs  - 40W Equivalent</v>
          </cell>
          <cell r="B309">
            <v>10</v>
          </cell>
        </row>
        <row r="310">
          <cell r="A310" t="str">
            <v>ENERGY STAR LED Bulbs  - 40W Equivalent</v>
          </cell>
          <cell r="B310">
            <v>10</v>
          </cell>
        </row>
        <row r="311">
          <cell r="A311" t="str">
            <v>ENERGY STAR LED Bulbs  - 40W Equivalent</v>
          </cell>
          <cell r="B311">
            <v>32.97</v>
          </cell>
        </row>
        <row r="312">
          <cell r="A312" t="str">
            <v>ENERGY STAR LED Bulbs  - 40W Equivalent</v>
          </cell>
          <cell r="B312">
            <v>33.96</v>
          </cell>
        </row>
        <row r="313">
          <cell r="A313" t="str">
            <v>ENERGY STAR LED Bulbs  - 40W Equivalent</v>
          </cell>
          <cell r="B313">
            <v>21.31</v>
          </cell>
        </row>
        <row r="314">
          <cell r="A314" t="str">
            <v>ENERGY STAR LED Bulbs  - 40W Equivalent</v>
          </cell>
          <cell r="B314">
            <v>9.4700000000000006</v>
          </cell>
        </row>
        <row r="315">
          <cell r="A315" t="str">
            <v>ENERGY STAR LED Bulbs  - 40W Equivalent</v>
          </cell>
          <cell r="B315">
            <v>74.819999999999993</v>
          </cell>
        </row>
        <row r="316">
          <cell r="A316" t="str">
            <v>ENERGY STAR LED Bulbs  - 60W Equivalent</v>
          </cell>
          <cell r="B316">
            <v>9.9700000000000006</v>
          </cell>
        </row>
        <row r="317">
          <cell r="A317" t="str">
            <v>ENERGY STAR LED Bulbs  - 60W Equivalent</v>
          </cell>
          <cell r="B317">
            <v>10.97</v>
          </cell>
        </row>
        <row r="318">
          <cell r="A318" t="str">
            <v>ENERGY STAR LED Bulbs  - 60W Equivalent</v>
          </cell>
          <cell r="B318">
            <v>13.97</v>
          </cell>
        </row>
        <row r="319">
          <cell r="A319" t="str">
            <v>ENERGY STAR LED Bulbs  - 60W Equivalent</v>
          </cell>
          <cell r="B319">
            <v>14.97</v>
          </cell>
        </row>
        <row r="320">
          <cell r="A320" t="str">
            <v>ENERGY STAR LED Bulbs  - 60W Equivalent</v>
          </cell>
          <cell r="B320">
            <v>19.97</v>
          </cell>
        </row>
        <row r="321">
          <cell r="A321" t="str">
            <v>ENERGY STAR LED Bulbs  - 60W Equivalent</v>
          </cell>
          <cell r="B321">
            <v>23.98</v>
          </cell>
        </row>
        <row r="322">
          <cell r="A322" t="str">
            <v>ENERGY STAR LED Bulbs  - 60W Equivalent</v>
          </cell>
          <cell r="B322">
            <v>14.97</v>
          </cell>
        </row>
        <row r="323">
          <cell r="A323" t="str">
            <v>ENERGY STAR LED Bulbs  - 60W Equivalent</v>
          </cell>
          <cell r="B323">
            <v>14.98</v>
          </cell>
        </row>
        <row r="324">
          <cell r="A324" t="str">
            <v>ENERGY STAR LEDs - Reflector Lamp</v>
          </cell>
          <cell r="B324">
            <v>29.99</v>
          </cell>
        </row>
        <row r="325">
          <cell r="A325" t="str">
            <v>ENERGY STAR LEDs - Reflector Lamp</v>
          </cell>
          <cell r="B325">
            <v>32.97</v>
          </cell>
        </row>
        <row r="326">
          <cell r="A326" t="str">
            <v>ENERGY STAR LED Bulbs  - 60W Equivalent</v>
          </cell>
          <cell r="B326">
            <v>34.97</v>
          </cell>
        </row>
        <row r="327">
          <cell r="A327" t="str">
            <v>ENERGY STAR LED Bulbs  - 60W Equivalent</v>
          </cell>
          <cell r="B327">
            <v>34.97</v>
          </cell>
        </row>
        <row r="328">
          <cell r="A328" t="str">
            <v>ENERGY STAR LED Bulbs  - 60W Equivalent</v>
          </cell>
          <cell r="B328">
            <v>39.96</v>
          </cell>
        </row>
        <row r="329">
          <cell r="A329" t="str">
            <v>ENERGY STAR LED Bulbs  - 60W Equivalent</v>
          </cell>
          <cell r="B329">
            <v>9.4700000000000006</v>
          </cell>
        </row>
        <row r="330">
          <cell r="A330" t="str">
            <v>ENERGY STAR LED Bulbs  - 60W Equivalent</v>
          </cell>
          <cell r="B330">
            <v>14.22</v>
          </cell>
        </row>
        <row r="331">
          <cell r="A331" t="str">
            <v>ENERGY STAR LED Bulbs  - 60W Equivalent</v>
          </cell>
          <cell r="B331">
            <v>10.47</v>
          </cell>
        </row>
        <row r="332">
          <cell r="A332" t="str">
            <v>ENERGY STAR LED Bulbs  - 60W Equivalent</v>
          </cell>
          <cell r="B332">
            <v>79.819999999999993</v>
          </cell>
        </row>
        <row r="333">
          <cell r="A333" t="str">
            <v>ENERGY STAR LEDs - Reflector Lamp</v>
          </cell>
          <cell r="B333">
            <v>20.97</v>
          </cell>
        </row>
        <row r="334">
          <cell r="A334" t="str">
            <v>ENERGY STAR LED Bulbs  - 75W Equivalent</v>
          </cell>
          <cell r="B334">
            <v>19.97</v>
          </cell>
        </row>
        <row r="335">
          <cell r="A335" t="str">
            <v>ENERGY STAR LEDs - Reflector Lamp</v>
          </cell>
          <cell r="B335">
            <v>22.99</v>
          </cell>
        </row>
        <row r="336">
          <cell r="A336" t="str">
            <v>ENERGY STAR LEDs - Reflector Lamp</v>
          </cell>
          <cell r="B336">
            <v>32.97</v>
          </cell>
        </row>
        <row r="337">
          <cell r="A337" t="str">
            <v>ENERGY STAR LEDs - Reflector Lamp</v>
          </cell>
          <cell r="B337">
            <v>32.97</v>
          </cell>
        </row>
        <row r="338">
          <cell r="A338" t="str">
            <v>ENERGY STAR LEDs - Reflector Lamp</v>
          </cell>
          <cell r="B338">
            <v>32.97</v>
          </cell>
        </row>
        <row r="339">
          <cell r="A339" t="str">
            <v>ENERGY STAR LEDs - Reflector Lamp</v>
          </cell>
          <cell r="B339">
            <v>32.97</v>
          </cell>
        </row>
        <row r="340">
          <cell r="A340" t="str">
            <v>ENERGY STAR LEDs - Reflector Lamp</v>
          </cell>
          <cell r="B340">
            <v>32.97</v>
          </cell>
        </row>
        <row r="341">
          <cell r="A341" t="str">
            <v>ENERGY STAR LEDs - Reflector Lamp</v>
          </cell>
          <cell r="B341">
            <v>32.97</v>
          </cell>
        </row>
        <row r="342">
          <cell r="A342" t="str">
            <v>ENERGY STAR LEDs - Reflector Lamp</v>
          </cell>
          <cell r="B342">
            <v>32.97</v>
          </cell>
        </row>
        <row r="343">
          <cell r="A343" t="str">
            <v>ENERGY STAR LEDs - Reflector Lamp</v>
          </cell>
          <cell r="B343">
            <v>32.97</v>
          </cell>
        </row>
        <row r="344">
          <cell r="A344" t="str">
            <v>ENERGY STAR LEDs - Reflector Lamp</v>
          </cell>
          <cell r="B344">
            <v>32.97</v>
          </cell>
        </row>
        <row r="345">
          <cell r="A345" t="str">
            <v>ENERGY STAR LEDs - Reflector Lamp</v>
          </cell>
          <cell r="B345">
            <v>34.97</v>
          </cell>
        </row>
        <row r="346">
          <cell r="A346" t="str">
            <v>ENERGY STAR LEDs - Reflector Lamp</v>
          </cell>
          <cell r="B346">
            <v>34.97</v>
          </cell>
        </row>
        <row r="347">
          <cell r="A347" t="str">
            <v>ENERGY STAR LED Bulbs  - 75W Equivalent</v>
          </cell>
          <cell r="B347">
            <v>18.97</v>
          </cell>
        </row>
        <row r="348">
          <cell r="A348" t="str">
            <v>ENERGY STAR LED Bulbs  - 75W Equivalent</v>
          </cell>
          <cell r="B348">
            <v>39.97</v>
          </cell>
        </row>
        <row r="349">
          <cell r="A349" t="str">
            <v>ENERGY STAR LEDs - Reflector Lamp</v>
          </cell>
          <cell r="B349">
            <v>39.97</v>
          </cell>
        </row>
        <row r="350">
          <cell r="A350" t="str">
            <v>ENERGY STAR LEDs - Reflector Lamp</v>
          </cell>
          <cell r="B350">
            <v>39.97</v>
          </cell>
        </row>
        <row r="351">
          <cell r="A351" t="str">
            <v>ENERGY STAR LED Bulbs  - 75W Equivalent</v>
          </cell>
          <cell r="B351">
            <v>39.97</v>
          </cell>
        </row>
        <row r="352">
          <cell r="A352" t="str">
            <v>ENERGY STAR LEDs - Reflector Lamp</v>
          </cell>
          <cell r="B352">
            <v>49.97</v>
          </cell>
        </row>
        <row r="353">
          <cell r="A353" t="str">
            <v>ENERGY STAR LEDs - Reflector Lamp</v>
          </cell>
          <cell r="B353">
            <v>29.93</v>
          </cell>
        </row>
        <row r="354">
          <cell r="A354" t="str">
            <v>ENERGY STAR LEDs - Reflector Lamp</v>
          </cell>
          <cell r="B354">
            <v>31.47</v>
          </cell>
        </row>
        <row r="355">
          <cell r="A355" t="str">
            <v>ENERGY STAR LEDs - Reflector Lamp</v>
          </cell>
          <cell r="B355">
            <v>68.97</v>
          </cell>
        </row>
        <row r="356">
          <cell r="A356" t="str">
            <v>ENERGY STAR LED Bulbs  - 100W Equivalent</v>
          </cell>
          <cell r="B356">
            <v>24.97</v>
          </cell>
        </row>
        <row r="357">
          <cell r="A357" t="str">
            <v>ENERGY STAR LED Bulbs  - 100W Equivalent</v>
          </cell>
          <cell r="B357">
            <v>23.97</v>
          </cell>
        </row>
        <row r="358">
          <cell r="A358" t="str">
            <v>ENERGY STAR LED Bulbs  - 100W Equivalent</v>
          </cell>
          <cell r="B358">
            <v>49.97</v>
          </cell>
        </row>
        <row r="359">
          <cell r="A359" t="str">
            <v>ENERGY STAR LED Bulbs  - 100W Equivalent</v>
          </cell>
          <cell r="B359">
            <v>54.97</v>
          </cell>
        </row>
        <row r="360">
          <cell r="A360" t="str">
            <v>ENERGY STAR Torchieres</v>
          </cell>
          <cell r="B360">
            <v>24.99</v>
          </cell>
        </row>
        <row r="361">
          <cell r="A361" t="str">
            <v>ENERGY STAR Torchieres</v>
          </cell>
          <cell r="B361">
            <v>26.99</v>
          </cell>
        </row>
        <row r="362">
          <cell r="A362" t="str">
            <v>ENERGY STAR Torchieres</v>
          </cell>
          <cell r="B362">
            <v>42.5</v>
          </cell>
        </row>
        <row r="363">
          <cell r="A363" t="str">
            <v>ENERGY STAR Torchieres</v>
          </cell>
          <cell r="B363">
            <v>62.7</v>
          </cell>
        </row>
        <row r="364">
          <cell r="A364" t="str">
            <v>ENERGY STAR Torchieres</v>
          </cell>
          <cell r="B364">
            <v>177.97</v>
          </cell>
        </row>
        <row r="365">
          <cell r="A365" t="str">
            <v>ENERGY STAR Torchieres</v>
          </cell>
          <cell r="B365">
            <v>199.97</v>
          </cell>
        </row>
        <row r="366">
          <cell r="A366" t="str">
            <v>ENERGY STAR Torchieres</v>
          </cell>
          <cell r="B366">
            <v>352</v>
          </cell>
        </row>
        <row r="367">
          <cell r="A367" t="str">
            <v>ENERGY STAR Windows</v>
          </cell>
          <cell r="B367">
            <v>2267.9316888045537</v>
          </cell>
        </row>
        <row r="368">
          <cell r="A368" t="str">
            <v>ENERGY STAR Windows</v>
          </cell>
          <cell r="B368">
            <v>1766.6666666666667</v>
          </cell>
        </row>
        <row r="369">
          <cell r="A369" t="str">
            <v>ENERGY STAR Windows</v>
          </cell>
          <cell r="B369">
            <v>1279.5999999999999</v>
          </cell>
        </row>
        <row r="370">
          <cell r="A370" t="str">
            <v>ENERGY STAR Windows</v>
          </cell>
          <cell r="B370">
            <v>923.07692307692309</v>
          </cell>
        </row>
        <row r="371">
          <cell r="A371" t="str">
            <v>ENERGY STAR Windows</v>
          </cell>
          <cell r="B371">
            <v>1942.1052631578946</v>
          </cell>
        </row>
        <row r="372">
          <cell r="A372" t="str">
            <v>ENERGY STAR Windows</v>
          </cell>
          <cell r="B372">
            <v>1628.6000000000001</v>
          </cell>
        </row>
        <row r="373">
          <cell r="A373" t="str">
            <v>ENERGY STAR Windows</v>
          </cell>
          <cell r="B373">
            <v>1818.9333333333332</v>
          </cell>
        </row>
        <row r="374">
          <cell r="A374" t="str">
            <v>ENERGY STAR Windows</v>
          </cell>
          <cell r="B374">
            <v>1401.1666666666665</v>
          </cell>
        </row>
        <row r="375">
          <cell r="A375" t="str">
            <v>ENERGY STAR Windows</v>
          </cell>
          <cell r="B375">
            <v>1085.7333333333336</v>
          </cell>
        </row>
        <row r="376">
          <cell r="A376" t="str">
            <v>ENERGY STAR Windows</v>
          </cell>
          <cell r="B376">
            <v>2099.6604919888023</v>
          </cell>
        </row>
        <row r="377">
          <cell r="A377" t="str">
            <v>ENERGY STAR Windows</v>
          </cell>
          <cell r="B377">
            <v>1882.8947368421052</v>
          </cell>
        </row>
        <row r="378">
          <cell r="A378" t="str">
            <v>ENERGY STAR Windows</v>
          </cell>
          <cell r="B378">
            <v>1050.4666666666667</v>
          </cell>
        </row>
        <row r="379">
          <cell r="A379" t="str">
            <v>ENERGY STAR Windows</v>
          </cell>
          <cell r="B379">
            <v>2305.5095598308417</v>
          </cell>
        </row>
        <row r="380">
          <cell r="A380" t="str">
            <v>ENERGY STAR Windows</v>
          </cell>
          <cell r="B380">
            <v>1081</v>
          </cell>
        </row>
        <row r="381">
          <cell r="A381" t="str">
            <v>ENERGY STAR Windows</v>
          </cell>
          <cell r="B381">
            <v>810.75000000000011</v>
          </cell>
        </row>
        <row r="382">
          <cell r="A382" t="str">
            <v>ENERGY STAR Windows</v>
          </cell>
          <cell r="B382">
            <v>854.83333333333337</v>
          </cell>
        </row>
        <row r="383">
          <cell r="A383" t="str">
            <v>ENERGY STAR Windows</v>
          </cell>
          <cell r="B383">
            <v>4061.1700680272102</v>
          </cell>
        </row>
        <row r="384">
          <cell r="A384" t="str">
            <v>Ceiling Fan with ENERGY STAR Light Fixture</v>
          </cell>
          <cell r="B384">
            <v>174</v>
          </cell>
        </row>
        <row r="385">
          <cell r="A385" t="str">
            <v>Ceiling Fan with ENERGY STAR Light Fixture</v>
          </cell>
          <cell r="B385">
            <v>49.97</v>
          </cell>
        </row>
        <row r="386">
          <cell r="A386" t="str">
            <v>Ceiling Fan with ENERGY STAR Light Fixture</v>
          </cell>
          <cell r="B386">
            <v>49.97</v>
          </cell>
        </row>
        <row r="387">
          <cell r="A387" t="str">
            <v>Ceiling Fan with ENERGY STAR Light Fixture</v>
          </cell>
          <cell r="B387">
            <v>49.97</v>
          </cell>
        </row>
        <row r="388">
          <cell r="A388" t="str">
            <v>Ceiling Fan with ENERGY STAR Light Fixture</v>
          </cell>
          <cell r="B388">
            <v>121.97</v>
          </cell>
        </row>
        <row r="389">
          <cell r="A389" t="str">
            <v>Ceiling Fan with ENERGY STAR Light Fixture</v>
          </cell>
          <cell r="B389">
            <v>75.17</v>
          </cell>
        </row>
        <row r="390">
          <cell r="A390" t="str">
            <v>Ceiling Fan with ENERGY STAR Light Fixture</v>
          </cell>
          <cell r="B390">
            <v>129.97</v>
          </cell>
        </row>
        <row r="391">
          <cell r="A391" t="str">
            <v>Ceiling Fan with ENERGY STAR Light Fixture</v>
          </cell>
          <cell r="B391">
            <v>177</v>
          </cell>
        </row>
        <row r="392">
          <cell r="A392" t="str">
            <v>Ceiling Fan with ENERGY STAR Light Fixture</v>
          </cell>
          <cell r="B392">
            <v>179</v>
          </cell>
        </row>
        <row r="393">
          <cell r="A393" t="str">
            <v>Ceiling Fan with ENERGY STAR Light Fixture</v>
          </cell>
          <cell r="B393">
            <v>89.97</v>
          </cell>
        </row>
        <row r="394">
          <cell r="A394" t="str">
            <v>Ceiling Fan with ENERGY STAR Light Fixture</v>
          </cell>
          <cell r="B394">
            <v>99.97</v>
          </cell>
        </row>
        <row r="395">
          <cell r="A395" t="str">
            <v>Ceiling Fan with ENERGY STAR Light Fixture</v>
          </cell>
          <cell r="B395">
            <v>199</v>
          </cell>
        </row>
        <row r="396">
          <cell r="A396" t="str">
            <v>Ceiling Fan with ENERGY STAR Light Fixture</v>
          </cell>
          <cell r="B396">
            <v>89.97</v>
          </cell>
        </row>
        <row r="397">
          <cell r="A397" t="str">
            <v>Ceiling Fan with ENERGY STAR Light Fixture</v>
          </cell>
          <cell r="B397">
            <v>169</v>
          </cell>
        </row>
        <row r="398">
          <cell r="A398" t="str">
            <v>Ceiling Fan with ENERGY STAR Light Fixture</v>
          </cell>
          <cell r="B398">
            <v>179</v>
          </cell>
        </row>
        <row r="399">
          <cell r="A399" t="str">
            <v>Ceiling Fan with ENERGY STAR Light Fixture</v>
          </cell>
          <cell r="B399">
            <v>75.17</v>
          </cell>
        </row>
        <row r="400">
          <cell r="A400" t="str">
            <v>Ceiling Fan with ENERGY STAR Light Fixture</v>
          </cell>
          <cell r="B400">
            <v>402.62</v>
          </cell>
        </row>
        <row r="401">
          <cell r="A401" t="str">
            <v>Ceiling Fan with ENERGY STAR Light Fixture</v>
          </cell>
          <cell r="B401">
            <v>149</v>
          </cell>
        </row>
        <row r="402">
          <cell r="A402" t="str">
            <v>Ceiling Fan with ENERGY STAR Light Fixture</v>
          </cell>
          <cell r="B402">
            <v>119</v>
          </cell>
        </row>
        <row r="403">
          <cell r="A403" t="str">
            <v>Ceiling Fan with ENERGY STAR Light Fixture</v>
          </cell>
          <cell r="B403">
            <v>111</v>
          </cell>
        </row>
        <row r="404">
          <cell r="A404" t="str">
            <v>Ceiling Fan with ENERGY STAR Light Fixture</v>
          </cell>
          <cell r="B404">
            <v>149</v>
          </cell>
        </row>
        <row r="405">
          <cell r="A405" t="str">
            <v>Ceiling Fan with ENERGY STAR Light Fixture</v>
          </cell>
          <cell r="B405">
            <v>149</v>
          </cell>
        </row>
        <row r="406">
          <cell r="A406" t="str">
            <v>Ceiling Fan with ENERGY STAR Light Fixture</v>
          </cell>
          <cell r="B406">
            <v>119</v>
          </cell>
        </row>
        <row r="407">
          <cell r="A407" t="str">
            <v>Ceiling Fan with ENERGY STAR Light Fixture</v>
          </cell>
          <cell r="B407">
            <v>119</v>
          </cell>
        </row>
        <row r="408">
          <cell r="A408" t="str">
            <v>Standard Electric Water Heater to Gas Water Heater</v>
          </cell>
          <cell r="B408">
            <v>298</v>
          </cell>
        </row>
        <row r="409">
          <cell r="A409" t="str">
            <v>Standard Electric Water Heater to Gas Water Heater</v>
          </cell>
          <cell r="B409">
            <v>429</v>
          </cell>
        </row>
        <row r="410">
          <cell r="A410" t="str">
            <v>Standard Electric Water Heater to Gas Water Heater</v>
          </cell>
          <cell r="B410">
            <v>498</v>
          </cell>
        </row>
        <row r="411">
          <cell r="A411" t="str">
            <v>Standard Electric Water Heater to Gas Water Heater</v>
          </cell>
          <cell r="B411">
            <v>456</v>
          </cell>
        </row>
        <row r="412">
          <cell r="A412" t="str">
            <v>Standard Electric Water Heater to Gas Water Heater</v>
          </cell>
          <cell r="B412">
            <v>419</v>
          </cell>
        </row>
        <row r="413">
          <cell r="A413" t="str">
            <v>Standard Electric Water Heater to Gas Water Heater</v>
          </cell>
          <cell r="B413">
            <v>629</v>
          </cell>
        </row>
        <row r="414">
          <cell r="A414" t="str">
            <v>Standard Electric Water Heater to Gas Water Heater</v>
          </cell>
          <cell r="B414">
            <v>427</v>
          </cell>
        </row>
        <row r="415">
          <cell r="A415" t="str">
            <v>Standard Electric Water Heater to Gas Water Heater</v>
          </cell>
          <cell r="B415">
            <v>1399</v>
          </cell>
        </row>
        <row r="416">
          <cell r="A416" t="str">
            <v>Standard Electric Water Heater to Gas Water Heater</v>
          </cell>
          <cell r="B416">
            <v>1469</v>
          </cell>
        </row>
        <row r="417">
          <cell r="A417" t="str">
            <v>Standard Electric Water Heater to Gas Water Heater</v>
          </cell>
          <cell r="B417">
            <v>1454</v>
          </cell>
        </row>
        <row r="418">
          <cell r="A418" t="str">
            <v>Standard Heat Pump Water Heater to Gas Water Heater</v>
          </cell>
          <cell r="B418">
            <v>298</v>
          </cell>
        </row>
        <row r="419">
          <cell r="A419" t="str">
            <v>Standard Heat Pump Water Heater to Gas Water Heater</v>
          </cell>
          <cell r="B419">
            <v>429</v>
          </cell>
        </row>
        <row r="420">
          <cell r="A420" t="str">
            <v>Standard Heat Pump Water Heater to Gas Water Heater</v>
          </cell>
          <cell r="B420">
            <v>498</v>
          </cell>
        </row>
        <row r="421">
          <cell r="A421" t="str">
            <v>Standard Heat Pump Water Heater to Gas Water Heater</v>
          </cell>
          <cell r="B421">
            <v>456</v>
          </cell>
        </row>
        <row r="422">
          <cell r="A422" t="str">
            <v>Standard Heat Pump Water Heater to Gas Water Heater</v>
          </cell>
          <cell r="B422">
            <v>419</v>
          </cell>
        </row>
        <row r="423">
          <cell r="A423" t="str">
            <v>Standard Heat Pump Water Heater to Gas Water Heater</v>
          </cell>
          <cell r="B423">
            <v>629</v>
          </cell>
        </row>
        <row r="424">
          <cell r="A424" t="str">
            <v>Standard Heat Pump Water Heater to Gas Water Heater</v>
          </cell>
          <cell r="B424">
            <v>427</v>
          </cell>
        </row>
        <row r="425">
          <cell r="A425" t="str">
            <v>Standard Heat Pump Water Heater to Gas Water Heater</v>
          </cell>
          <cell r="B425">
            <v>1399</v>
          </cell>
        </row>
        <row r="426">
          <cell r="A426" t="str">
            <v>Standard Heat Pump Water Heater to Gas Water Heater</v>
          </cell>
          <cell r="B426">
            <v>1469</v>
          </cell>
        </row>
        <row r="427">
          <cell r="A427" t="str">
            <v>Standard Heat Pump Water Heater to Gas Water Heater</v>
          </cell>
          <cell r="B427">
            <v>1454</v>
          </cell>
        </row>
        <row r="428">
          <cell r="A428" t="str">
            <v>Ductless Mini-Split Heat Pumps</v>
          </cell>
          <cell r="B428">
            <v>2099</v>
          </cell>
        </row>
        <row r="429">
          <cell r="A429" t="str">
            <v>Ductless Mini-Split Heat Pumps</v>
          </cell>
          <cell r="B429">
            <v>1199</v>
          </cell>
        </row>
        <row r="430">
          <cell r="A430" t="str">
            <v>Ductless Mini-Split Heat Pumps</v>
          </cell>
          <cell r="B430">
            <v>1699</v>
          </cell>
        </row>
        <row r="431">
          <cell r="A431" t="str">
            <v>Ductless Mini-Split Heat Pumps</v>
          </cell>
          <cell r="B431">
            <v>1399</v>
          </cell>
        </row>
        <row r="432">
          <cell r="A432" t="str">
            <v>Ductless Mini-Split Heat Pumps</v>
          </cell>
          <cell r="B432">
            <v>1899</v>
          </cell>
        </row>
        <row r="433">
          <cell r="A433" t="str">
            <v>Ductless Mini-Split Heat Pumps</v>
          </cell>
          <cell r="B433">
            <v>1599</v>
          </cell>
        </row>
        <row r="434">
          <cell r="A434" t="str">
            <v>Ductless Mini-Split Heat Pumps</v>
          </cell>
          <cell r="B434">
            <v>1332</v>
          </cell>
        </row>
        <row r="435">
          <cell r="A435" t="str">
            <v>Ductless Mini-Split Heat Pumps</v>
          </cell>
          <cell r="B435">
            <v>1199</v>
          </cell>
        </row>
        <row r="436">
          <cell r="A436" t="str">
            <v>Ductless Mini-Split Heat Pumps</v>
          </cell>
          <cell r="B436">
            <v>1199</v>
          </cell>
        </row>
        <row r="437">
          <cell r="A437" t="str">
            <v>Ductless Mini-Split Heat Pumps</v>
          </cell>
          <cell r="B437">
            <v>1232</v>
          </cell>
        </row>
        <row r="438">
          <cell r="A438" t="str">
            <v>Ductless Mini-Split Heat Pumps</v>
          </cell>
          <cell r="B438">
            <v>1049</v>
          </cell>
        </row>
        <row r="439">
          <cell r="A439" t="str">
            <v>Ductless Mini-Split Heat Pumps</v>
          </cell>
          <cell r="B439">
            <v>1258</v>
          </cell>
        </row>
        <row r="440">
          <cell r="A440" t="str">
            <v>Ductless Mini-Split Heat Pumps</v>
          </cell>
          <cell r="B440">
            <v>1099</v>
          </cell>
        </row>
        <row r="441">
          <cell r="A441" t="str">
            <v>Ductless Mini-Split Heat Pumps</v>
          </cell>
          <cell r="B441">
            <v>849</v>
          </cell>
        </row>
        <row r="442">
          <cell r="A442" t="str">
            <v>Ductless Mini-Split Heat Pumps</v>
          </cell>
          <cell r="B442">
            <v>1759</v>
          </cell>
        </row>
        <row r="443">
          <cell r="A443" t="str">
            <v>Ductless Mini-Split Heat Pumps</v>
          </cell>
          <cell r="B443">
            <v>1335</v>
          </cell>
        </row>
        <row r="444">
          <cell r="A444" t="str">
            <v>Ductless Mini-Split Heat Pumps</v>
          </cell>
          <cell r="B444">
            <v>1400</v>
          </cell>
        </row>
        <row r="445">
          <cell r="A445" t="str">
            <v>Ductless Mini-Split Heat Pumps</v>
          </cell>
          <cell r="B445">
            <v>2024</v>
          </cell>
        </row>
        <row r="446">
          <cell r="A446" t="str">
            <v>Ductless Mini-Split Heat Pumps</v>
          </cell>
          <cell r="B446">
            <v>1849</v>
          </cell>
        </row>
        <row r="447">
          <cell r="A447" t="str">
            <v>Ductless Mini-Split Heat Pumps</v>
          </cell>
          <cell r="B447">
            <v>1271</v>
          </cell>
        </row>
        <row r="449">
          <cell r="A449" t="str">
            <v>ENERGY STAR CFL Bulbs  - 13-15 W (Specialty)</v>
          </cell>
          <cell r="B449">
            <v>5.99</v>
          </cell>
        </row>
        <row r="450">
          <cell r="A450" t="str">
            <v>ENERGY STAR CFL Bulbs  - 13-15 W (Specialty)</v>
          </cell>
          <cell r="B450">
            <v>5.49</v>
          </cell>
        </row>
        <row r="451">
          <cell r="A451" t="str">
            <v>ENERGY STAR CFL Bulbs  - 9-11 W (Specialty)</v>
          </cell>
          <cell r="B451">
            <v>4.49</v>
          </cell>
        </row>
        <row r="452">
          <cell r="A452" t="str">
            <v>ENERGY STAR CFL Bulbs  - 9-11 W (Specialty)</v>
          </cell>
          <cell r="B452">
            <v>3.99</v>
          </cell>
        </row>
        <row r="453">
          <cell r="A453" t="str">
            <v>ENERGY STAR CFL Bulbs  - 9-11 W (Specialty)</v>
          </cell>
          <cell r="B453">
            <v>3.16</v>
          </cell>
        </row>
        <row r="454">
          <cell r="A454" t="str">
            <v>ENERGY STAR CFL Bulbs  - 13-15 W (Specialty)</v>
          </cell>
          <cell r="B454">
            <v>5.76</v>
          </cell>
        </row>
        <row r="455">
          <cell r="A455" t="str">
            <v>ENERGY STAR CFL Bulbs  - 9-11 W (Specialty)</v>
          </cell>
          <cell r="B455">
            <v>6.16</v>
          </cell>
        </row>
        <row r="456">
          <cell r="A456" t="str">
            <v>ENERGY STAR CFL Bulbs  - 9-11 W (Specialty)</v>
          </cell>
          <cell r="B456">
            <v>6.97</v>
          </cell>
        </row>
        <row r="457">
          <cell r="A457" t="str">
            <v>ENERGY STAR CFL Bulbs  - 13-15 W (Specialty)</v>
          </cell>
          <cell r="B457">
            <v>4.12</v>
          </cell>
        </row>
        <row r="458">
          <cell r="A458" t="str">
            <v>ENERGY STAR CFL Bulbs  - 9-11 W (Specialty)</v>
          </cell>
          <cell r="B458">
            <v>4.97</v>
          </cell>
        </row>
        <row r="459">
          <cell r="A459" t="str">
            <v>ENERGY STAR CFL Bulbs  - 13-15 W (Specialty)</v>
          </cell>
          <cell r="B459">
            <v>4.12</v>
          </cell>
        </row>
        <row r="460">
          <cell r="A460" t="str">
            <v>ENERGY STAR CFL Bulbs  - 13-15 W (Specialty)</v>
          </cell>
          <cell r="B460">
            <v>5.81</v>
          </cell>
        </row>
        <row r="461">
          <cell r="A461" t="str">
            <v>ENERGY STAR CFL Bulbs  - 13-15 W (Specialty)</v>
          </cell>
          <cell r="B461">
            <v>4.12</v>
          </cell>
        </row>
        <row r="462">
          <cell r="A462" t="str">
            <v>ENERGY STAR CFL Bulbs  - 13-15 W (Specialty)</v>
          </cell>
          <cell r="B462">
            <v>2.2400000000000002</v>
          </cell>
        </row>
        <row r="463">
          <cell r="A463" t="str">
            <v>ENERGY STAR CFL Bulbs  - 13-15 W (Specialty)</v>
          </cell>
          <cell r="B463">
            <v>5.49</v>
          </cell>
        </row>
        <row r="464">
          <cell r="A464" t="str">
            <v>ENERGY STAR CFL Bulbs  - 9-11 W (Specialty)</v>
          </cell>
          <cell r="B464">
            <v>4.49</v>
          </cell>
        </row>
        <row r="466">
          <cell r="A466" t="str">
            <v>ENERGY STAR LED Bulbs  - 40W Equivalent (Specialty)</v>
          </cell>
          <cell r="B466">
            <v>10</v>
          </cell>
        </row>
        <row r="467">
          <cell r="A467" t="str">
            <v>ENERGY STAR LED Bulbs  - 60W Equivalent (Specialty)</v>
          </cell>
          <cell r="B467">
            <v>14.97</v>
          </cell>
        </row>
        <row r="468">
          <cell r="A468" t="str">
            <v>ENERGY STAR LED Bulbs  - 40W Equivalent (Specialty)</v>
          </cell>
          <cell r="B468">
            <v>10.97</v>
          </cell>
        </row>
        <row r="469">
          <cell r="A469" t="str">
            <v>ENERGY STAR LED Bulbs  - 40W Equivalent (Specialty)</v>
          </cell>
          <cell r="B469">
            <v>10</v>
          </cell>
        </row>
        <row r="470">
          <cell r="A470" t="str">
            <v>ENERGY STAR LED Bulbs  - 40W Equivalent (Specialty)</v>
          </cell>
          <cell r="B470">
            <v>10.98</v>
          </cell>
        </row>
        <row r="471">
          <cell r="A471" t="str">
            <v>ENERGY STAR LED Bulbs  - 40W Equivalent (Specialty)</v>
          </cell>
          <cell r="B471">
            <v>9.99</v>
          </cell>
        </row>
        <row r="472">
          <cell r="A472" t="str">
            <v>ENERGY STAR LED Bulbs  - 40W Equivalent (Specialty)</v>
          </cell>
          <cell r="B472">
            <v>9.99</v>
          </cell>
        </row>
        <row r="473">
          <cell r="A473" t="str">
            <v>ENERGY STAR LED Bulbs  - 40W Equivalent (Specialty)</v>
          </cell>
          <cell r="B473">
            <v>19.97</v>
          </cell>
        </row>
        <row r="474">
          <cell r="A474" t="str">
            <v>ENERGY STAR LED Bulbs  - 40W Equivalent (Specialty)</v>
          </cell>
          <cell r="B474">
            <v>10.98</v>
          </cell>
        </row>
        <row r="475">
          <cell r="A475" t="str">
            <v>ENERGY STAR LED Bulbs  - 40W Equivalent (Specialty)</v>
          </cell>
          <cell r="B475">
            <v>10.98</v>
          </cell>
        </row>
        <row r="476">
          <cell r="A476" t="str">
            <v>ENERGY STAR LED Bulbs  - 40W Equivalent (Specialty)</v>
          </cell>
          <cell r="B476">
            <v>19.97</v>
          </cell>
        </row>
        <row r="477">
          <cell r="A477" t="str">
            <v>ENERGY STAR LED Bulbs  - 60W Equivalent (Specialty)</v>
          </cell>
          <cell r="B477">
            <v>23.97</v>
          </cell>
        </row>
        <row r="478">
          <cell r="A478" t="str">
            <v>ENERGY STAR LED Bulbs  - 40W Equivalent (Specialty)</v>
          </cell>
          <cell r="B478">
            <v>13.97</v>
          </cell>
        </row>
        <row r="479">
          <cell r="A479" t="str">
            <v>ENERGY STAR LED Bulbs  - 40W Equivalent (Specialty)</v>
          </cell>
          <cell r="B479">
            <v>10.97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S74"/>
  <sheetViews>
    <sheetView showGridLines="0" tabSelected="1" zoomScale="90" zoomScaleNormal="90" workbookViewId="0">
      <pane ySplit="3" topLeftCell="A37" activePane="bottomLeft" state="frozen"/>
      <selection pane="bottomLeft" activeCell="B52" sqref="B52"/>
    </sheetView>
  </sheetViews>
  <sheetFormatPr defaultColWidth="8.5703125" defaultRowHeight="15" x14ac:dyDescent="0.25"/>
  <cols>
    <col min="1" max="2" width="8.5703125" style="17"/>
    <col min="3" max="3" width="12" style="17" customWidth="1"/>
    <col min="4" max="16384" width="8.5703125" style="17"/>
  </cols>
  <sheetData>
    <row r="2" spans="2:13" x14ac:dyDescent="0.25">
      <c r="B2" s="166" t="s">
        <v>0</v>
      </c>
      <c r="C2" s="166"/>
      <c r="D2" s="166"/>
      <c r="E2" s="166"/>
      <c r="F2" s="166"/>
      <c r="G2" s="166"/>
      <c r="H2" s="166"/>
      <c r="I2" s="166"/>
      <c r="J2" s="166"/>
      <c r="K2" s="166"/>
      <c r="L2" s="166"/>
      <c r="M2" s="21"/>
    </row>
    <row r="3" spans="2:13" x14ac:dyDescent="0.25">
      <c r="B3" s="166"/>
      <c r="C3" s="166"/>
      <c r="D3" s="166"/>
      <c r="E3" s="166"/>
      <c r="F3" s="166"/>
      <c r="G3" s="166"/>
      <c r="H3" s="166"/>
      <c r="I3" s="166"/>
      <c r="J3" s="166"/>
      <c r="K3" s="166"/>
      <c r="L3" s="166"/>
      <c r="M3" s="21"/>
    </row>
    <row r="4" spans="2:13" ht="23.25" x14ac:dyDescent="0.35">
      <c r="B4" s="162"/>
      <c r="C4" s="162"/>
      <c r="D4" s="162"/>
      <c r="E4" s="162"/>
      <c r="F4" s="162"/>
      <c r="G4" s="162"/>
      <c r="H4" s="162"/>
      <c r="I4" s="162"/>
      <c r="J4" s="162"/>
      <c r="K4" s="162"/>
      <c r="L4" s="162"/>
      <c r="M4" s="21"/>
    </row>
    <row r="5" spans="2:13" x14ac:dyDescent="0.25">
      <c r="B5" s="21" t="s">
        <v>1</v>
      </c>
      <c r="C5" s="21"/>
      <c r="D5" s="21"/>
      <c r="E5" s="21"/>
      <c r="F5" s="21"/>
      <c r="G5" s="21"/>
      <c r="H5" s="21"/>
      <c r="I5" s="21"/>
      <c r="J5" s="21"/>
      <c r="K5" s="21"/>
      <c r="L5" s="21"/>
      <c r="M5" s="21"/>
    </row>
    <row r="6" spans="2:13" ht="15.75" x14ac:dyDescent="0.25">
      <c r="B6" s="18"/>
      <c r="C6" s="18"/>
      <c r="D6" s="18"/>
      <c r="E6" s="18"/>
      <c r="F6" s="18"/>
      <c r="G6" s="18"/>
      <c r="H6" s="18"/>
      <c r="I6" s="18"/>
      <c r="J6" s="18"/>
      <c r="K6" s="18"/>
      <c r="L6" s="18"/>
      <c r="M6" s="21"/>
    </row>
    <row r="7" spans="2:13" x14ac:dyDescent="0.25">
      <c r="B7" s="167" t="s">
        <v>2</v>
      </c>
      <c r="C7" s="167"/>
      <c r="D7" s="167"/>
      <c r="E7" s="167"/>
      <c r="F7" s="167"/>
      <c r="G7" s="167"/>
      <c r="H7" s="167"/>
      <c r="I7" s="167"/>
      <c r="J7" s="167"/>
      <c r="K7" s="167"/>
      <c r="L7" s="167"/>
      <c r="M7" s="21"/>
    </row>
    <row r="8" spans="2:13" x14ac:dyDescent="0.25">
      <c r="B8" s="167"/>
      <c r="C8" s="167"/>
      <c r="D8" s="167"/>
      <c r="E8" s="167"/>
      <c r="F8" s="167"/>
      <c r="G8" s="167"/>
      <c r="H8" s="167"/>
      <c r="I8" s="167"/>
      <c r="J8" s="167"/>
      <c r="K8" s="167"/>
      <c r="L8" s="167"/>
      <c r="M8" s="21"/>
    </row>
    <row r="9" spans="2:13" x14ac:dyDescent="0.25">
      <c r="B9" s="167" t="s">
        <v>3</v>
      </c>
      <c r="C9" s="167"/>
      <c r="D9" s="167"/>
      <c r="E9" s="167"/>
      <c r="F9" s="167"/>
      <c r="G9" s="167"/>
      <c r="H9" s="167"/>
      <c r="I9" s="167"/>
      <c r="J9" s="167"/>
      <c r="K9" s="167"/>
      <c r="L9" s="167"/>
      <c r="M9" s="21"/>
    </row>
    <row r="10" spans="2:13" x14ac:dyDescent="0.25">
      <c r="B10" s="167"/>
      <c r="C10" s="167"/>
      <c r="D10" s="167"/>
      <c r="E10" s="167"/>
      <c r="F10" s="167"/>
      <c r="G10" s="167"/>
      <c r="H10" s="167"/>
      <c r="I10" s="167"/>
      <c r="J10" s="167"/>
      <c r="K10" s="167"/>
      <c r="L10" s="167"/>
      <c r="M10" s="21"/>
    </row>
    <row r="12" spans="2:13" ht="14.65" customHeight="1" x14ac:dyDescent="0.25">
      <c r="B12" s="169" t="s">
        <v>4</v>
      </c>
      <c r="C12" s="169"/>
      <c r="D12" s="169"/>
      <c r="E12" s="169"/>
      <c r="F12" s="169"/>
      <c r="G12" s="169"/>
      <c r="H12" s="169"/>
      <c r="I12" s="169"/>
      <c r="J12" s="169"/>
      <c r="K12" s="169"/>
      <c r="L12" s="169"/>
      <c r="M12" s="169"/>
    </row>
    <row r="13" spans="2:13" x14ac:dyDescent="0.25">
      <c r="B13" s="169"/>
      <c r="C13" s="169"/>
      <c r="D13" s="169"/>
      <c r="E13" s="169"/>
      <c r="F13" s="169"/>
      <c r="G13" s="169"/>
      <c r="H13" s="169"/>
      <c r="I13" s="169"/>
      <c r="J13" s="169"/>
      <c r="K13" s="169"/>
      <c r="L13" s="169"/>
      <c r="M13" s="169"/>
    </row>
    <row r="14" spans="2:13" x14ac:dyDescent="0.25">
      <c r="B14" s="163"/>
      <c r="C14" s="163"/>
      <c r="D14" s="163"/>
      <c r="E14" s="163"/>
      <c r="F14" s="163"/>
      <c r="G14" s="163"/>
      <c r="H14" s="163"/>
      <c r="I14" s="163"/>
      <c r="J14" s="163"/>
      <c r="K14" s="163"/>
      <c r="L14" s="163"/>
      <c r="M14" s="21"/>
    </row>
    <row r="15" spans="2:13" x14ac:dyDescent="0.25">
      <c r="B15" s="22" t="s">
        <v>5</v>
      </c>
      <c r="C15" s="23"/>
      <c r="D15" s="23"/>
      <c r="E15" s="23"/>
      <c r="F15" s="23"/>
      <c r="G15" s="23"/>
      <c r="H15" s="163"/>
      <c r="I15" s="163"/>
      <c r="J15" s="163"/>
      <c r="K15" s="163"/>
      <c r="L15" s="163"/>
      <c r="M15" s="21"/>
    </row>
    <row r="16" spans="2:13" x14ac:dyDescent="0.25">
      <c r="B16" s="23"/>
      <c r="C16" s="23"/>
      <c r="D16" s="23"/>
      <c r="E16" s="23"/>
      <c r="F16" s="23"/>
      <c r="G16" s="23"/>
      <c r="H16" s="163"/>
      <c r="I16" s="163"/>
      <c r="J16" s="163"/>
      <c r="K16" s="163"/>
      <c r="L16" s="163"/>
      <c r="M16" s="21"/>
    </row>
    <row r="17" spans="2:19" ht="14.65" customHeight="1" x14ac:dyDescent="0.25">
      <c r="B17" s="19" t="s">
        <v>6</v>
      </c>
      <c r="C17" s="23"/>
      <c r="D17" s="23"/>
      <c r="E17" s="23" t="s">
        <v>7</v>
      </c>
      <c r="F17" s="168" t="s">
        <v>8</v>
      </c>
      <c r="G17" s="168"/>
      <c r="H17" s="168"/>
      <c r="I17" s="168"/>
      <c r="J17" s="168"/>
      <c r="K17" s="168"/>
      <c r="L17" s="168"/>
      <c r="M17" s="168"/>
      <c r="N17" s="168"/>
      <c r="O17" s="168"/>
      <c r="P17" s="168"/>
      <c r="Q17" s="168"/>
      <c r="R17" s="168"/>
      <c r="S17" s="24"/>
    </row>
    <row r="18" spans="2:19" x14ac:dyDescent="0.25">
      <c r="B18" s="163"/>
      <c r="C18" s="163"/>
      <c r="D18" s="163"/>
      <c r="E18" s="163"/>
      <c r="F18" s="168"/>
      <c r="G18" s="168"/>
      <c r="H18" s="168"/>
      <c r="I18" s="168"/>
      <c r="J18" s="168"/>
      <c r="K18" s="168"/>
      <c r="L18" s="168"/>
      <c r="M18" s="168"/>
      <c r="N18" s="168"/>
      <c r="O18" s="168"/>
      <c r="P18" s="168"/>
      <c r="Q18" s="168"/>
      <c r="R18" s="168"/>
      <c r="S18" s="24"/>
    </row>
    <row r="19" spans="2:19" x14ac:dyDescent="0.25">
      <c r="B19" s="163"/>
      <c r="C19" s="163"/>
      <c r="D19" s="163"/>
      <c r="E19" s="163"/>
      <c r="F19" s="168"/>
      <c r="G19" s="168"/>
      <c r="H19" s="168"/>
      <c r="I19" s="168"/>
      <c r="J19" s="168"/>
      <c r="K19" s="168"/>
      <c r="L19" s="168"/>
      <c r="M19" s="168"/>
      <c r="N19" s="168"/>
      <c r="O19" s="168"/>
      <c r="P19" s="168"/>
      <c r="Q19" s="168"/>
      <c r="R19" s="168"/>
      <c r="S19" s="24"/>
    </row>
    <row r="20" spans="2:19" x14ac:dyDescent="0.25">
      <c r="B20" s="163"/>
      <c r="C20" s="163"/>
      <c r="D20" s="163"/>
      <c r="E20" s="163"/>
      <c r="F20" s="168"/>
      <c r="G20" s="168"/>
      <c r="H20" s="168"/>
      <c r="I20" s="168"/>
      <c r="J20" s="168"/>
      <c r="K20" s="168"/>
      <c r="L20" s="168"/>
      <c r="M20" s="168"/>
      <c r="N20" s="168"/>
      <c r="O20" s="168"/>
      <c r="P20" s="168"/>
      <c r="Q20" s="168"/>
      <c r="R20" s="168"/>
      <c r="S20" s="24"/>
    </row>
    <row r="21" spans="2:19" x14ac:dyDescent="0.25">
      <c r="B21" s="21"/>
      <c r="C21" s="21"/>
      <c r="D21" s="21"/>
      <c r="E21" s="21"/>
      <c r="F21" s="168"/>
      <c r="G21" s="168"/>
      <c r="H21" s="168"/>
      <c r="I21" s="168"/>
      <c r="J21" s="168"/>
      <c r="K21" s="168"/>
      <c r="L21" s="168"/>
      <c r="M21" s="168"/>
      <c r="N21" s="168"/>
      <c r="O21" s="168"/>
      <c r="P21" s="168"/>
      <c r="Q21" s="168"/>
      <c r="R21" s="168"/>
      <c r="S21" s="24"/>
    </row>
    <row r="22" spans="2:19" x14ac:dyDescent="0.25">
      <c r="B22" s="21"/>
      <c r="C22" s="21"/>
      <c r="D22" s="21"/>
      <c r="E22" s="21"/>
      <c r="F22" s="163"/>
      <c r="G22" s="163"/>
      <c r="H22" s="163"/>
      <c r="I22" s="163"/>
      <c r="J22" s="163"/>
      <c r="K22" s="163"/>
      <c r="L22" s="163"/>
      <c r="M22" s="163"/>
      <c r="N22" s="163"/>
      <c r="O22" s="163"/>
      <c r="P22" s="163"/>
      <c r="Q22" s="163"/>
      <c r="R22" s="163"/>
      <c r="S22" s="24"/>
    </row>
    <row r="23" spans="2:19" ht="14.65" customHeight="1" x14ac:dyDescent="0.25">
      <c r="B23" s="19" t="s">
        <v>9</v>
      </c>
      <c r="C23" s="23"/>
      <c r="D23" s="23"/>
      <c r="E23" s="23" t="s">
        <v>7</v>
      </c>
      <c r="F23" s="168" t="s">
        <v>10</v>
      </c>
      <c r="G23" s="168"/>
      <c r="H23" s="168"/>
      <c r="I23" s="168"/>
      <c r="J23" s="168"/>
      <c r="K23" s="168"/>
      <c r="L23" s="168"/>
      <c r="M23" s="168"/>
      <c r="N23" s="168"/>
      <c r="O23" s="168"/>
      <c r="P23" s="168"/>
      <c r="Q23" s="168"/>
      <c r="R23" s="168"/>
      <c r="S23" s="24"/>
    </row>
    <row r="24" spans="2:19" x14ac:dyDescent="0.25">
      <c r="B24" s="23"/>
      <c r="C24" s="23"/>
      <c r="D24" s="23"/>
      <c r="E24" s="23"/>
      <c r="F24" s="168"/>
      <c r="G24" s="168"/>
      <c r="H24" s="168"/>
      <c r="I24" s="168"/>
      <c r="J24" s="168"/>
      <c r="K24" s="168"/>
      <c r="L24" s="168"/>
      <c r="M24" s="168"/>
      <c r="N24" s="168"/>
      <c r="O24" s="168"/>
      <c r="P24" s="168"/>
      <c r="Q24" s="168"/>
      <c r="R24" s="168"/>
      <c r="S24" s="24"/>
    </row>
    <row r="25" spans="2:19" x14ac:dyDescent="0.25">
      <c r="B25" s="23"/>
      <c r="C25" s="23"/>
      <c r="D25" s="23"/>
      <c r="E25" s="23"/>
      <c r="F25" s="168"/>
      <c r="G25" s="168"/>
      <c r="H25" s="168"/>
      <c r="I25" s="168"/>
      <c r="J25" s="168"/>
      <c r="K25" s="168"/>
      <c r="L25" s="168"/>
      <c r="M25" s="168"/>
      <c r="N25" s="168"/>
      <c r="O25" s="168"/>
      <c r="P25" s="168"/>
      <c r="Q25" s="168"/>
      <c r="R25" s="168"/>
      <c r="S25" s="24"/>
    </row>
    <row r="26" spans="2:19" x14ac:dyDescent="0.25">
      <c r="B26" s="23"/>
      <c r="C26" s="23"/>
      <c r="D26" s="23"/>
      <c r="E26" s="23"/>
      <c r="F26" s="168"/>
      <c r="G26" s="168"/>
      <c r="H26" s="168"/>
      <c r="I26" s="168"/>
      <c r="J26" s="168"/>
      <c r="K26" s="168"/>
      <c r="L26" s="168"/>
      <c r="M26" s="168"/>
      <c r="N26" s="168"/>
      <c r="O26" s="168"/>
      <c r="P26" s="168"/>
      <c r="Q26" s="168"/>
      <c r="R26" s="168"/>
      <c r="S26" s="24"/>
    </row>
    <row r="27" spans="2:19" x14ac:dyDescent="0.25">
      <c r="B27" s="23"/>
      <c r="C27" s="23"/>
      <c r="D27" s="23"/>
      <c r="E27" s="23"/>
      <c r="F27" s="168"/>
      <c r="G27" s="168"/>
      <c r="H27" s="168"/>
      <c r="I27" s="168"/>
      <c r="J27" s="168"/>
      <c r="K27" s="168"/>
      <c r="L27" s="168"/>
      <c r="M27" s="168"/>
      <c r="N27" s="168"/>
      <c r="O27" s="168"/>
      <c r="P27" s="168"/>
      <c r="Q27" s="168"/>
      <c r="R27" s="168"/>
      <c r="S27" s="24"/>
    </row>
    <row r="28" spans="2:19" x14ac:dyDescent="0.25">
      <c r="B28" s="23"/>
      <c r="C28" s="23"/>
      <c r="D28" s="23"/>
      <c r="E28" s="23"/>
      <c r="F28" s="168"/>
      <c r="G28" s="168"/>
      <c r="H28" s="168"/>
      <c r="I28" s="168"/>
      <c r="J28" s="168"/>
      <c r="K28" s="168"/>
      <c r="L28" s="168"/>
      <c r="M28" s="168"/>
      <c r="N28" s="168"/>
      <c r="O28" s="168"/>
      <c r="P28" s="168"/>
      <c r="Q28" s="168"/>
      <c r="R28" s="168"/>
      <c r="S28" s="24"/>
    </row>
    <row r="29" spans="2:19" x14ac:dyDescent="0.25">
      <c r="B29" s="21"/>
      <c r="C29" s="21"/>
      <c r="D29" s="21"/>
      <c r="E29" s="21"/>
      <c r="F29" s="21"/>
      <c r="G29" s="23"/>
      <c r="H29" s="23"/>
      <c r="I29" s="23"/>
      <c r="J29" s="23"/>
      <c r="K29" s="23"/>
      <c r="L29" s="23"/>
      <c r="M29" s="21"/>
      <c r="N29" s="21"/>
      <c r="O29" s="21"/>
      <c r="P29" s="21"/>
      <c r="Q29" s="21"/>
      <c r="R29" s="21"/>
      <c r="S29" s="21"/>
    </row>
    <row r="30" spans="2:19" ht="14.65" customHeight="1" x14ac:dyDescent="0.25">
      <c r="B30" s="19" t="s">
        <v>11</v>
      </c>
      <c r="C30" s="23"/>
      <c r="D30" s="23"/>
      <c r="E30" s="23" t="s">
        <v>7</v>
      </c>
      <c r="F30" s="168" t="s">
        <v>12</v>
      </c>
      <c r="G30" s="168"/>
      <c r="H30" s="168"/>
      <c r="I30" s="168"/>
      <c r="J30" s="168"/>
      <c r="K30" s="168"/>
      <c r="L30" s="168"/>
      <c r="M30" s="168"/>
      <c r="N30" s="168"/>
      <c r="O30" s="168"/>
      <c r="P30" s="168"/>
      <c r="Q30" s="168"/>
      <c r="R30" s="168"/>
      <c r="S30" s="24"/>
    </row>
    <row r="31" spans="2:19" x14ac:dyDescent="0.25">
      <c r="B31" s="21"/>
      <c r="C31" s="21"/>
      <c r="D31" s="21"/>
      <c r="E31" s="21"/>
      <c r="F31" s="168"/>
      <c r="G31" s="168"/>
      <c r="H31" s="168"/>
      <c r="I31" s="168"/>
      <c r="J31" s="168"/>
      <c r="K31" s="168"/>
      <c r="L31" s="168"/>
      <c r="M31" s="168"/>
      <c r="N31" s="168"/>
      <c r="O31" s="168"/>
      <c r="P31" s="168"/>
      <c r="Q31" s="168"/>
      <c r="R31" s="168"/>
      <c r="S31" s="24"/>
    </row>
    <row r="32" spans="2:19" x14ac:dyDescent="0.25">
      <c r="B32" s="23"/>
      <c r="C32" s="23"/>
      <c r="D32" s="23"/>
      <c r="E32" s="23"/>
      <c r="F32" s="168"/>
      <c r="G32" s="168"/>
      <c r="H32" s="168"/>
      <c r="I32" s="168"/>
      <c r="J32" s="168"/>
      <c r="K32" s="168"/>
      <c r="L32" s="168"/>
      <c r="M32" s="168"/>
      <c r="N32" s="168"/>
      <c r="O32" s="168"/>
      <c r="P32" s="168"/>
      <c r="Q32" s="168"/>
      <c r="R32" s="168"/>
      <c r="S32" s="24"/>
    </row>
    <row r="33" spans="2:19" x14ac:dyDescent="0.25">
      <c r="B33" s="23"/>
      <c r="C33" s="23"/>
      <c r="D33" s="23"/>
      <c r="E33" s="23"/>
      <c r="F33" s="168"/>
      <c r="G33" s="168"/>
      <c r="H33" s="168"/>
      <c r="I33" s="168"/>
      <c r="J33" s="168"/>
      <c r="K33" s="168"/>
      <c r="L33" s="168"/>
      <c r="M33" s="168"/>
      <c r="N33" s="168"/>
      <c r="O33" s="168"/>
      <c r="P33" s="168"/>
      <c r="Q33" s="168"/>
      <c r="R33" s="168"/>
      <c r="S33" s="24"/>
    </row>
    <row r="34" spans="2:19" x14ac:dyDescent="0.25">
      <c r="B34" s="23"/>
      <c r="C34" s="23"/>
      <c r="D34" s="23"/>
      <c r="E34" s="23"/>
      <c r="F34" s="168"/>
      <c r="G34" s="168"/>
      <c r="H34" s="168"/>
      <c r="I34" s="168"/>
      <c r="J34" s="168"/>
      <c r="K34" s="168"/>
      <c r="L34" s="168"/>
      <c r="M34" s="168"/>
      <c r="N34" s="168"/>
      <c r="O34" s="168"/>
      <c r="P34" s="168"/>
      <c r="Q34" s="168"/>
      <c r="R34" s="168"/>
      <c r="S34" s="24"/>
    </row>
    <row r="35" spans="2:19" x14ac:dyDescent="0.25">
      <c r="B35" s="23"/>
      <c r="C35" s="23"/>
      <c r="D35" s="23"/>
      <c r="E35" s="23"/>
      <c r="F35" s="168"/>
      <c r="G35" s="168"/>
      <c r="H35" s="168"/>
      <c r="I35" s="168"/>
      <c r="J35" s="168"/>
      <c r="K35" s="168"/>
      <c r="L35" s="168"/>
      <c r="M35" s="168"/>
      <c r="N35" s="168"/>
      <c r="O35" s="168"/>
      <c r="P35" s="168"/>
      <c r="Q35" s="168"/>
      <c r="R35" s="168"/>
      <c r="S35" s="24"/>
    </row>
    <row r="36" spans="2:19" x14ac:dyDescent="0.25">
      <c r="B36" s="23"/>
      <c r="C36" s="23"/>
      <c r="D36" s="23"/>
      <c r="E36" s="23"/>
      <c r="F36" s="168"/>
      <c r="G36" s="168"/>
      <c r="H36" s="168"/>
      <c r="I36" s="168"/>
      <c r="J36" s="168"/>
      <c r="K36" s="168"/>
      <c r="L36" s="168"/>
      <c r="M36" s="168"/>
      <c r="N36" s="168"/>
      <c r="O36" s="168"/>
      <c r="P36" s="168"/>
      <c r="Q36" s="168"/>
      <c r="R36" s="168"/>
      <c r="S36" s="94"/>
    </row>
    <row r="37" spans="2:19" x14ac:dyDescent="0.25">
      <c r="B37" s="23"/>
      <c r="C37" s="23"/>
      <c r="D37" s="23"/>
      <c r="E37" s="23"/>
      <c r="F37" s="163"/>
      <c r="G37" s="163"/>
      <c r="H37" s="163"/>
      <c r="I37" s="163"/>
      <c r="J37" s="163"/>
      <c r="K37" s="163"/>
      <c r="L37" s="163"/>
      <c r="M37" s="163"/>
      <c r="N37" s="163"/>
      <c r="O37" s="163"/>
      <c r="P37" s="163"/>
      <c r="Q37" s="163"/>
      <c r="R37" s="163"/>
      <c r="S37" s="94"/>
    </row>
    <row r="38" spans="2:19" ht="14.65" customHeight="1" x14ac:dyDescent="0.25">
      <c r="B38" s="19" t="s">
        <v>13</v>
      </c>
      <c r="C38" s="23"/>
      <c r="D38" s="23"/>
      <c r="E38" s="23" t="s">
        <v>7</v>
      </c>
      <c r="F38" s="168" t="s">
        <v>14</v>
      </c>
      <c r="G38" s="168"/>
      <c r="H38" s="168"/>
      <c r="I38" s="168"/>
      <c r="J38" s="168"/>
      <c r="K38" s="168"/>
      <c r="L38" s="168"/>
      <c r="M38" s="168"/>
      <c r="N38" s="168"/>
      <c r="O38" s="168"/>
      <c r="P38" s="168"/>
      <c r="Q38" s="168"/>
      <c r="R38" s="168"/>
      <c r="S38" s="24"/>
    </row>
    <row r="39" spans="2:19" x14ac:dyDescent="0.25">
      <c r="B39" s="21"/>
      <c r="C39" s="21"/>
      <c r="D39" s="21"/>
      <c r="E39" s="21"/>
      <c r="F39" s="168"/>
      <c r="G39" s="168"/>
      <c r="H39" s="168"/>
      <c r="I39" s="168"/>
      <c r="J39" s="168"/>
      <c r="K39" s="168"/>
      <c r="L39" s="168"/>
      <c r="M39" s="168"/>
      <c r="N39" s="168"/>
      <c r="O39" s="168"/>
      <c r="P39" s="168"/>
      <c r="Q39" s="168"/>
      <c r="R39" s="168"/>
      <c r="S39" s="24"/>
    </row>
    <row r="40" spans="2:19" x14ac:dyDescent="0.25">
      <c r="B40" s="21"/>
      <c r="C40" s="21"/>
      <c r="D40" s="21"/>
      <c r="E40" s="21"/>
      <c r="F40" s="168"/>
      <c r="G40" s="168"/>
      <c r="H40" s="168"/>
      <c r="I40" s="168"/>
      <c r="J40" s="168"/>
      <c r="K40" s="168"/>
      <c r="L40" s="168"/>
      <c r="M40" s="168"/>
      <c r="N40" s="168"/>
      <c r="O40" s="168"/>
      <c r="P40" s="168"/>
      <c r="Q40" s="168"/>
      <c r="R40" s="168"/>
      <c r="S40" s="24"/>
    </row>
    <row r="41" spans="2:19" x14ac:dyDescent="0.25">
      <c r="B41" s="21"/>
      <c r="C41" s="21"/>
      <c r="D41" s="21"/>
      <c r="E41" s="21"/>
      <c r="F41" s="168"/>
      <c r="G41" s="168"/>
      <c r="H41" s="168"/>
      <c r="I41" s="168"/>
      <c r="J41" s="168"/>
      <c r="K41" s="168"/>
      <c r="L41" s="168"/>
      <c r="M41" s="168"/>
      <c r="N41" s="168"/>
      <c r="O41" s="168"/>
      <c r="P41" s="168"/>
      <c r="Q41" s="168"/>
      <c r="R41" s="168"/>
      <c r="S41" s="24"/>
    </row>
    <row r="42" spans="2:19" x14ac:dyDescent="0.25">
      <c r="B42" s="21"/>
      <c r="C42" s="21"/>
      <c r="D42" s="21"/>
      <c r="E42" s="21"/>
      <c r="F42" s="168"/>
      <c r="G42" s="168"/>
      <c r="H42" s="168"/>
      <c r="I42" s="168"/>
      <c r="J42" s="168"/>
      <c r="K42" s="168"/>
      <c r="L42" s="168"/>
      <c r="M42" s="168"/>
      <c r="N42" s="168"/>
      <c r="O42" s="168"/>
      <c r="P42" s="168"/>
      <c r="Q42" s="168"/>
      <c r="R42" s="168"/>
      <c r="S42" s="24"/>
    </row>
    <row r="43" spans="2:19" x14ac:dyDescent="0.25">
      <c r="B43" s="21"/>
      <c r="C43" s="21"/>
      <c r="D43" s="21"/>
      <c r="E43" s="21"/>
      <c r="F43" s="168"/>
      <c r="G43" s="168"/>
      <c r="H43" s="168"/>
      <c r="I43" s="168"/>
      <c r="J43" s="168"/>
      <c r="K43" s="168"/>
      <c r="L43" s="168"/>
      <c r="M43" s="168"/>
      <c r="N43" s="168"/>
      <c r="O43" s="168"/>
      <c r="P43" s="168"/>
      <c r="Q43" s="168"/>
      <c r="R43" s="168"/>
      <c r="S43" s="24"/>
    </row>
    <row r="44" spans="2:19" x14ac:dyDescent="0.25">
      <c r="B44" s="21"/>
      <c r="C44" s="21"/>
      <c r="D44" s="21"/>
      <c r="E44" s="21"/>
      <c r="F44" s="168"/>
      <c r="G44" s="168"/>
      <c r="H44" s="168"/>
      <c r="I44" s="168"/>
      <c r="J44" s="168"/>
      <c r="K44" s="168"/>
      <c r="L44" s="168"/>
      <c r="M44" s="168"/>
      <c r="N44" s="168"/>
      <c r="O44" s="168"/>
      <c r="P44" s="168"/>
      <c r="Q44" s="168"/>
      <c r="R44" s="168"/>
      <c r="S44" s="24"/>
    </row>
    <row r="45" spans="2:19" x14ac:dyDescent="0.25">
      <c r="B45" s="21"/>
      <c r="C45" s="21"/>
      <c r="D45" s="21"/>
      <c r="E45" s="21"/>
      <c r="F45" s="24"/>
      <c r="G45" s="24"/>
      <c r="H45" s="24"/>
      <c r="I45" s="24"/>
      <c r="J45" s="24"/>
      <c r="K45" s="24"/>
      <c r="L45" s="24"/>
      <c r="M45" s="24"/>
      <c r="N45" s="24"/>
      <c r="O45" s="24"/>
      <c r="P45" s="24"/>
      <c r="Q45" s="24"/>
      <c r="R45" s="24"/>
      <c r="S45" s="24"/>
    </row>
    <row r="46" spans="2:19" x14ac:dyDescent="0.25">
      <c r="B46" s="95" t="s">
        <v>15</v>
      </c>
      <c r="C46" s="21"/>
      <c r="D46" s="21"/>
      <c r="E46" s="21"/>
      <c r="F46" s="163"/>
      <c r="G46" s="163"/>
      <c r="H46" s="163"/>
      <c r="I46" s="163"/>
      <c r="J46" s="163"/>
      <c r="K46" s="163"/>
      <c r="L46" s="163"/>
      <c r="M46" s="21"/>
      <c r="N46" s="21"/>
      <c r="O46" s="21"/>
      <c r="P46" s="21"/>
      <c r="Q46" s="21"/>
      <c r="R46" s="21"/>
      <c r="S46" s="21"/>
    </row>
    <row r="47" spans="2:19" x14ac:dyDescent="0.25">
      <c r="B47" s="21"/>
      <c r="C47" s="21"/>
      <c r="D47" s="21"/>
      <c r="E47" s="21"/>
      <c r="F47" s="163"/>
      <c r="G47" s="163"/>
      <c r="H47" s="163"/>
      <c r="I47" s="163"/>
      <c r="J47" s="163"/>
      <c r="K47" s="163"/>
      <c r="L47" s="163"/>
      <c r="M47" s="21"/>
      <c r="N47" s="21"/>
      <c r="O47" s="21"/>
      <c r="P47" s="21"/>
      <c r="Q47" s="21"/>
      <c r="R47" s="21"/>
      <c r="S47" s="21"/>
    </row>
    <row r="48" spans="2:19" ht="14.65" customHeight="1" x14ac:dyDescent="0.25">
      <c r="B48" s="168" t="s">
        <v>16</v>
      </c>
      <c r="C48" s="168"/>
      <c r="D48" s="168"/>
      <c r="E48" s="168"/>
      <c r="F48" s="168"/>
      <c r="G48" s="168"/>
      <c r="H48" s="168"/>
      <c r="I48" s="168"/>
      <c r="J48" s="168"/>
      <c r="K48" s="168"/>
      <c r="L48" s="168"/>
      <c r="M48" s="21"/>
      <c r="N48" s="21"/>
      <c r="O48" s="21"/>
      <c r="P48" s="21"/>
      <c r="Q48" s="21"/>
      <c r="R48" s="21"/>
      <c r="S48" s="21"/>
    </row>
    <row r="49" spans="2:18" x14ac:dyDescent="0.25">
      <c r="B49" s="21" t="s">
        <v>17</v>
      </c>
      <c r="C49" s="21"/>
      <c r="D49" s="21"/>
      <c r="E49" s="21"/>
      <c r="F49" s="163"/>
      <c r="G49" s="163"/>
      <c r="H49" s="163"/>
      <c r="I49" s="163"/>
      <c r="J49" s="163"/>
      <c r="K49" s="163"/>
      <c r="L49" s="163"/>
      <c r="M49" s="21"/>
      <c r="N49" s="21"/>
      <c r="O49" s="21"/>
      <c r="P49" s="21"/>
      <c r="Q49" s="21"/>
      <c r="R49" s="21"/>
    </row>
    <row r="50" spans="2:18" x14ac:dyDescent="0.25">
      <c r="B50" s="21" t="s">
        <v>18</v>
      </c>
      <c r="C50" s="21"/>
      <c r="D50" s="21"/>
      <c r="E50" s="21"/>
      <c r="F50" s="163"/>
      <c r="G50" s="163"/>
      <c r="H50" s="163"/>
      <c r="I50" s="163"/>
      <c r="J50" s="163"/>
      <c r="K50" s="163"/>
      <c r="L50" s="163"/>
      <c r="M50" s="21"/>
      <c r="N50" s="21"/>
      <c r="O50" s="21"/>
      <c r="P50" s="21"/>
      <c r="Q50" s="21"/>
      <c r="R50" s="21"/>
    </row>
    <row r="51" spans="2:18" x14ac:dyDescent="0.25">
      <c r="B51" s="21" t="s">
        <v>1066</v>
      </c>
      <c r="C51" s="21"/>
      <c r="D51" s="21"/>
      <c r="E51" s="21"/>
      <c r="F51" s="163"/>
      <c r="G51" s="163"/>
      <c r="H51" s="163"/>
      <c r="I51" s="163"/>
      <c r="J51" s="163"/>
      <c r="K51" s="163"/>
      <c r="L51" s="163"/>
      <c r="M51" s="21"/>
      <c r="N51" s="21"/>
      <c r="O51" s="21"/>
      <c r="P51" s="21"/>
      <c r="Q51" s="21"/>
      <c r="R51" s="21"/>
    </row>
    <row r="52" spans="2:18" x14ac:dyDescent="0.25">
      <c r="B52" s="21"/>
      <c r="C52" s="21"/>
      <c r="D52" s="21"/>
      <c r="E52" s="21"/>
      <c r="F52" s="163"/>
      <c r="G52" s="163"/>
      <c r="H52" s="163"/>
      <c r="I52" s="163"/>
      <c r="J52" s="163"/>
      <c r="K52" s="163"/>
      <c r="L52" s="163"/>
      <c r="M52" s="21"/>
      <c r="N52" s="21"/>
      <c r="O52" s="21"/>
      <c r="P52" s="21"/>
      <c r="Q52" s="21"/>
      <c r="R52" s="21"/>
    </row>
    <row r="53" spans="2:18" x14ac:dyDescent="0.25">
      <c r="B53" s="95" t="s">
        <v>19</v>
      </c>
      <c r="C53" s="21"/>
      <c r="D53" s="21"/>
      <c r="E53" s="21"/>
      <c r="F53" s="21"/>
      <c r="G53" s="21"/>
      <c r="H53" s="21"/>
      <c r="I53" s="21"/>
      <c r="J53" s="21"/>
      <c r="K53" s="21"/>
      <c r="L53" s="21"/>
      <c r="M53" s="21"/>
      <c r="N53" s="21"/>
      <c r="O53" s="21"/>
      <c r="P53" s="21"/>
      <c r="Q53" s="21"/>
      <c r="R53" s="21"/>
    </row>
    <row r="55" spans="2:18" x14ac:dyDescent="0.25">
      <c r="B55" s="21" t="s">
        <v>20</v>
      </c>
      <c r="C55" s="21"/>
      <c r="D55" s="21"/>
      <c r="E55" s="21"/>
      <c r="F55" s="21"/>
      <c r="G55" s="21"/>
      <c r="H55" s="21"/>
      <c r="I55" s="21"/>
      <c r="J55" s="21"/>
      <c r="K55" s="21"/>
      <c r="L55" s="21"/>
      <c r="M55" s="21"/>
      <c r="N55" s="21"/>
      <c r="O55" s="21"/>
      <c r="P55" s="21"/>
      <c r="Q55" s="21"/>
      <c r="R55" s="21"/>
    </row>
    <row r="57" spans="2:18" x14ac:dyDescent="0.25">
      <c r="B57" s="21"/>
      <c r="C57" s="21" t="s">
        <v>21</v>
      </c>
      <c r="D57" s="21" t="s">
        <v>7</v>
      </c>
      <c r="E57" s="21" t="s">
        <v>22</v>
      </c>
      <c r="F57" s="21"/>
      <c r="G57" s="21" t="s">
        <v>7</v>
      </c>
      <c r="H57" s="21" t="s">
        <v>23</v>
      </c>
      <c r="I57" s="21"/>
      <c r="J57" s="21"/>
      <c r="K57" s="21"/>
      <c r="L57" s="21"/>
      <c r="M57" s="21"/>
      <c r="N57" s="21"/>
      <c r="O57" s="21"/>
      <c r="P57" s="21"/>
      <c r="Q57" s="21"/>
      <c r="R57" s="21"/>
    </row>
    <row r="59" spans="2:18" x14ac:dyDescent="0.25">
      <c r="B59" s="21" t="s">
        <v>24</v>
      </c>
      <c r="C59" s="21"/>
      <c r="D59" s="21"/>
      <c r="E59" s="21"/>
      <c r="F59" s="21"/>
      <c r="G59" s="21"/>
      <c r="H59" s="21"/>
      <c r="I59" s="21"/>
      <c r="J59" s="21"/>
      <c r="K59" s="21"/>
      <c r="L59" s="21"/>
      <c r="M59" s="21"/>
      <c r="N59" s="21"/>
      <c r="O59" s="21"/>
      <c r="P59" s="21"/>
      <c r="Q59" s="21"/>
      <c r="R59" s="21"/>
    </row>
    <row r="61" spans="2:18" x14ac:dyDescent="0.25">
      <c r="B61" s="21"/>
      <c r="C61" s="21" t="s">
        <v>21</v>
      </c>
      <c r="D61" s="21" t="s">
        <v>7</v>
      </c>
      <c r="E61" s="21" t="s">
        <v>25</v>
      </c>
      <c r="F61" s="21"/>
      <c r="G61" s="21" t="s">
        <v>7</v>
      </c>
      <c r="H61" s="21" t="s">
        <v>26</v>
      </c>
      <c r="I61" s="21"/>
      <c r="J61" s="21"/>
      <c r="K61" s="21"/>
      <c r="L61" s="21"/>
      <c r="M61" s="21"/>
      <c r="N61" s="21"/>
      <c r="O61" s="21"/>
      <c r="P61" s="21"/>
      <c r="Q61" s="21"/>
      <c r="R61" s="21"/>
    </row>
    <row r="63" spans="2:18" ht="14.65" customHeight="1" x14ac:dyDescent="0.25">
      <c r="B63" s="168" t="s">
        <v>27</v>
      </c>
      <c r="C63" s="168"/>
      <c r="D63" s="168"/>
      <c r="E63" s="168"/>
      <c r="F63" s="168"/>
      <c r="G63" s="168"/>
      <c r="H63" s="168"/>
      <c r="I63" s="168"/>
      <c r="J63" s="168"/>
      <c r="K63" s="168"/>
      <c r="L63" s="168"/>
      <c r="M63" s="168"/>
      <c r="N63" s="168"/>
      <c r="O63" s="168"/>
      <c r="P63" s="168"/>
      <c r="Q63" s="168"/>
      <c r="R63" s="168"/>
    </row>
    <row r="64" spans="2:18" x14ac:dyDescent="0.25">
      <c r="B64" s="168"/>
      <c r="C64" s="168"/>
      <c r="D64" s="168"/>
      <c r="E64" s="168"/>
      <c r="F64" s="168"/>
      <c r="G64" s="168"/>
      <c r="H64" s="168"/>
      <c r="I64" s="168"/>
      <c r="J64" s="168"/>
      <c r="K64" s="168"/>
      <c r="L64" s="168"/>
      <c r="M64" s="168"/>
      <c r="N64" s="168"/>
      <c r="O64" s="168"/>
      <c r="P64" s="168"/>
      <c r="Q64" s="168"/>
      <c r="R64" s="168"/>
    </row>
    <row r="66" spans="2:12" ht="15.75" x14ac:dyDescent="0.25">
      <c r="B66" s="96" t="s">
        <v>28</v>
      </c>
      <c r="C66" s="97"/>
      <c r="D66" s="98"/>
      <c r="E66" s="98"/>
      <c r="F66" s="98"/>
      <c r="G66" s="98"/>
      <c r="H66" s="98"/>
      <c r="I66" s="98"/>
      <c r="J66" s="98"/>
      <c r="K66" s="21"/>
      <c r="L66" s="21"/>
    </row>
    <row r="67" spans="2:12" ht="15.75" x14ac:dyDescent="0.25">
      <c r="B67" s="99" t="s">
        <v>29</v>
      </c>
      <c r="C67" s="99" t="s">
        <v>30</v>
      </c>
      <c r="D67" s="99" t="s">
        <v>31</v>
      </c>
      <c r="E67" s="98"/>
      <c r="F67" s="98"/>
      <c r="G67" s="98"/>
      <c r="H67" s="98"/>
      <c r="I67" s="98"/>
      <c r="J67" s="98"/>
      <c r="K67" s="21"/>
      <c r="L67" s="21"/>
    </row>
    <row r="68" spans="2:12" x14ac:dyDescent="0.25">
      <c r="B68" s="101">
        <v>1</v>
      </c>
      <c r="C68" s="100">
        <v>41227</v>
      </c>
      <c r="D68" s="98" t="s">
        <v>32</v>
      </c>
      <c r="E68" s="98"/>
      <c r="F68" s="98"/>
      <c r="G68" s="98"/>
      <c r="H68" s="98"/>
      <c r="I68" s="98"/>
      <c r="J68" s="98"/>
      <c r="K68" s="21"/>
      <c r="L68" s="21"/>
    </row>
    <row r="69" spans="2:12" x14ac:dyDescent="0.25">
      <c r="B69" s="102">
        <v>1.1000000000000001</v>
      </c>
      <c r="C69" s="100">
        <v>41320</v>
      </c>
      <c r="D69" s="98" t="s">
        <v>33</v>
      </c>
      <c r="E69" s="98"/>
      <c r="F69" s="98"/>
      <c r="G69" s="98"/>
      <c r="H69" s="98"/>
      <c r="I69" s="98"/>
      <c r="J69" s="98"/>
      <c r="K69" s="21"/>
      <c r="L69" s="21"/>
    </row>
    <row r="70" spans="2:12" x14ac:dyDescent="0.25">
      <c r="B70" s="102">
        <v>2.1</v>
      </c>
      <c r="C70" s="100">
        <v>41774</v>
      </c>
      <c r="D70" s="98" t="s">
        <v>34</v>
      </c>
      <c r="E70" s="98"/>
      <c r="F70" s="98"/>
      <c r="G70" s="98"/>
      <c r="H70" s="98"/>
      <c r="I70" s="98"/>
      <c r="J70" s="98"/>
      <c r="K70" s="21"/>
      <c r="L70" s="21"/>
    </row>
    <row r="71" spans="2:12" x14ac:dyDescent="0.25">
      <c r="B71" s="101">
        <v>3</v>
      </c>
      <c r="C71" s="100">
        <v>42951</v>
      </c>
      <c r="D71" s="98" t="s">
        <v>35</v>
      </c>
      <c r="E71" s="98"/>
      <c r="F71" s="98"/>
      <c r="G71" s="98"/>
      <c r="H71" s="98"/>
      <c r="I71" s="98"/>
      <c r="J71" s="98"/>
      <c r="K71" s="21"/>
      <c r="L71" s="21"/>
    </row>
    <row r="72" spans="2:12" x14ac:dyDescent="0.25">
      <c r="B72" s="102">
        <v>3.1</v>
      </c>
      <c r="C72" s="100">
        <v>42979</v>
      </c>
      <c r="D72" s="98" t="s">
        <v>36</v>
      </c>
      <c r="E72" s="98"/>
      <c r="F72" s="98"/>
      <c r="G72" s="98"/>
      <c r="H72" s="98"/>
      <c r="I72" s="98"/>
      <c r="J72" s="98"/>
      <c r="K72" s="21"/>
      <c r="L72" s="21"/>
    </row>
    <row r="73" spans="2:12" x14ac:dyDescent="0.25">
      <c r="B73" s="102">
        <v>3.2</v>
      </c>
      <c r="C73" s="100">
        <v>43081</v>
      </c>
      <c r="D73" s="98" t="s">
        <v>37</v>
      </c>
      <c r="E73" s="98"/>
      <c r="F73" s="98"/>
      <c r="G73" s="98"/>
      <c r="H73" s="98"/>
      <c r="I73" s="98"/>
      <c r="J73" s="98"/>
      <c r="K73" s="21"/>
      <c r="L73" s="21"/>
    </row>
    <row r="74" spans="2:12" x14ac:dyDescent="0.25">
      <c r="B74" s="101">
        <v>4</v>
      </c>
      <c r="C74" s="100">
        <v>44013</v>
      </c>
      <c r="D74" s="98" t="s">
        <v>38</v>
      </c>
      <c r="E74" s="98"/>
      <c r="F74" s="98"/>
      <c r="G74" s="98"/>
      <c r="H74" s="20"/>
      <c r="I74" s="98"/>
      <c r="J74" s="98"/>
      <c r="K74" s="21"/>
      <c r="L74" s="21"/>
    </row>
  </sheetData>
  <mergeCells count="10">
    <mergeCell ref="B2:L3"/>
    <mergeCell ref="B7:L8"/>
    <mergeCell ref="B9:L10"/>
    <mergeCell ref="B48:L48"/>
    <mergeCell ref="B63:R64"/>
    <mergeCell ref="B12:M13"/>
    <mergeCell ref="F17:R21"/>
    <mergeCell ref="F23:R28"/>
    <mergeCell ref="F30:R36"/>
    <mergeCell ref="F38:R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2"/>
  <sheetViews>
    <sheetView workbookViewId="0">
      <selection activeCell="B91" sqref="B91"/>
    </sheetView>
  </sheetViews>
  <sheetFormatPr defaultRowHeight="15" x14ac:dyDescent="0.25"/>
  <cols>
    <col min="1" max="1" width="6.28515625" bestFit="1" customWidth="1"/>
    <col min="2" max="2" width="72.140625" bestFit="1" customWidth="1"/>
    <col min="3" max="3" width="56.140625" bestFit="1" customWidth="1"/>
    <col min="4" max="5" width="56.140625" customWidth="1"/>
    <col min="6" max="6" width="40.28515625" style="55" bestFit="1" customWidth="1"/>
    <col min="7" max="7" width="14.85546875" bestFit="1" customWidth="1"/>
    <col min="8" max="8" width="12.28515625" style="71" bestFit="1" customWidth="1"/>
    <col min="9" max="9" width="12.42578125" style="71" bestFit="1" customWidth="1"/>
    <col min="10" max="10" width="12.42578125" style="71" customWidth="1"/>
    <col min="11" max="11" width="9.85546875" style="71" bestFit="1" customWidth="1"/>
    <col min="12" max="12" width="9.42578125" style="71" bestFit="1" customWidth="1"/>
    <col min="13" max="13" width="10.7109375" style="71" bestFit="1" customWidth="1"/>
    <col min="14" max="14" width="13.42578125" style="71" bestFit="1" customWidth="1"/>
    <col min="15" max="15" width="35.5703125" bestFit="1" customWidth="1"/>
    <col min="16" max="16" width="118.42578125" bestFit="1" customWidth="1"/>
  </cols>
  <sheetData>
    <row r="1" spans="1:16" x14ac:dyDescent="0.25">
      <c r="A1" s="13" t="s">
        <v>39</v>
      </c>
      <c r="B1" s="13" t="s">
        <v>40</v>
      </c>
      <c r="C1" s="13" t="s">
        <v>41</v>
      </c>
      <c r="D1" s="13" t="s">
        <v>42</v>
      </c>
      <c r="E1" s="13" t="s">
        <v>43</v>
      </c>
      <c r="F1" s="69" t="s">
        <v>44</v>
      </c>
      <c r="G1" s="13" t="s">
        <v>45</v>
      </c>
      <c r="H1" s="14" t="s">
        <v>46</v>
      </c>
      <c r="I1" s="14" t="s">
        <v>47</v>
      </c>
      <c r="J1" s="14" t="s">
        <v>48</v>
      </c>
      <c r="K1" s="14" t="s">
        <v>49</v>
      </c>
      <c r="L1" s="14" t="s">
        <v>50</v>
      </c>
      <c r="M1" s="14" t="s">
        <v>51</v>
      </c>
      <c r="N1" s="14" t="s">
        <v>52</v>
      </c>
      <c r="O1" s="15" t="s">
        <v>53</v>
      </c>
      <c r="P1" s="15" t="s">
        <v>31</v>
      </c>
    </row>
    <row r="2" spans="1:16" x14ac:dyDescent="0.25">
      <c r="A2" s="1" t="s">
        <v>54</v>
      </c>
      <c r="B2" s="1" t="s">
        <v>55</v>
      </c>
      <c r="C2" s="12" t="s">
        <v>56</v>
      </c>
      <c r="D2" s="12" t="s">
        <v>56</v>
      </c>
      <c r="E2" s="60" t="s">
        <v>57</v>
      </c>
      <c r="F2" s="16"/>
      <c r="G2" s="5" t="s">
        <v>58</v>
      </c>
      <c r="H2" s="4">
        <v>103</v>
      </c>
      <c r="I2" s="4">
        <v>75</v>
      </c>
      <c r="J2" s="4"/>
      <c r="K2" s="4">
        <v>26</v>
      </c>
      <c r="L2" s="4">
        <v>28</v>
      </c>
      <c r="M2" s="4">
        <v>129</v>
      </c>
      <c r="N2" s="4"/>
      <c r="O2" s="12" t="s">
        <v>59</v>
      </c>
      <c r="P2" s="6" t="s">
        <v>60</v>
      </c>
    </row>
    <row r="3" spans="1:16" x14ac:dyDescent="0.25">
      <c r="A3" s="1" t="s">
        <v>54</v>
      </c>
      <c r="B3" s="1" t="s">
        <v>55</v>
      </c>
      <c r="C3" s="12" t="s">
        <v>61</v>
      </c>
      <c r="D3" s="12" t="s">
        <v>61</v>
      </c>
      <c r="E3" s="60" t="s">
        <v>57</v>
      </c>
      <c r="F3" s="16"/>
      <c r="G3" s="5" t="s">
        <v>58</v>
      </c>
      <c r="H3" s="4">
        <v>140</v>
      </c>
      <c r="I3" s="4">
        <v>107</v>
      </c>
      <c r="J3" s="4"/>
      <c r="K3" s="4">
        <v>26</v>
      </c>
      <c r="L3" s="4">
        <v>33</v>
      </c>
      <c r="M3" s="4">
        <v>166</v>
      </c>
      <c r="N3" s="4"/>
      <c r="O3" s="12" t="s">
        <v>59</v>
      </c>
      <c r="P3" s="6" t="s">
        <v>60</v>
      </c>
    </row>
    <row r="4" spans="1:16" x14ac:dyDescent="0.25">
      <c r="A4" s="1" t="s">
        <v>54</v>
      </c>
      <c r="B4" s="1" t="s">
        <v>55</v>
      </c>
      <c r="C4" s="12" t="s">
        <v>62</v>
      </c>
      <c r="D4" s="12" t="s">
        <v>62</v>
      </c>
      <c r="E4" s="60" t="s">
        <v>57</v>
      </c>
      <c r="F4" s="16"/>
      <c r="G4" s="5" t="s">
        <v>58</v>
      </c>
      <c r="H4" s="4">
        <v>153</v>
      </c>
      <c r="I4" s="4">
        <v>129</v>
      </c>
      <c r="J4" s="4"/>
      <c r="K4" s="4">
        <v>26</v>
      </c>
      <c r="L4" s="4">
        <v>24</v>
      </c>
      <c r="M4" s="4">
        <v>179</v>
      </c>
      <c r="N4" s="4"/>
      <c r="O4" s="12" t="s">
        <v>59</v>
      </c>
      <c r="P4" s="6" t="s">
        <v>60</v>
      </c>
    </row>
    <row r="5" spans="1:16" x14ac:dyDescent="0.25">
      <c r="A5" s="1" t="s">
        <v>54</v>
      </c>
      <c r="B5" s="1" t="s">
        <v>55</v>
      </c>
      <c r="C5" s="12" t="s">
        <v>63</v>
      </c>
      <c r="D5" s="12" t="s">
        <v>63</v>
      </c>
      <c r="E5" s="60" t="s">
        <v>57</v>
      </c>
      <c r="F5" s="16"/>
      <c r="G5" s="5" t="s">
        <v>58</v>
      </c>
      <c r="H5" s="4">
        <v>185</v>
      </c>
      <c r="I5" s="4">
        <v>178</v>
      </c>
      <c r="J5" s="4"/>
      <c r="K5" s="4">
        <v>26</v>
      </c>
      <c r="L5" s="4">
        <v>7</v>
      </c>
      <c r="M5" s="4">
        <v>211</v>
      </c>
      <c r="N5" s="4"/>
      <c r="O5" s="12" t="s">
        <v>59</v>
      </c>
      <c r="P5" s="6" t="s">
        <v>60</v>
      </c>
    </row>
    <row r="6" spans="1:16" x14ac:dyDescent="0.25">
      <c r="A6" s="1" t="s">
        <v>54</v>
      </c>
      <c r="B6" s="1" t="s">
        <v>55</v>
      </c>
      <c r="C6" s="12" t="s">
        <v>64</v>
      </c>
      <c r="D6" s="12" t="s">
        <v>64</v>
      </c>
      <c r="E6" s="60" t="s">
        <v>57</v>
      </c>
      <c r="F6" s="16"/>
      <c r="G6" s="5" t="s">
        <v>58</v>
      </c>
      <c r="H6" s="4">
        <v>113</v>
      </c>
      <c r="I6" s="4">
        <v>79</v>
      </c>
      <c r="J6" s="4"/>
      <c r="K6" s="4">
        <v>26</v>
      </c>
      <c r="L6" s="4">
        <v>34</v>
      </c>
      <c r="M6" s="4">
        <v>139</v>
      </c>
      <c r="N6" s="4"/>
      <c r="O6" s="12" t="s">
        <v>59</v>
      </c>
      <c r="P6" s="6" t="s">
        <v>60</v>
      </c>
    </row>
    <row r="7" spans="1:16" x14ac:dyDescent="0.25">
      <c r="A7" s="1" t="s">
        <v>54</v>
      </c>
      <c r="B7" s="1" t="s">
        <v>55</v>
      </c>
      <c r="C7" s="12" t="s">
        <v>65</v>
      </c>
      <c r="D7" s="12" t="s">
        <v>65</v>
      </c>
      <c r="E7" s="60" t="s">
        <v>57</v>
      </c>
      <c r="F7" s="16"/>
      <c r="G7" s="5" t="s">
        <v>58</v>
      </c>
      <c r="H7" s="4">
        <v>154</v>
      </c>
      <c r="I7" s="4">
        <v>119</v>
      </c>
      <c r="J7" s="4"/>
      <c r="K7" s="4">
        <v>26</v>
      </c>
      <c r="L7" s="4">
        <v>35</v>
      </c>
      <c r="M7" s="4">
        <v>180</v>
      </c>
      <c r="N7" s="4"/>
      <c r="O7" s="12" t="s">
        <v>59</v>
      </c>
      <c r="P7" s="6" t="s">
        <v>60</v>
      </c>
    </row>
    <row r="8" spans="1:16" x14ac:dyDescent="0.25">
      <c r="A8" s="1" t="s">
        <v>54</v>
      </c>
      <c r="B8" s="1" t="s">
        <v>55</v>
      </c>
      <c r="C8" s="12" t="s">
        <v>66</v>
      </c>
      <c r="D8" s="12" t="s">
        <v>66</v>
      </c>
      <c r="E8" s="60" t="s">
        <v>57</v>
      </c>
      <c r="F8" s="16"/>
      <c r="G8" s="5" t="s">
        <v>58</v>
      </c>
      <c r="H8" s="4">
        <v>168</v>
      </c>
      <c r="I8" s="59">
        <v>140</v>
      </c>
      <c r="J8" s="59"/>
      <c r="K8" s="4">
        <v>26</v>
      </c>
      <c r="L8" s="4">
        <v>28</v>
      </c>
      <c r="M8" s="4">
        <v>194</v>
      </c>
      <c r="N8" s="4"/>
      <c r="O8" s="12" t="s">
        <v>59</v>
      </c>
      <c r="P8" s="6" t="s">
        <v>60</v>
      </c>
    </row>
    <row r="9" spans="1:16" x14ac:dyDescent="0.25">
      <c r="A9" s="1" t="s">
        <v>54</v>
      </c>
      <c r="B9" s="1" t="s">
        <v>55</v>
      </c>
      <c r="C9" s="12" t="s">
        <v>67</v>
      </c>
      <c r="D9" s="12" t="s">
        <v>67</v>
      </c>
      <c r="E9" s="61"/>
      <c r="F9" s="16" t="s">
        <v>68</v>
      </c>
      <c r="G9" s="63" t="s">
        <v>69</v>
      </c>
      <c r="H9" s="4">
        <v>290</v>
      </c>
      <c r="I9" s="66"/>
      <c r="J9" s="66"/>
      <c r="K9" s="4" t="s">
        <v>70</v>
      </c>
      <c r="L9" s="66"/>
      <c r="M9" s="4">
        <v>290</v>
      </c>
      <c r="N9" s="4"/>
      <c r="O9" s="16" t="s">
        <v>71</v>
      </c>
      <c r="P9" s="12"/>
    </row>
    <row r="10" spans="1:16" x14ac:dyDescent="0.25">
      <c r="A10" s="1" t="s">
        <v>54</v>
      </c>
      <c r="B10" s="1" t="s">
        <v>55</v>
      </c>
      <c r="C10" s="12" t="s">
        <v>72</v>
      </c>
      <c r="D10" s="12" t="s">
        <v>72</v>
      </c>
      <c r="E10" s="61"/>
      <c r="F10" s="16" t="s">
        <v>68</v>
      </c>
      <c r="G10" s="63" t="s">
        <v>73</v>
      </c>
      <c r="H10" s="4">
        <v>2.5</v>
      </c>
      <c r="I10" s="66"/>
      <c r="J10" s="66"/>
      <c r="K10" s="4" t="s">
        <v>70</v>
      </c>
      <c r="L10" s="66"/>
      <c r="M10" s="4">
        <v>2.5</v>
      </c>
      <c r="N10" s="4"/>
      <c r="O10" s="12" t="s">
        <v>59</v>
      </c>
      <c r="P10" s="6"/>
    </row>
    <row r="11" spans="1:16" x14ac:dyDescent="0.25">
      <c r="A11" s="1" t="s">
        <v>54</v>
      </c>
      <c r="B11" s="1" t="s">
        <v>55</v>
      </c>
      <c r="C11" s="12" t="s">
        <v>74</v>
      </c>
      <c r="D11" s="12" t="s">
        <v>74</v>
      </c>
      <c r="E11" s="61"/>
      <c r="F11" s="16" t="s">
        <v>68</v>
      </c>
      <c r="G11" s="63" t="s">
        <v>73</v>
      </c>
      <c r="H11" s="4">
        <v>2.5</v>
      </c>
      <c r="I11" s="66"/>
      <c r="J11" s="66"/>
      <c r="K11" s="4" t="s">
        <v>70</v>
      </c>
      <c r="L11" s="66"/>
      <c r="M11" s="4">
        <v>2.5</v>
      </c>
      <c r="N11" s="4"/>
      <c r="O11" s="12" t="s">
        <v>59</v>
      </c>
      <c r="P11" s="12"/>
    </row>
    <row r="12" spans="1:16" x14ac:dyDescent="0.25">
      <c r="A12" s="1" t="s">
        <v>75</v>
      </c>
      <c r="B12" s="1" t="s">
        <v>76</v>
      </c>
      <c r="C12" s="12" t="s">
        <v>77</v>
      </c>
      <c r="D12" s="12" t="s">
        <v>77</v>
      </c>
      <c r="E12" s="61"/>
      <c r="F12" s="16" t="s">
        <v>68</v>
      </c>
      <c r="G12" s="63" t="s">
        <v>78</v>
      </c>
      <c r="H12" s="4">
        <v>77</v>
      </c>
      <c r="I12" s="66"/>
      <c r="J12" s="66"/>
      <c r="K12" s="4" t="s">
        <v>70</v>
      </c>
      <c r="L12" s="66"/>
      <c r="M12" s="4">
        <v>77</v>
      </c>
      <c r="N12" s="4"/>
      <c r="O12" s="12" t="s">
        <v>79</v>
      </c>
      <c r="P12" s="12"/>
    </row>
    <row r="13" spans="1:16" x14ac:dyDescent="0.25">
      <c r="A13" s="1" t="s">
        <v>75</v>
      </c>
      <c r="B13" s="1" t="s">
        <v>76</v>
      </c>
      <c r="C13" s="12" t="s">
        <v>80</v>
      </c>
      <c r="D13" s="12" t="s">
        <v>80</v>
      </c>
      <c r="E13" s="61"/>
      <c r="F13" s="16" t="s">
        <v>68</v>
      </c>
      <c r="G13" s="63" t="s">
        <v>78</v>
      </c>
      <c r="H13" s="4">
        <v>123</v>
      </c>
      <c r="I13" s="66"/>
      <c r="J13" s="66"/>
      <c r="K13" s="4">
        <v>117</v>
      </c>
      <c r="L13" s="66"/>
      <c r="M13" s="4">
        <v>240</v>
      </c>
      <c r="N13" s="4"/>
      <c r="O13" s="12" t="s">
        <v>81</v>
      </c>
      <c r="P13" s="12"/>
    </row>
    <row r="14" spans="1:16" x14ac:dyDescent="0.25">
      <c r="A14" s="1" t="s">
        <v>75</v>
      </c>
      <c r="B14" s="1" t="s">
        <v>76</v>
      </c>
      <c r="C14" s="12" t="s">
        <v>82</v>
      </c>
      <c r="D14" s="12" t="s">
        <v>82</v>
      </c>
      <c r="E14" s="61"/>
      <c r="F14" s="16" t="s">
        <v>68</v>
      </c>
      <c r="G14" s="63" t="s">
        <v>78</v>
      </c>
      <c r="H14" s="4">
        <v>102</v>
      </c>
      <c r="I14" s="66"/>
      <c r="J14" s="66"/>
      <c r="K14" s="4">
        <v>138</v>
      </c>
      <c r="L14" s="66"/>
      <c r="M14" s="4">
        <v>240</v>
      </c>
      <c r="N14" s="4"/>
      <c r="O14" s="12" t="s">
        <v>83</v>
      </c>
      <c r="P14" s="12"/>
    </row>
    <row r="15" spans="1:16" x14ac:dyDescent="0.25">
      <c r="A15" s="1" t="s">
        <v>75</v>
      </c>
      <c r="B15" s="1" t="s">
        <v>76</v>
      </c>
      <c r="C15" s="12" t="s">
        <v>84</v>
      </c>
      <c r="D15" s="12" t="s">
        <v>84</v>
      </c>
      <c r="E15" s="61"/>
      <c r="F15" s="16" t="s">
        <v>68</v>
      </c>
      <c r="G15" s="63" t="s">
        <v>78</v>
      </c>
      <c r="H15" s="4">
        <v>51</v>
      </c>
      <c r="I15" s="66"/>
      <c r="J15" s="66"/>
      <c r="K15" s="4">
        <v>57</v>
      </c>
      <c r="L15" s="66"/>
      <c r="M15" s="4">
        <v>108</v>
      </c>
      <c r="N15" s="4"/>
      <c r="O15" s="12" t="s">
        <v>83</v>
      </c>
      <c r="P15" s="12"/>
    </row>
    <row r="16" spans="1:16" x14ac:dyDescent="0.25">
      <c r="A16" s="1" t="s">
        <v>75</v>
      </c>
      <c r="B16" s="1" t="s">
        <v>76</v>
      </c>
      <c r="C16" s="12" t="s">
        <v>85</v>
      </c>
      <c r="D16" s="12" t="s">
        <v>85</v>
      </c>
      <c r="E16" s="61"/>
      <c r="F16" s="16" t="s">
        <v>68</v>
      </c>
      <c r="G16" s="63" t="s">
        <v>78</v>
      </c>
      <c r="H16" s="4">
        <v>71</v>
      </c>
      <c r="I16" s="66"/>
      <c r="J16" s="66"/>
      <c r="K16" s="4">
        <v>58</v>
      </c>
      <c r="L16" s="66"/>
      <c r="M16" s="4">
        <v>129</v>
      </c>
      <c r="N16" s="4"/>
      <c r="O16" s="16" t="s">
        <v>59</v>
      </c>
      <c r="P16" s="12"/>
    </row>
    <row r="17" spans="1:16" x14ac:dyDescent="0.25">
      <c r="A17" s="1" t="s">
        <v>75</v>
      </c>
      <c r="B17" s="1" t="s">
        <v>76</v>
      </c>
      <c r="C17" s="12" t="s">
        <v>86</v>
      </c>
      <c r="D17" s="12" t="s">
        <v>86</v>
      </c>
      <c r="E17" s="61"/>
      <c r="F17" s="16" t="s">
        <v>68</v>
      </c>
      <c r="G17" s="63" t="s">
        <v>78</v>
      </c>
      <c r="H17" s="4">
        <v>58</v>
      </c>
      <c r="I17" s="66"/>
      <c r="J17" s="66"/>
      <c r="K17" s="4">
        <v>58</v>
      </c>
      <c r="L17" s="66"/>
      <c r="M17" s="4">
        <v>116</v>
      </c>
      <c r="N17" s="4"/>
      <c r="O17" s="16" t="s">
        <v>59</v>
      </c>
      <c r="P17" s="12"/>
    </row>
    <row r="18" spans="1:16" x14ac:dyDescent="0.25">
      <c r="A18" s="1" t="s">
        <v>75</v>
      </c>
      <c r="B18" s="1" t="s">
        <v>76</v>
      </c>
      <c r="C18" s="12" t="s">
        <v>87</v>
      </c>
      <c r="D18" s="12" t="s">
        <v>87</v>
      </c>
      <c r="E18" s="61"/>
      <c r="F18" s="16" t="s">
        <v>68</v>
      </c>
      <c r="G18" s="63" t="s">
        <v>78</v>
      </c>
      <c r="H18" s="4">
        <v>47</v>
      </c>
      <c r="I18" s="66"/>
      <c r="J18" s="66"/>
      <c r="K18" s="4">
        <v>58</v>
      </c>
      <c r="L18" s="66"/>
      <c r="M18" s="4">
        <v>105</v>
      </c>
      <c r="N18" s="4"/>
      <c r="O18" s="16" t="s">
        <v>59</v>
      </c>
      <c r="P18" s="12"/>
    </row>
    <row r="19" spans="1:16" x14ac:dyDescent="0.25">
      <c r="A19" s="1" t="s">
        <v>75</v>
      </c>
      <c r="B19" s="1" t="s">
        <v>76</v>
      </c>
      <c r="C19" s="12" t="s">
        <v>88</v>
      </c>
      <c r="D19" s="12" t="s">
        <v>88</v>
      </c>
      <c r="E19" s="61"/>
      <c r="F19" s="16"/>
      <c r="G19" s="63" t="s">
        <v>78</v>
      </c>
      <c r="H19" s="4">
        <v>378.94740000000002</v>
      </c>
      <c r="I19" s="66">
        <v>128.94999999999999</v>
      </c>
      <c r="J19" s="66"/>
      <c r="K19" s="4" t="s">
        <v>70</v>
      </c>
      <c r="L19" s="4">
        <v>250</v>
      </c>
      <c r="M19" s="4">
        <v>378.94740000000002</v>
      </c>
      <c r="N19" s="4"/>
      <c r="O19" s="16" t="s">
        <v>89</v>
      </c>
      <c r="P19" s="12"/>
    </row>
    <row r="20" spans="1:16" x14ac:dyDescent="0.25">
      <c r="A20" s="1"/>
      <c r="B20" s="1" t="s">
        <v>90</v>
      </c>
      <c r="C20" s="12" t="s">
        <v>91</v>
      </c>
      <c r="D20" s="12" t="s">
        <v>91</v>
      </c>
      <c r="E20" s="61"/>
      <c r="F20" s="16" t="s">
        <v>68</v>
      </c>
      <c r="G20" s="63" t="s">
        <v>69</v>
      </c>
      <c r="H20" s="4">
        <v>83</v>
      </c>
      <c r="I20" s="66"/>
      <c r="J20" s="66"/>
      <c r="K20" s="4">
        <v>72</v>
      </c>
      <c r="L20" s="66"/>
      <c r="M20" s="4">
        <v>155</v>
      </c>
      <c r="N20" s="4"/>
      <c r="O20" s="12" t="s">
        <v>59</v>
      </c>
      <c r="P20" s="12"/>
    </row>
    <row r="21" spans="1:16" x14ac:dyDescent="0.25">
      <c r="A21" s="1"/>
      <c r="B21" s="1" t="s">
        <v>90</v>
      </c>
      <c r="C21" s="12" t="s">
        <v>92</v>
      </c>
      <c r="D21" s="12" t="s">
        <v>92</v>
      </c>
      <c r="E21" s="61"/>
      <c r="F21" s="16" t="s">
        <v>68</v>
      </c>
      <c r="G21" s="63" t="s">
        <v>69</v>
      </c>
      <c r="H21" s="4">
        <v>62</v>
      </c>
      <c r="I21" s="66"/>
      <c r="J21" s="66"/>
      <c r="K21" s="4">
        <v>72</v>
      </c>
      <c r="L21" s="66"/>
      <c r="M21" s="4">
        <v>134</v>
      </c>
      <c r="N21" s="4"/>
      <c r="O21" s="12" t="s">
        <v>59</v>
      </c>
      <c r="P21" s="12"/>
    </row>
    <row r="22" spans="1:16" x14ac:dyDescent="0.25">
      <c r="A22" s="1"/>
      <c r="B22" s="1" t="s">
        <v>90</v>
      </c>
      <c r="C22" s="12" t="s">
        <v>93</v>
      </c>
      <c r="D22" s="12" t="s">
        <v>93</v>
      </c>
      <c r="E22" s="61"/>
      <c r="F22" s="16" t="s">
        <v>68</v>
      </c>
      <c r="G22" s="63" t="s">
        <v>69</v>
      </c>
      <c r="H22" s="4">
        <v>73</v>
      </c>
      <c r="I22" s="66"/>
      <c r="J22" s="66"/>
      <c r="K22" s="4">
        <v>72</v>
      </c>
      <c r="L22" s="66"/>
      <c r="M22" s="4">
        <v>145</v>
      </c>
      <c r="N22" s="4"/>
      <c r="O22" s="12" t="s">
        <v>59</v>
      </c>
      <c r="P22" s="12"/>
    </row>
    <row r="23" spans="1:16" x14ac:dyDescent="0.25">
      <c r="A23" s="1"/>
      <c r="B23" s="1" t="s">
        <v>90</v>
      </c>
      <c r="C23" s="12" t="s">
        <v>94</v>
      </c>
      <c r="D23" s="12" t="s">
        <v>94</v>
      </c>
      <c r="E23" s="61"/>
      <c r="F23" s="16" t="s">
        <v>68</v>
      </c>
      <c r="G23" s="63" t="s">
        <v>69</v>
      </c>
      <c r="H23" s="4">
        <v>73</v>
      </c>
      <c r="I23" s="66"/>
      <c r="J23" s="66"/>
      <c r="K23" s="4">
        <v>72</v>
      </c>
      <c r="L23" s="66"/>
      <c r="M23" s="4">
        <v>145</v>
      </c>
      <c r="N23" s="4"/>
      <c r="O23" s="16" t="s">
        <v>59</v>
      </c>
      <c r="P23" s="12"/>
    </row>
    <row r="24" spans="1:16" x14ac:dyDescent="0.25">
      <c r="A24" s="1"/>
      <c r="B24" s="1" t="s">
        <v>90</v>
      </c>
      <c r="C24" s="12" t="s">
        <v>95</v>
      </c>
      <c r="D24" s="12" t="s">
        <v>95</v>
      </c>
      <c r="E24" s="61"/>
      <c r="F24" s="16" t="s">
        <v>68</v>
      </c>
      <c r="G24" s="63" t="s">
        <v>69</v>
      </c>
      <c r="H24" s="4">
        <v>69</v>
      </c>
      <c r="I24" s="66"/>
      <c r="J24" s="66"/>
      <c r="K24" s="4">
        <v>72</v>
      </c>
      <c r="L24" s="66"/>
      <c r="M24" s="4">
        <v>141</v>
      </c>
      <c r="N24" s="4"/>
      <c r="O24" s="16" t="s">
        <v>59</v>
      </c>
      <c r="P24" s="12"/>
    </row>
    <row r="25" spans="1:16" x14ac:dyDescent="0.25">
      <c r="A25" s="1"/>
      <c r="B25" s="1" t="s">
        <v>90</v>
      </c>
      <c r="C25" s="12" t="s">
        <v>96</v>
      </c>
      <c r="D25" s="12" t="s">
        <v>96</v>
      </c>
      <c r="E25" s="61"/>
      <c r="F25" s="16" t="s">
        <v>68</v>
      </c>
      <c r="G25" s="63" t="s">
        <v>69</v>
      </c>
      <c r="H25" s="4">
        <v>74</v>
      </c>
      <c r="I25" s="66"/>
      <c r="J25" s="66"/>
      <c r="K25" s="4">
        <v>72</v>
      </c>
      <c r="L25" s="66"/>
      <c r="M25" s="4">
        <v>146</v>
      </c>
      <c r="N25" s="4"/>
      <c r="O25" s="16" t="s">
        <v>59</v>
      </c>
      <c r="P25" s="12"/>
    </row>
    <row r="26" spans="1:16" x14ac:dyDescent="0.25">
      <c r="A26" s="1"/>
      <c r="B26" s="1" t="s">
        <v>90</v>
      </c>
      <c r="C26" s="12" t="s">
        <v>97</v>
      </c>
      <c r="D26" s="12" t="s">
        <v>97</v>
      </c>
      <c r="E26" s="61"/>
      <c r="F26" s="16" t="s">
        <v>68</v>
      </c>
      <c r="G26" s="63" t="s">
        <v>69</v>
      </c>
      <c r="H26" s="4">
        <v>39</v>
      </c>
      <c r="I26" s="66"/>
      <c r="J26" s="66"/>
      <c r="K26" s="4">
        <v>72</v>
      </c>
      <c r="L26" s="66"/>
      <c r="M26" s="4">
        <v>111</v>
      </c>
      <c r="N26" s="4"/>
      <c r="O26" s="16" t="s">
        <v>59</v>
      </c>
      <c r="P26" s="12"/>
    </row>
    <row r="27" spans="1:16" x14ac:dyDescent="0.25">
      <c r="A27" s="1" t="s">
        <v>98</v>
      </c>
      <c r="B27" s="1" t="s">
        <v>99</v>
      </c>
      <c r="C27" s="12" t="s">
        <v>100</v>
      </c>
      <c r="D27" s="12" t="s">
        <v>100</v>
      </c>
      <c r="E27" s="61"/>
      <c r="F27" s="16" t="s">
        <v>68</v>
      </c>
      <c r="G27" s="63" t="s">
        <v>101</v>
      </c>
      <c r="H27" s="4">
        <v>30</v>
      </c>
      <c r="I27" s="66"/>
      <c r="J27" s="66"/>
      <c r="K27" s="4">
        <v>18</v>
      </c>
      <c r="L27" s="66"/>
      <c r="M27" s="4">
        <v>48</v>
      </c>
      <c r="N27" s="4"/>
      <c r="O27" s="12" t="s">
        <v>59</v>
      </c>
      <c r="P27" s="12"/>
    </row>
    <row r="28" spans="1:16" x14ac:dyDescent="0.25">
      <c r="A28" s="1" t="s">
        <v>98</v>
      </c>
      <c r="B28" s="1" t="s">
        <v>99</v>
      </c>
      <c r="C28" s="12" t="s">
        <v>102</v>
      </c>
      <c r="D28" s="12" t="s">
        <v>102</v>
      </c>
      <c r="E28" s="61"/>
      <c r="F28" s="16" t="s">
        <v>68</v>
      </c>
      <c r="G28" s="63" t="s">
        <v>101</v>
      </c>
      <c r="H28" s="4">
        <v>30</v>
      </c>
      <c r="I28" s="66"/>
      <c r="J28" s="66"/>
      <c r="K28" s="4">
        <v>18</v>
      </c>
      <c r="L28" s="66"/>
      <c r="M28" s="4">
        <v>48</v>
      </c>
      <c r="N28" s="4"/>
      <c r="O28" s="12" t="s">
        <v>59</v>
      </c>
      <c r="P28" s="12"/>
    </row>
    <row r="29" spans="1:16" x14ac:dyDescent="0.25">
      <c r="A29" s="1" t="s">
        <v>103</v>
      </c>
      <c r="B29" s="1" t="s">
        <v>104</v>
      </c>
      <c r="C29" s="12" t="s">
        <v>105</v>
      </c>
      <c r="D29" s="12" t="s">
        <v>105</v>
      </c>
      <c r="E29" s="12"/>
      <c r="F29" s="16" t="s">
        <v>106</v>
      </c>
      <c r="G29" s="63" t="s">
        <v>78</v>
      </c>
      <c r="H29" s="66"/>
      <c r="I29" s="66"/>
      <c r="J29" s="66"/>
      <c r="K29" s="4">
        <v>0</v>
      </c>
      <c r="L29" s="4">
        <v>35</v>
      </c>
      <c r="M29" s="66"/>
      <c r="N29" s="66"/>
      <c r="O29" s="12" t="s">
        <v>71</v>
      </c>
      <c r="P29" s="58" t="s">
        <v>107</v>
      </c>
    </row>
    <row r="30" spans="1:16" x14ac:dyDescent="0.25">
      <c r="A30" s="1" t="s">
        <v>103</v>
      </c>
      <c r="B30" s="1" t="s">
        <v>104</v>
      </c>
      <c r="C30" s="12" t="s">
        <v>108</v>
      </c>
      <c r="D30" s="12" t="s">
        <v>108</v>
      </c>
      <c r="E30" s="61"/>
      <c r="F30" s="16" t="s">
        <v>68</v>
      </c>
      <c r="G30" s="63" t="s">
        <v>101</v>
      </c>
      <c r="H30" s="4">
        <v>18</v>
      </c>
      <c r="I30" s="66"/>
      <c r="J30" s="66"/>
      <c r="K30" s="4" t="s">
        <v>70</v>
      </c>
      <c r="L30" s="66"/>
      <c r="M30" s="4">
        <v>18</v>
      </c>
      <c r="N30" s="4"/>
      <c r="O30" s="16" t="s">
        <v>89</v>
      </c>
      <c r="P30" s="12"/>
    </row>
    <row r="31" spans="1:16" x14ac:dyDescent="0.25">
      <c r="A31" s="1" t="s">
        <v>109</v>
      </c>
      <c r="B31" s="1" t="s">
        <v>110</v>
      </c>
      <c r="C31" s="12" t="s">
        <v>111</v>
      </c>
      <c r="D31" s="12" t="s">
        <v>111</v>
      </c>
      <c r="E31" s="61"/>
      <c r="F31" s="16" t="s">
        <v>68</v>
      </c>
      <c r="G31" s="63" t="s">
        <v>112</v>
      </c>
      <c r="H31" s="4">
        <v>266</v>
      </c>
      <c r="I31" s="66"/>
      <c r="J31" s="66"/>
      <c r="K31" s="4" t="s">
        <v>70</v>
      </c>
      <c r="L31" s="66"/>
      <c r="M31" s="4">
        <v>266</v>
      </c>
      <c r="N31" s="4"/>
      <c r="O31" s="12" t="s">
        <v>71</v>
      </c>
      <c r="P31" s="12"/>
    </row>
    <row r="32" spans="1:16" x14ac:dyDescent="0.25">
      <c r="A32" s="1" t="s">
        <v>113</v>
      </c>
      <c r="B32" s="1" t="s">
        <v>114</v>
      </c>
      <c r="C32" s="12" t="s">
        <v>115</v>
      </c>
      <c r="D32" s="12" t="s">
        <v>115</v>
      </c>
      <c r="E32" s="61"/>
      <c r="F32" s="16" t="s">
        <v>106</v>
      </c>
      <c r="G32" s="63" t="s">
        <v>116</v>
      </c>
      <c r="H32" s="66"/>
      <c r="I32" s="66"/>
      <c r="J32" s="66"/>
      <c r="K32" s="4">
        <v>0</v>
      </c>
      <c r="L32" s="4">
        <v>113</v>
      </c>
      <c r="M32" s="66"/>
      <c r="N32" s="66"/>
      <c r="O32" s="12" t="s">
        <v>117</v>
      </c>
      <c r="P32" s="12"/>
    </row>
    <row r="33" spans="1:16" x14ac:dyDescent="0.25">
      <c r="A33" s="1" t="s">
        <v>113</v>
      </c>
      <c r="B33" s="1" t="s">
        <v>114</v>
      </c>
      <c r="C33" s="12" t="s">
        <v>118</v>
      </c>
      <c r="D33" s="12" t="s">
        <v>118</v>
      </c>
      <c r="E33" s="61"/>
      <c r="F33" s="16" t="s">
        <v>106</v>
      </c>
      <c r="G33" s="63" t="s">
        <v>116</v>
      </c>
      <c r="H33" s="66"/>
      <c r="I33" s="66"/>
      <c r="J33" s="66"/>
      <c r="K33" s="4">
        <v>0</v>
      </c>
      <c r="L33" s="4">
        <v>363</v>
      </c>
      <c r="M33" s="66"/>
      <c r="N33" s="66"/>
      <c r="O33" s="12" t="s">
        <v>117</v>
      </c>
      <c r="P33" s="12"/>
    </row>
    <row r="34" spans="1:16" x14ac:dyDescent="0.25">
      <c r="A34" s="1" t="s">
        <v>113</v>
      </c>
      <c r="B34" s="1" t="s">
        <v>114</v>
      </c>
      <c r="C34" s="12" t="s">
        <v>119</v>
      </c>
      <c r="D34" s="12" t="s">
        <v>119</v>
      </c>
      <c r="E34" s="61"/>
      <c r="F34" s="16" t="s">
        <v>106</v>
      </c>
      <c r="G34" s="63" t="s">
        <v>116</v>
      </c>
      <c r="H34" s="66"/>
      <c r="I34" s="66"/>
      <c r="J34" s="66"/>
      <c r="K34" s="4">
        <v>0</v>
      </c>
      <c r="L34" s="4">
        <v>238</v>
      </c>
      <c r="M34" s="66"/>
      <c r="N34" s="66"/>
      <c r="O34" s="12" t="s">
        <v>117</v>
      </c>
      <c r="P34" s="12"/>
    </row>
    <row r="35" spans="1:16" x14ac:dyDescent="0.25">
      <c r="A35" s="1" t="s">
        <v>113</v>
      </c>
      <c r="B35" s="1" t="s">
        <v>114</v>
      </c>
      <c r="C35" s="12" t="s">
        <v>120</v>
      </c>
      <c r="D35" s="12" t="s">
        <v>120</v>
      </c>
      <c r="E35" s="61"/>
      <c r="F35" s="16" t="s">
        <v>106</v>
      </c>
      <c r="G35" s="63" t="s">
        <v>116</v>
      </c>
      <c r="H35" s="66"/>
      <c r="I35" s="66"/>
      <c r="J35" s="66"/>
      <c r="K35" s="4">
        <v>0</v>
      </c>
      <c r="L35" s="4">
        <v>98.38</v>
      </c>
      <c r="M35" s="66"/>
      <c r="N35" s="66"/>
      <c r="O35" s="12" t="s">
        <v>71</v>
      </c>
      <c r="P35" s="12"/>
    </row>
    <row r="36" spans="1:16" x14ac:dyDescent="0.25">
      <c r="A36" s="1" t="s">
        <v>113</v>
      </c>
      <c r="B36" s="1" t="s">
        <v>114</v>
      </c>
      <c r="C36" s="12" t="s">
        <v>121</v>
      </c>
      <c r="D36" s="12" t="s">
        <v>121</v>
      </c>
      <c r="E36" s="61"/>
      <c r="F36" s="16" t="s">
        <v>106</v>
      </c>
      <c r="G36" s="63" t="s">
        <v>116</v>
      </c>
      <c r="H36" s="66"/>
      <c r="I36" s="66"/>
      <c r="J36" s="66"/>
      <c r="K36" s="4">
        <v>0</v>
      </c>
      <c r="L36" s="4">
        <v>125</v>
      </c>
      <c r="M36" s="66"/>
      <c r="N36" s="66"/>
      <c r="O36" s="12" t="s">
        <v>71</v>
      </c>
      <c r="P36" s="12"/>
    </row>
    <row r="37" spans="1:16" x14ac:dyDescent="0.25">
      <c r="A37" s="1" t="s">
        <v>113</v>
      </c>
      <c r="B37" s="1" t="s">
        <v>114</v>
      </c>
      <c r="C37" s="12" t="s">
        <v>122</v>
      </c>
      <c r="D37" s="12" t="s">
        <v>122</v>
      </c>
      <c r="E37" s="61"/>
      <c r="F37" s="16" t="s">
        <v>106</v>
      </c>
      <c r="G37" s="63" t="s">
        <v>116</v>
      </c>
      <c r="H37" s="66"/>
      <c r="I37" s="66"/>
      <c r="J37" s="66"/>
      <c r="K37" s="4">
        <v>0</v>
      </c>
      <c r="L37" s="4">
        <v>115.5</v>
      </c>
      <c r="M37" s="66"/>
      <c r="N37" s="66"/>
      <c r="O37" s="12" t="s">
        <v>71</v>
      </c>
      <c r="P37" s="12"/>
    </row>
    <row r="38" spans="1:16" x14ac:dyDescent="0.25">
      <c r="A38" s="1" t="s">
        <v>113</v>
      </c>
      <c r="B38" s="1" t="s">
        <v>114</v>
      </c>
      <c r="C38" s="12" t="s">
        <v>123</v>
      </c>
      <c r="D38" s="12" t="s">
        <v>123</v>
      </c>
      <c r="E38" s="61"/>
      <c r="F38" s="16" t="s">
        <v>106</v>
      </c>
      <c r="G38" s="63" t="s">
        <v>116</v>
      </c>
      <c r="H38" s="66"/>
      <c r="I38" s="66"/>
      <c r="J38" s="66"/>
      <c r="K38" s="4">
        <v>0</v>
      </c>
      <c r="L38" s="4">
        <v>149.13</v>
      </c>
      <c r="M38" s="66"/>
      <c r="N38" s="66"/>
      <c r="O38" s="12" t="s">
        <v>71</v>
      </c>
      <c r="P38" s="12"/>
    </row>
    <row r="39" spans="1:16" x14ac:dyDescent="0.25">
      <c r="A39" s="1" t="s">
        <v>113</v>
      </c>
      <c r="B39" s="1" t="s">
        <v>114</v>
      </c>
      <c r="C39" s="12" t="s">
        <v>124</v>
      </c>
      <c r="D39" s="12" t="s">
        <v>124</v>
      </c>
      <c r="E39" s="61"/>
      <c r="F39" s="16" t="s">
        <v>106</v>
      </c>
      <c r="G39" s="63" t="s">
        <v>116</v>
      </c>
      <c r="H39" s="66"/>
      <c r="I39" s="66"/>
      <c r="J39" s="66"/>
      <c r="K39" s="4">
        <v>0</v>
      </c>
      <c r="L39" s="4">
        <v>84</v>
      </c>
      <c r="M39" s="66"/>
      <c r="N39" s="66"/>
      <c r="O39" s="12" t="s">
        <v>71</v>
      </c>
      <c r="P39" s="6"/>
    </row>
    <row r="40" spans="1:16" x14ac:dyDescent="0.25">
      <c r="A40" s="1" t="s">
        <v>113</v>
      </c>
      <c r="B40" s="1" t="s">
        <v>114</v>
      </c>
      <c r="C40" s="12" t="s">
        <v>125</v>
      </c>
      <c r="D40" s="12" t="s">
        <v>125</v>
      </c>
      <c r="E40" s="61"/>
      <c r="F40" s="16" t="s">
        <v>106</v>
      </c>
      <c r="G40" s="63" t="s">
        <v>116</v>
      </c>
      <c r="H40" s="66"/>
      <c r="I40" s="66"/>
      <c r="J40" s="66"/>
      <c r="K40" s="4">
        <v>0</v>
      </c>
      <c r="L40" s="4">
        <v>172</v>
      </c>
      <c r="M40" s="66"/>
      <c r="N40" s="66"/>
      <c r="O40" s="12" t="s">
        <v>126</v>
      </c>
      <c r="P40" s="6"/>
    </row>
    <row r="41" spans="1:16" x14ac:dyDescent="0.25">
      <c r="A41" s="1" t="s">
        <v>127</v>
      </c>
      <c r="B41" s="1" t="s">
        <v>128</v>
      </c>
      <c r="C41" s="12" t="s">
        <v>129</v>
      </c>
      <c r="D41" s="12" t="s">
        <v>129</v>
      </c>
      <c r="E41" s="61"/>
      <c r="F41" s="16" t="s">
        <v>106</v>
      </c>
      <c r="G41" s="63" t="s">
        <v>116</v>
      </c>
      <c r="H41" s="66"/>
      <c r="I41" s="66"/>
      <c r="J41" s="66"/>
      <c r="K41" s="4">
        <v>0</v>
      </c>
      <c r="L41" s="4">
        <v>124</v>
      </c>
      <c r="M41" s="66"/>
      <c r="N41" s="66"/>
      <c r="O41" s="12" t="s">
        <v>71</v>
      </c>
      <c r="P41" s="6"/>
    </row>
    <row r="42" spans="1:16" x14ac:dyDescent="0.25">
      <c r="A42" s="1" t="s">
        <v>127</v>
      </c>
      <c r="B42" s="1" t="s">
        <v>128</v>
      </c>
      <c r="C42" s="12" t="s">
        <v>130</v>
      </c>
      <c r="D42" s="12" t="s">
        <v>130</v>
      </c>
      <c r="E42" s="61"/>
      <c r="F42" s="16" t="s">
        <v>106</v>
      </c>
      <c r="G42" s="63" t="s">
        <v>116</v>
      </c>
      <c r="H42" s="66"/>
      <c r="I42" s="66"/>
      <c r="J42" s="66"/>
      <c r="K42" s="4">
        <v>0</v>
      </c>
      <c r="L42" s="4">
        <v>65</v>
      </c>
      <c r="M42" s="66"/>
      <c r="N42" s="66"/>
      <c r="O42" s="12" t="s">
        <v>71</v>
      </c>
      <c r="P42" s="6"/>
    </row>
    <row r="43" spans="1:16" x14ac:dyDescent="0.25">
      <c r="A43" s="1" t="s">
        <v>131</v>
      </c>
      <c r="B43" s="1" t="s">
        <v>132</v>
      </c>
      <c r="C43" s="12" t="s">
        <v>133</v>
      </c>
      <c r="D43" s="12" t="s">
        <v>133</v>
      </c>
      <c r="E43" s="61"/>
      <c r="F43" s="16" t="s">
        <v>106</v>
      </c>
      <c r="G43" s="63" t="s">
        <v>116</v>
      </c>
      <c r="H43" s="66"/>
      <c r="I43" s="66"/>
      <c r="J43" s="66"/>
      <c r="K43" s="4">
        <v>0</v>
      </c>
      <c r="L43" s="4">
        <v>1087</v>
      </c>
      <c r="M43" s="66"/>
      <c r="N43" s="66"/>
      <c r="O43" s="12" t="s">
        <v>71</v>
      </c>
      <c r="P43" s="6"/>
    </row>
    <row r="44" spans="1:16" x14ac:dyDescent="0.25">
      <c r="A44" s="1" t="s">
        <v>134</v>
      </c>
      <c r="B44" s="1" t="s">
        <v>135</v>
      </c>
      <c r="C44" s="2" t="s">
        <v>135</v>
      </c>
      <c r="D44" s="2" t="s">
        <v>135</v>
      </c>
      <c r="E44" s="51"/>
      <c r="F44" s="9"/>
      <c r="G44" s="64"/>
      <c r="H44" s="66"/>
      <c r="I44" s="66"/>
      <c r="J44" s="66"/>
      <c r="K44" s="66"/>
      <c r="L44" s="66"/>
      <c r="M44" s="66"/>
      <c r="N44" s="66"/>
      <c r="O44" s="9" t="s">
        <v>136</v>
      </c>
      <c r="P44" s="6"/>
    </row>
    <row r="45" spans="1:16" x14ac:dyDescent="0.25">
      <c r="A45" s="1" t="s">
        <v>137</v>
      </c>
      <c r="B45" s="1" t="s">
        <v>138</v>
      </c>
      <c r="C45" s="12" t="s">
        <v>139</v>
      </c>
      <c r="D45" s="12" t="s">
        <v>139</v>
      </c>
      <c r="E45" s="61"/>
      <c r="F45" s="16" t="s">
        <v>106</v>
      </c>
      <c r="G45" s="63" t="s">
        <v>78</v>
      </c>
      <c r="H45" s="66"/>
      <c r="I45" s="66"/>
      <c r="J45" s="66"/>
      <c r="K45" s="4">
        <v>0</v>
      </c>
      <c r="L45" s="4">
        <v>50</v>
      </c>
      <c r="M45" s="66"/>
      <c r="N45" s="66"/>
      <c r="O45" s="12" t="s">
        <v>140</v>
      </c>
      <c r="P45" s="11"/>
    </row>
    <row r="46" spans="1:16" x14ac:dyDescent="0.25">
      <c r="A46" s="1" t="s">
        <v>141</v>
      </c>
      <c r="B46" s="1" t="s">
        <v>142</v>
      </c>
      <c r="C46" s="12" t="s">
        <v>143</v>
      </c>
      <c r="D46" s="12" t="s">
        <v>143</v>
      </c>
      <c r="E46" s="61"/>
      <c r="F46" s="16" t="s">
        <v>106</v>
      </c>
      <c r="G46" s="63" t="s">
        <v>116</v>
      </c>
      <c r="H46" s="66"/>
      <c r="I46" s="66"/>
      <c r="J46" s="66"/>
      <c r="K46" s="4">
        <v>0</v>
      </c>
      <c r="L46" s="4">
        <v>160</v>
      </c>
      <c r="M46" s="66"/>
      <c r="N46" s="66"/>
      <c r="O46" s="12" t="s">
        <v>81</v>
      </c>
      <c r="P46" s="6"/>
    </row>
    <row r="47" spans="1:16" x14ac:dyDescent="0.25">
      <c r="A47" s="50" t="s">
        <v>144</v>
      </c>
      <c r="B47" s="50" t="s">
        <v>145</v>
      </c>
      <c r="C47" s="61" t="s">
        <v>146</v>
      </c>
      <c r="D47" s="61" t="s">
        <v>146</v>
      </c>
      <c r="E47" s="61"/>
      <c r="F47" s="70"/>
      <c r="G47" s="65" t="s">
        <v>147</v>
      </c>
      <c r="H47" s="52">
        <v>519</v>
      </c>
      <c r="I47" s="52">
        <v>463</v>
      </c>
      <c r="J47" s="52"/>
      <c r="K47" s="52">
        <v>148</v>
      </c>
      <c r="L47" s="52">
        <v>56</v>
      </c>
      <c r="M47" s="52">
        <v>667</v>
      </c>
      <c r="N47" s="52"/>
      <c r="O47" s="61" t="s">
        <v>79</v>
      </c>
      <c r="P47" s="53"/>
    </row>
    <row r="48" spans="1:16" x14ac:dyDescent="0.25">
      <c r="A48" s="1" t="s">
        <v>144</v>
      </c>
      <c r="B48" s="1" t="s">
        <v>145</v>
      </c>
      <c r="C48" s="12" t="s">
        <v>148</v>
      </c>
      <c r="D48" s="12" t="s">
        <v>148</v>
      </c>
      <c r="E48" s="61"/>
      <c r="F48" s="16"/>
      <c r="G48" s="63" t="s">
        <v>147</v>
      </c>
      <c r="H48" s="4">
        <v>93</v>
      </c>
      <c r="I48" s="67"/>
      <c r="J48" s="67"/>
      <c r="K48" s="4">
        <v>108</v>
      </c>
      <c r="L48" s="57">
        <v>350</v>
      </c>
      <c r="M48" s="4">
        <v>201</v>
      </c>
      <c r="N48" s="4"/>
      <c r="O48" s="12" t="s">
        <v>79</v>
      </c>
      <c r="P48" s="6"/>
    </row>
    <row r="49" spans="1:16" x14ac:dyDescent="0.25">
      <c r="A49" s="1" t="s">
        <v>144</v>
      </c>
      <c r="B49" s="1" t="s">
        <v>145</v>
      </c>
      <c r="C49" s="12" t="s">
        <v>149</v>
      </c>
      <c r="D49" s="12" t="s">
        <v>149</v>
      </c>
      <c r="E49" s="61"/>
      <c r="F49" s="16"/>
      <c r="G49" s="63" t="s">
        <v>147</v>
      </c>
      <c r="H49" s="4">
        <v>1419</v>
      </c>
      <c r="I49" s="52">
        <v>1276</v>
      </c>
      <c r="J49" s="52"/>
      <c r="K49" s="4">
        <v>259</v>
      </c>
      <c r="L49" s="4">
        <v>143</v>
      </c>
      <c r="M49" s="4">
        <v>1678</v>
      </c>
      <c r="N49" s="4"/>
      <c r="O49" s="12" t="s">
        <v>79</v>
      </c>
      <c r="P49" s="6"/>
    </row>
    <row r="50" spans="1:16" x14ac:dyDescent="0.25">
      <c r="A50" s="1" t="s">
        <v>144</v>
      </c>
      <c r="B50" s="1" t="s">
        <v>145</v>
      </c>
      <c r="C50" s="12" t="s">
        <v>150</v>
      </c>
      <c r="D50" s="12" t="s">
        <v>150</v>
      </c>
      <c r="E50" s="61"/>
      <c r="F50" s="16"/>
      <c r="G50" s="63" t="s">
        <v>147</v>
      </c>
      <c r="H50" s="4">
        <v>6780</v>
      </c>
      <c r="I50" s="66">
        <v>6081</v>
      </c>
      <c r="J50" s="66"/>
      <c r="K50" s="4">
        <v>144</v>
      </c>
      <c r="L50" s="62">
        <v>699</v>
      </c>
      <c r="M50" s="62">
        <v>6924</v>
      </c>
      <c r="N50" s="62"/>
      <c r="O50" s="12" t="s">
        <v>79</v>
      </c>
      <c r="P50" s="6"/>
    </row>
    <row r="51" spans="1:16" x14ac:dyDescent="0.25">
      <c r="A51" s="1" t="s">
        <v>144</v>
      </c>
      <c r="B51" s="1" t="s">
        <v>145</v>
      </c>
      <c r="C51" s="12" t="s">
        <v>151</v>
      </c>
      <c r="D51" s="12" t="s">
        <v>151</v>
      </c>
      <c r="E51" s="61"/>
      <c r="F51" s="16"/>
      <c r="G51" s="63" t="s">
        <v>147</v>
      </c>
      <c r="H51" s="4">
        <v>2260</v>
      </c>
      <c r="I51" s="66">
        <v>2027</v>
      </c>
      <c r="J51" s="66"/>
      <c r="K51" s="4">
        <v>409</v>
      </c>
      <c r="L51" s="62">
        <v>233</v>
      </c>
      <c r="M51" s="62">
        <v>2669</v>
      </c>
      <c r="N51" s="62"/>
      <c r="O51" s="12" t="s">
        <v>79</v>
      </c>
      <c r="P51" s="6"/>
    </row>
    <row r="52" spans="1:16" x14ac:dyDescent="0.25">
      <c r="A52" s="1" t="s">
        <v>152</v>
      </c>
      <c r="B52" s="1" t="s">
        <v>153</v>
      </c>
      <c r="C52" s="12" t="s">
        <v>154</v>
      </c>
      <c r="D52" s="12" t="s">
        <v>154</v>
      </c>
      <c r="E52" s="61"/>
      <c r="F52" s="16" t="s">
        <v>68</v>
      </c>
      <c r="G52" s="63" t="s">
        <v>155</v>
      </c>
      <c r="H52" s="66"/>
      <c r="I52" s="66"/>
      <c r="J52" s="66"/>
      <c r="K52" s="4" t="s">
        <v>70</v>
      </c>
      <c r="L52" s="66"/>
      <c r="M52" s="62">
        <v>0.107</v>
      </c>
      <c r="N52" s="62"/>
      <c r="O52" s="12" t="s">
        <v>89</v>
      </c>
      <c r="P52" s="6"/>
    </row>
    <row r="53" spans="1:16" x14ac:dyDescent="0.25">
      <c r="A53" s="1" t="s">
        <v>152</v>
      </c>
      <c r="B53" s="1" t="s">
        <v>153</v>
      </c>
      <c r="C53" s="12" t="s">
        <v>156</v>
      </c>
      <c r="D53" s="12" t="s">
        <v>156</v>
      </c>
      <c r="E53" s="61"/>
      <c r="F53" s="16" t="s">
        <v>106</v>
      </c>
      <c r="G53" s="63" t="s">
        <v>116</v>
      </c>
      <c r="H53" s="66"/>
      <c r="I53" s="66"/>
      <c r="J53" s="66"/>
      <c r="K53" s="4">
        <v>0</v>
      </c>
      <c r="L53" s="62">
        <v>412</v>
      </c>
      <c r="M53" s="66"/>
      <c r="N53" s="66"/>
      <c r="O53" s="12" t="s">
        <v>157</v>
      </c>
      <c r="P53" s="12"/>
    </row>
    <row r="54" spans="1:16" x14ac:dyDescent="0.25">
      <c r="A54" s="1" t="s">
        <v>152</v>
      </c>
      <c r="B54" s="1" t="s">
        <v>153</v>
      </c>
      <c r="C54" s="12" t="s">
        <v>158</v>
      </c>
      <c r="D54" s="12" t="s">
        <v>158</v>
      </c>
      <c r="E54" s="61"/>
      <c r="F54" s="16" t="s">
        <v>68</v>
      </c>
      <c r="G54" s="63" t="s">
        <v>159</v>
      </c>
      <c r="H54" s="4">
        <v>151</v>
      </c>
      <c r="I54" s="66"/>
      <c r="J54" s="66"/>
      <c r="K54" s="4">
        <v>63</v>
      </c>
      <c r="L54" s="66"/>
      <c r="M54" s="62">
        <v>214</v>
      </c>
      <c r="N54" s="62"/>
      <c r="O54" s="12" t="s">
        <v>157</v>
      </c>
      <c r="P54" s="12"/>
    </row>
    <row r="55" spans="1:16" x14ac:dyDescent="0.25">
      <c r="A55" s="1" t="s">
        <v>152</v>
      </c>
      <c r="B55" s="1" t="s">
        <v>153</v>
      </c>
      <c r="C55" s="12" t="s">
        <v>160</v>
      </c>
      <c r="D55" s="12" t="s">
        <v>160</v>
      </c>
      <c r="E55" s="61"/>
      <c r="F55" s="16" t="s">
        <v>68</v>
      </c>
      <c r="G55" s="63" t="s">
        <v>159</v>
      </c>
      <c r="H55" s="4">
        <v>151</v>
      </c>
      <c r="I55" s="66"/>
      <c r="J55" s="66"/>
      <c r="K55" s="4">
        <v>63</v>
      </c>
      <c r="L55" s="66"/>
      <c r="M55" s="62">
        <v>214</v>
      </c>
      <c r="N55" s="62"/>
      <c r="O55" s="12" t="s">
        <v>71</v>
      </c>
      <c r="P55" s="12"/>
    </row>
    <row r="56" spans="1:16" x14ac:dyDescent="0.25">
      <c r="A56" s="1" t="s">
        <v>152</v>
      </c>
      <c r="B56" s="1" t="s">
        <v>153</v>
      </c>
      <c r="C56" s="12" t="s">
        <v>161</v>
      </c>
      <c r="D56" s="12" t="s">
        <v>161</v>
      </c>
      <c r="E56" s="61"/>
      <c r="F56" s="16" t="s">
        <v>68</v>
      </c>
      <c r="G56" s="63" t="s">
        <v>162</v>
      </c>
      <c r="H56" s="66">
        <v>150</v>
      </c>
      <c r="I56" s="66"/>
      <c r="J56" s="66"/>
      <c r="K56" s="66">
        <v>65.930000000000007</v>
      </c>
      <c r="L56" s="66"/>
      <c r="M56" s="66">
        <v>215.93</v>
      </c>
      <c r="N56" s="66"/>
      <c r="O56" s="12" t="s">
        <v>71</v>
      </c>
      <c r="P56" s="12"/>
    </row>
    <row r="57" spans="1:16" x14ac:dyDescent="0.25">
      <c r="A57" s="1" t="s">
        <v>152</v>
      </c>
      <c r="B57" s="1" t="s">
        <v>153</v>
      </c>
      <c r="C57" s="12" t="s">
        <v>163</v>
      </c>
      <c r="D57" s="12" t="s">
        <v>163</v>
      </c>
      <c r="E57" s="61"/>
      <c r="F57" s="16" t="s">
        <v>68</v>
      </c>
      <c r="G57" s="63" t="s">
        <v>159</v>
      </c>
      <c r="H57" s="66">
        <v>151</v>
      </c>
      <c r="I57" s="66"/>
      <c r="J57" s="66"/>
      <c r="K57" s="66">
        <v>63</v>
      </c>
      <c r="L57" s="66"/>
      <c r="M57" s="66">
        <v>214</v>
      </c>
      <c r="N57" s="66"/>
      <c r="O57" s="12" t="s">
        <v>71</v>
      </c>
      <c r="P57" s="12"/>
    </row>
    <row r="58" spans="1:16" x14ac:dyDescent="0.25">
      <c r="A58" s="1" t="s">
        <v>152</v>
      </c>
      <c r="B58" s="1" t="s">
        <v>153</v>
      </c>
      <c r="C58" s="12" t="s">
        <v>164</v>
      </c>
      <c r="D58" s="12" t="s">
        <v>164</v>
      </c>
      <c r="E58" s="61"/>
      <c r="F58" s="16" t="s">
        <v>68</v>
      </c>
      <c r="G58" s="63" t="s">
        <v>162</v>
      </c>
      <c r="H58" s="66">
        <v>150</v>
      </c>
      <c r="I58" s="66"/>
      <c r="J58" s="66"/>
      <c r="K58" s="66">
        <v>65.930000000000007</v>
      </c>
      <c r="L58" s="66"/>
      <c r="M58" s="66">
        <v>215.93</v>
      </c>
      <c r="N58" s="66"/>
      <c r="O58" s="12" t="s">
        <v>71</v>
      </c>
      <c r="P58" s="12"/>
    </row>
    <row r="59" spans="1:16" x14ac:dyDescent="0.25">
      <c r="A59" s="1" t="s">
        <v>165</v>
      </c>
      <c r="B59" s="1" t="s">
        <v>166</v>
      </c>
      <c r="C59" s="9" t="s">
        <v>167</v>
      </c>
      <c r="D59" s="9" t="s">
        <v>167</v>
      </c>
      <c r="E59" s="54"/>
      <c r="F59" s="9" t="s">
        <v>168</v>
      </c>
      <c r="G59" s="64" t="s">
        <v>169</v>
      </c>
      <c r="H59" s="66"/>
      <c r="I59" s="66"/>
      <c r="J59" s="66"/>
      <c r="K59" s="66">
        <v>0</v>
      </c>
      <c r="L59" s="66">
        <v>945</v>
      </c>
      <c r="M59" s="66"/>
      <c r="N59" s="66"/>
      <c r="O59" s="9" t="s">
        <v>170</v>
      </c>
      <c r="P59" s="6"/>
    </row>
    <row r="60" spans="1:16" x14ac:dyDescent="0.25">
      <c r="A60" s="1" t="s">
        <v>165</v>
      </c>
      <c r="B60" s="1" t="s">
        <v>166</v>
      </c>
      <c r="C60" s="9" t="s">
        <v>171</v>
      </c>
      <c r="D60" s="9" t="s">
        <v>171</v>
      </c>
      <c r="E60" s="54"/>
      <c r="F60" s="9" t="s">
        <v>168</v>
      </c>
      <c r="G60" s="64" t="s">
        <v>169</v>
      </c>
      <c r="H60" s="66"/>
      <c r="I60" s="66"/>
      <c r="J60" s="66"/>
      <c r="K60" s="66">
        <v>0</v>
      </c>
      <c r="L60" s="66">
        <v>1480</v>
      </c>
      <c r="M60" s="66"/>
      <c r="N60" s="66"/>
      <c r="O60" s="9" t="s">
        <v>170</v>
      </c>
      <c r="P60" s="6"/>
    </row>
    <row r="61" spans="1:16" x14ac:dyDescent="0.25">
      <c r="A61" s="1" t="s">
        <v>165</v>
      </c>
      <c r="B61" s="1" t="s">
        <v>166</v>
      </c>
      <c r="C61" s="8" t="s">
        <v>172</v>
      </c>
      <c r="D61" s="8" t="s">
        <v>172</v>
      </c>
      <c r="E61" s="56"/>
      <c r="F61" s="9" t="s">
        <v>168</v>
      </c>
      <c r="G61" s="64" t="s">
        <v>169</v>
      </c>
      <c r="H61" s="66"/>
      <c r="I61" s="66"/>
      <c r="J61" s="66"/>
      <c r="K61" s="66">
        <v>0</v>
      </c>
      <c r="L61" s="66">
        <v>1045</v>
      </c>
      <c r="M61" s="66"/>
      <c r="N61" s="66"/>
      <c r="O61" s="9" t="s">
        <v>170</v>
      </c>
      <c r="P61" s="6" t="s">
        <v>173</v>
      </c>
    </row>
    <row r="62" spans="1:16" x14ac:dyDescent="0.25">
      <c r="A62" s="1" t="s">
        <v>165</v>
      </c>
      <c r="B62" s="1" t="s">
        <v>166</v>
      </c>
      <c r="C62" s="8" t="s">
        <v>174</v>
      </c>
      <c r="D62" s="8" t="s">
        <v>174</v>
      </c>
      <c r="E62" s="56"/>
      <c r="F62" s="9" t="s">
        <v>168</v>
      </c>
      <c r="G62" s="64" t="s">
        <v>169</v>
      </c>
      <c r="H62" s="66"/>
      <c r="I62" s="66"/>
      <c r="J62" s="66"/>
      <c r="K62" s="66">
        <v>0</v>
      </c>
      <c r="L62" s="66">
        <v>1580</v>
      </c>
      <c r="M62" s="66"/>
      <c r="N62" s="66"/>
      <c r="O62" s="9" t="s">
        <v>170</v>
      </c>
      <c r="P62" s="6" t="s">
        <v>173</v>
      </c>
    </row>
    <row r="63" spans="1:16" x14ac:dyDescent="0.25">
      <c r="A63" s="1" t="s">
        <v>175</v>
      </c>
      <c r="B63" s="1" t="s">
        <v>176</v>
      </c>
      <c r="C63" s="2" t="s">
        <v>176</v>
      </c>
      <c r="D63" s="2" t="s">
        <v>176</v>
      </c>
      <c r="E63" s="51"/>
      <c r="F63" s="9"/>
      <c r="G63" s="64"/>
      <c r="H63" s="66"/>
      <c r="I63" s="66"/>
      <c r="J63" s="66"/>
      <c r="K63" s="66"/>
      <c r="L63" s="66"/>
      <c r="M63" s="66"/>
      <c r="N63" s="66"/>
      <c r="O63" s="9" t="s">
        <v>136</v>
      </c>
      <c r="P63" s="6"/>
    </row>
    <row r="64" spans="1:16" x14ac:dyDescent="0.25">
      <c r="A64" s="1" t="s">
        <v>175</v>
      </c>
      <c r="B64" s="1" t="s">
        <v>177</v>
      </c>
      <c r="C64" s="2" t="s">
        <v>177</v>
      </c>
      <c r="D64" s="2" t="s">
        <v>177</v>
      </c>
      <c r="E64" s="51"/>
      <c r="F64" s="9"/>
      <c r="G64" s="64"/>
      <c r="H64" s="66"/>
      <c r="I64" s="66"/>
      <c r="J64" s="66"/>
      <c r="K64" s="66"/>
      <c r="L64" s="66"/>
      <c r="M64" s="66"/>
      <c r="N64" s="66"/>
      <c r="O64" s="9" t="s">
        <v>136</v>
      </c>
      <c r="P64" s="6"/>
    </row>
    <row r="65" spans="1:16" x14ac:dyDescent="0.25">
      <c r="A65" s="1" t="s">
        <v>178</v>
      </c>
      <c r="B65" s="1" t="s">
        <v>179</v>
      </c>
      <c r="C65" s="12" t="s">
        <v>180</v>
      </c>
      <c r="D65" s="12" t="s">
        <v>180</v>
      </c>
      <c r="E65" s="61"/>
      <c r="F65" s="16" t="s">
        <v>106</v>
      </c>
      <c r="G65" s="63" t="s">
        <v>181</v>
      </c>
      <c r="H65" s="66"/>
      <c r="I65" s="66"/>
      <c r="J65" s="66"/>
      <c r="K65" s="66">
        <v>0</v>
      </c>
      <c r="L65" s="66">
        <v>430</v>
      </c>
      <c r="M65" s="66"/>
      <c r="N65" s="66"/>
      <c r="O65" s="12" t="s">
        <v>71</v>
      </c>
      <c r="P65" s="6"/>
    </row>
    <row r="66" spans="1:16" x14ac:dyDescent="0.25">
      <c r="A66" s="1" t="s">
        <v>182</v>
      </c>
      <c r="B66" s="1" t="s">
        <v>183</v>
      </c>
      <c r="C66" s="12" t="s">
        <v>184</v>
      </c>
      <c r="D66" s="12" t="s">
        <v>184</v>
      </c>
      <c r="E66" s="61"/>
      <c r="F66" s="16" t="s">
        <v>68</v>
      </c>
      <c r="G66" s="63" t="s">
        <v>185</v>
      </c>
      <c r="H66" s="66">
        <v>33.75</v>
      </c>
      <c r="I66" s="66"/>
      <c r="J66" s="66"/>
      <c r="K66" s="66">
        <v>3.79</v>
      </c>
      <c r="L66" s="66"/>
      <c r="M66" s="66">
        <v>37.54</v>
      </c>
      <c r="N66" s="66"/>
      <c r="O66" s="12" t="s">
        <v>126</v>
      </c>
      <c r="P66" s="6"/>
    </row>
    <row r="67" spans="1:16" x14ac:dyDescent="0.25">
      <c r="A67" s="1" t="s">
        <v>186</v>
      </c>
      <c r="B67" s="1" t="s">
        <v>187</v>
      </c>
      <c r="C67" s="12" t="s">
        <v>188</v>
      </c>
      <c r="D67" s="12" t="s">
        <v>188</v>
      </c>
      <c r="E67" s="61"/>
      <c r="F67" s="16" t="s">
        <v>68</v>
      </c>
      <c r="G67" s="63" t="s">
        <v>112</v>
      </c>
      <c r="H67" s="66">
        <v>156</v>
      </c>
      <c r="I67" s="66"/>
      <c r="J67" s="66"/>
      <c r="K67" s="66" t="s">
        <v>70</v>
      </c>
      <c r="L67" s="66"/>
      <c r="M67" s="66">
        <v>156</v>
      </c>
      <c r="N67" s="66"/>
      <c r="O67" s="12" t="s">
        <v>71</v>
      </c>
      <c r="P67" s="6"/>
    </row>
    <row r="68" spans="1:16" x14ac:dyDescent="0.25">
      <c r="A68" s="1" t="s">
        <v>189</v>
      </c>
      <c r="B68" s="1" t="s">
        <v>190</v>
      </c>
      <c r="C68" s="12" t="s">
        <v>191</v>
      </c>
      <c r="D68" s="12" t="s">
        <v>191</v>
      </c>
      <c r="E68" s="61"/>
      <c r="F68" s="16" t="s">
        <v>68</v>
      </c>
      <c r="G68" s="63" t="s">
        <v>192</v>
      </c>
      <c r="H68" s="66">
        <v>4</v>
      </c>
      <c r="I68" s="66"/>
      <c r="J68" s="66"/>
      <c r="K68" s="66" t="s">
        <v>70</v>
      </c>
      <c r="L68" s="66"/>
      <c r="M68" s="66">
        <v>4</v>
      </c>
      <c r="N68" s="66"/>
      <c r="O68" s="12" t="s">
        <v>59</v>
      </c>
      <c r="P68" s="6"/>
    </row>
    <row r="69" spans="1:16" x14ac:dyDescent="0.25">
      <c r="A69" s="1" t="s">
        <v>193</v>
      </c>
      <c r="B69" s="1" t="s">
        <v>194</v>
      </c>
      <c r="C69" s="12" t="s">
        <v>195</v>
      </c>
      <c r="D69" s="12" t="s">
        <v>195</v>
      </c>
      <c r="E69" s="61"/>
      <c r="F69" s="16" t="s">
        <v>106</v>
      </c>
      <c r="G69" s="63" t="s">
        <v>112</v>
      </c>
      <c r="H69" s="66"/>
      <c r="I69" s="66"/>
      <c r="J69" s="66"/>
      <c r="K69" s="66">
        <v>0</v>
      </c>
      <c r="L69" s="66">
        <v>537</v>
      </c>
      <c r="M69" s="66"/>
      <c r="N69" s="66"/>
      <c r="O69" s="12" t="s">
        <v>89</v>
      </c>
      <c r="P69" s="6"/>
    </row>
    <row r="70" spans="1:16" x14ac:dyDescent="0.25">
      <c r="A70" s="1" t="s">
        <v>196</v>
      </c>
      <c r="B70" s="1" t="s">
        <v>197</v>
      </c>
      <c r="C70" s="12" t="s">
        <v>198</v>
      </c>
      <c r="D70" s="12" t="s">
        <v>198</v>
      </c>
      <c r="E70" s="61"/>
      <c r="F70" s="16"/>
      <c r="G70" s="63" t="s">
        <v>199</v>
      </c>
      <c r="H70" s="4">
        <v>2.99</v>
      </c>
      <c r="I70" s="66">
        <v>0.41999999999999993</v>
      </c>
      <c r="J70" s="66"/>
      <c r="K70" s="4">
        <v>3.63</v>
      </c>
      <c r="L70" s="62">
        <v>2.5700000000000003</v>
      </c>
      <c r="M70" s="68">
        <v>2.99</v>
      </c>
      <c r="N70" s="68"/>
      <c r="O70" s="12" t="s">
        <v>81</v>
      </c>
      <c r="P70" s="6"/>
    </row>
    <row r="71" spans="1:16" x14ac:dyDescent="0.25">
      <c r="A71" s="1" t="s">
        <v>200</v>
      </c>
      <c r="B71" s="1" t="s">
        <v>201</v>
      </c>
      <c r="C71" s="12" t="s">
        <v>202</v>
      </c>
      <c r="D71" s="12" t="s">
        <v>202</v>
      </c>
      <c r="E71" s="61"/>
      <c r="F71" s="16" t="s">
        <v>106</v>
      </c>
      <c r="G71" s="63" t="s">
        <v>147</v>
      </c>
      <c r="H71" s="66"/>
      <c r="I71" s="66"/>
      <c r="J71" s="66"/>
      <c r="K71" s="66">
        <v>0</v>
      </c>
      <c r="L71" s="66">
        <v>91.25</v>
      </c>
      <c r="M71" s="66"/>
      <c r="N71" s="66"/>
      <c r="O71" s="12" t="s">
        <v>89</v>
      </c>
      <c r="P71" s="12"/>
    </row>
    <row r="72" spans="1:16" x14ac:dyDescent="0.25">
      <c r="A72" s="1" t="s">
        <v>200</v>
      </c>
      <c r="B72" s="1" t="s">
        <v>203</v>
      </c>
      <c r="C72" s="12" t="s">
        <v>204</v>
      </c>
      <c r="D72" s="12" t="s">
        <v>204</v>
      </c>
      <c r="E72" s="61"/>
      <c r="F72" s="16" t="s">
        <v>106</v>
      </c>
      <c r="G72" s="63" t="s">
        <v>147</v>
      </c>
      <c r="H72" s="66"/>
      <c r="I72" s="66"/>
      <c r="J72" s="66"/>
      <c r="K72" s="66">
        <v>0</v>
      </c>
      <c r="L72" s="66">
        <v>306.25</v>
      </c>
      <c r="M72" s="66"/>
      <c r="N72" s="66"/>
      <c r="O72" s="12" t="s">
        <v>89</v>
      </c>
      <c r="P72" s="12"/>
    </row>
    <row r="73" spans="1:16" x14ac:dyDescent="0.25">
      <c r="A73" s="1" t="s">
        <v>200</v>
      </c>
      <c r="B73" s="1" t="s">
        <v>203</v>
      </c>
      <c r="C73" s="12" t="s">
        <v>205</v>
      </c>
      <c r="D73" s="12" t="s">
        <v>205</v>
      </c>
      <c r="E73" s="61"/>
      <c r="F73" s="16" t="s">
        <v>106</v>
      </c>
      <c r="G73" s="63" t="s">
        <v>147</v>
      </c>
      <c r="H73" s="66"/>
      <c r="I73" s="66"/>
      <c r="J73" s="66"/>
      <c r="K73" s="66">
        <v>0</v>
      </c>
      <c r="L73" s="66">
        <v>212.5</v>
      </c>
      <c r="M73" s="66"/>
      <c r="N73" s="66"/>
      <c r="O73" s="12" t="s">
        <v>89</v>
      </c>
      <c r="P73" s="12"/>
    </row>
    <row r="74" spans="1:16" x14ac:dyDescent="0.25">
      <c r="A74" s="1" t="s">
        <v>200</v>
      </c>
      <c r="B74" s="1" t="s">
        <v>206</v>
      </c>
      <c r="C74" s="12" t="s">
        <v>207</v>
      </c>
      <c r="D74" s="12" t="s">
        <v>207</v>
      </c>
      <c r="E74" s="61"/>
      <c r="F74" s="16" t="s">
        <v>106</v>
      </c>
      <c r="G74" s="63" t="s">
        <v>147</v>
      </c>
      <c r="H74" s="66"/>
      <c r="I74" s="66"/>
      <c r="J74" s="66"/>
      <c r="K74" s="66">
        <v>0</v>
      </c>
      <c r="L74" s="66">
        <v>250</v>
      </c>
      <c r="M74" s="66"/>
      <c r="N74" s="66"/>
      <c r="O74" s="12" t="s">
        <v>71</v>
      </c>
      <c r="P74" s="12"/>
    </row>
    <row r="75" spans="1:16" x14ac:dyDescent="0.25">
      <c r="A75" s="1" t="s">
        <v>200</v>
      </c>
      <c r="B75" s="1" t="s">
        <v>206</v>
      </c>
      <c r="C75" s="12" t="s">
        <v>208</v>
      </c>
      <c r="D75" s="12" t="s">
        <v>208</v>
      </c>
      <c r="E75" s="61"/>
      <c r="F75" s="16" t="s">
        <v>106</v>
      </c>
      <c r="G75" s="63" t="s">
        <v>147</v>
      </c>
      <c r="H75" s="66"/>
      <c r="I75" s="66"/>
      <c r="J75" s="66"/>
      <c r="K75" s="66">
        <v>0</v>
      </c>
      <c r="L75" s="66">
        <v>250</v>
      </c>
      <c r="M75" s="66"/>
      <c r="N75" s="66"/>
      <c r="O75" s="12" t="s">
        <v>71</v>
      </c>
      <c r="P75" s="12"/>
    </row>
    <row r="76" spans="1:16" x14ac:dyDescent="0.25">
      <c r="A76" s="1" t="s">
        <v>200</v>
      </c>
      <c r="B76" s="1" t="s">
        <v>206</v>
      </c>
      <c r="C76" s="12" t="s">
        <v>209</v>
      </c>
      <c r="D76" s="12" t="s">
        <v>209</v>
      </c>
      <c r="E76" s="61"/>
      <c r="F76" s="16" t="s">
        <v>106</v>
      </c>
      <c r="G76" s="63" t="s">
        <v>147</v>
      </c>
      <c r="H76" s="66"/>
      <c r="I76" s="66"/>
      <c r="J76" s="66"/>
      <c r="K76" s="66">
        <v>0</v>
      </c>
      <c r="L76" s="66">
        <v>250</v>
      </c>
      <c r="M76" s="66"/>
      <c r="N76" s="66"/>
      <c r="O76" s="12" t="s">
        <v>71</v>
      </c>
      <c r="P76" s="12"/>
    </row>
    <row r="77" spans="1:16" x14ac:dyDescent="0.25">
      <c r="A77" s="1" t="s">
        <v>210</v>
      </c>
      <c r="B77" s="1" t="s">
        <v>211</v>
      </c>
      <c r="C77" s="2" t="s">
        <v>211</v>
      </c>
      <c r="D77" s="2" t="s">
        <v>211</v>
      </c>
      <c r="E77" s="51"/>
      <c r="F77" s="9"/>
      <c r="G77" s="64"/>
      <c r="H77" s="66"/>
      <c r="I77" s="66"/>
      <c r="J77" s="66"/>
      <c r="K77" s="66"/>
      <c r="L77" s="66"/>
      <c r="M77" s="66"/>
      <c r="N77" s="66"/>
      <c r="O77" s="9" t="s">
        <v>136</v>
      </c>
      <c r="P77" s="6"/>
    </row>
    <row r="78" spans="1:16" x14ac:dyDescent="0.25">
      <c r="A78" s="1" t="s">
        <v>212</v>
      </c>
      <c r="B78" s="1" t="s">
        <v>213</v>
      </c>
      <c r="C78" s="12" t="s">
        <v>214</v>
      </c>
      <c r="D78" s="12" t="s">
        <v>214</v>
      </c>
      <c r="E78" s="61"/>
      <c r="F78" s="16" t="s">
        <v>68</v>
      </c>
      <c r="G78" s="63" t="s">
        <v>112</v>
      </c>
      <c r="H78" s="66">
        <v>40</v>
      </c>
      <c r="I78" s="66"/>
      <c r="J78" s="66"/>
      <c r="K78" s="66">
        <v>30</v>
      </c>
      <c r="L78" s="66"/>
      <c r="M78" s="66">
        <v>70</v>
      </c>
      <c r="N78" s="66"/>
      <c r="O78" s="12" t="s">
        <v>157</v>
      </c>
      <c r="P78" s="6"/>
    </row>
    <row r="79" spans="1:16" x14ac:dyDescent="0.25">
      <c r="A79" s="1" t="s">
        <v>215</v>
      </c>
      <c r="B79" s="1" t="s">
        <v>216</v>
      </c>
      <c r="C79" s="12" t="s">
        <v>217</v>
      </c>
      <c r="D79" s="12" t="s">
        <v>217</v>
      </c>
      <c r="E79" s="61"/>
      <c r="F79" s="16" t="s">
        <v>68</v>
      </c>
      <c r="G79" s="63" t="s">
        <v>218</v>
      </c>
      <c r="H79" s="66">
        <v>3.8</v>
      </c>
      <c r="I79" s="66"/>
      <c r="J79" s="66"/>
      <c r="K79" s="66" t="s">
        <v>70</v>
      </c>
      <c r="L79" s="66"/>
      <c r="M79" s="66">
        <v>3.8</v>
      </c>
      <c r="N79" s="66"/>
      <c r="O79" s="12" t="s">
        <v>59</v>
      </c>
      <c r="P79" s="6"/>
    </row>
    <row r="80" spans="1:16" x14ac:dyDescent="0.25">
      <c r="A80" s="1" t="s">
        <v>219</v>
      </c>
      <c r="B80" s="1" t="s">
        <v>220</v>
      </c>
      <c r="C80" s="12" t="s">
        <v>221</v>
      </c>
      <c r="D80" s="12" t="s">
        <v>221</v>
      </c>
      <c r="E80" s="61"/>
      <c r="F80" s="16" t="s">
        <v>106</v>
      </c>
      <c r="G80" s="63" t="s">
        <v>78</v>
      </c>
      <c r="H80" s="66"/>
      <c r="I80" s="66"/>
      <c r="J80" s="66"/>
      <c r="K80" s="66">
        <v>0</v>
      </c>
      <c r="L80" s="66">
        <v>150</v>
      </c>
      <c r="M80" s="66"/>
      <c r="N80" s="66"/>
      <c r="O80" s="12" t="s">
        <v>170</v>
      </c>
      <c r="P80" s="6"/>
    </row>
    <row r="81" spans="1:16" x14ac:dyDescent="0.25">
      <c r="A81" s="1" t="s">
        <v>222</v>
      </c>
      <c r="B81" s="1" t="s">
        <v>223</v>
      </c>
      <c r="C81" s="12" t="s">
        <v>224</v>
      </c>
      <c r="D81" s="12" t="s">
        <v>224</v>
      </c>
      <c r="E81" s="61"/>
      <c r="F81" s="16" t="s">
        <v>106</v>
      </c>
      <c r="G81" s="63" t="s">
        <v>78</v>
      </c>
      <c r="H81" s="66"/>
      <c r="I81" s="66"/>
      <c r="J81" s="66"/>
      <c r="K81" s="66">
        <v>0</v>
      </c>
      <c r="L81" s="66">
        <v>2194</v>
      </c>
      <c r="M81" s="66"/>
      <c r="N81" s="66"/>
      <c r="O81" s="12" t="s">
        <v>71</v>
      </c>
      <c r="P81" s="6"/>
    </row>
    <row r="82" spans="1:16" x14ac:dyDescent="0.25">
      <c r="A82" s="1" t="s">
        <v>222</v>
      </c>
      <c r="B82" s="1" t="s">
        <v>223</v>
      </c>
      <c r="C82" s="12" t="s">
        <v>225</v>
      </c>
      <c r="D82" s="12" t="s">
        <v>225</v>
      </c>
      <c r="E82" s="61"/>
      <c r="F82" s="16" t="s">
        <v>106</v>
      </c>
      <c r="G82" s="63" t="s">
        <v>78</v>
      </c>
      <c r="H82" s="66"/>
      <c r="I82" s="66"/>
      <c r="J82" s="66"/>
      <c r="K82" s="66">
        <v>0</v>
      </c>
      <c r="L82" s="66">
        <v>1821</v>
      </c>
      <c r="M82" s="66"/>
      <c r="N82" s="66"/>
      <c r="O82" s="12" t="s">
        <v>71</v>
      </c>
      <c r="P82" s="6"/>
    </row>
    <row r="83" spans="1:16" x14ac:dyDescent="0.25">
      <c r="A83" s="1" t="s">
        <v>222</v>
      </c>
      <c r="B83" s="1" t="s">
        <v>223</v>
      </c>
      <c r="C83" s="12" t="s">
        <v>226</v>
      </c>
      <c r="D83" s="12" t="s">
        <v>226</v>
      </c>
      <c r="E83" s="61"/>
      <c r="F83" s="16" t="s">
        <v>106</v>
      </c>
      <c r="G83" s="63" t="s">
        <v>78</v>
      </c>
      <c r="H83" s="66"/>
      <c r="I83" s="66"/>
      <c r="J83" s="66"/>
      <c r="K83" s="66">
        <v>0</v>
      </c>
      <c r="L83" s="66">
        <v>559</v>
      </c>
      <c r="M83" s="66"/>
      <c r="N83" s="66"/>
      <c r="O83" s="12" t="s">
        <v>71</v>
      </c>
      <c r="P83" s="6"/>
    </row>
    <row r="84" spans="1:16" x14ac:dyDescent="0.25">
      <c r="A84" s="1" t="s">
        <v>222</v>
      </c>
      <c r="B84" s="1" t="s">
        <v>223</v>
      </c>
      <c r="C84" s="12" t="s">
        <v>227</v>
      </c>
      <c r="D84" s="12" t="s">
        <v>227</v>
      </c>
      <c r="E84" s="61"/>
      <c r="F84" s="16" t="s">
        <v>106</v>
      </c>
      <c r="G84" s="63" t="s">
        <v>78</v>
      </c>
      <c r="H84" s="66"/>
      <c r="I84" s="66"/>
      <c r="J84" s="66"/>
      <c r="K84" s="66">
        <v>0</v>
      </c>
      <c r="L84" s="66">
        <v>981</v>
      </c>
      <c r="M84" s="66"/>
      <c r="N84" s="66"/>
      <c r="O84" s="12" t="s">
        <v>71</v>
      </c>
      <c r="P84" s="6"/>
    </row>
    <row r="85" spans="1:16" x14ac:dyDescent="0.25">
      <c r="A85" s="1" t="s">
        <v>222</v>
      </c>
      <c r="B85" s="1" t="s">
        <v>223</v>
      </c>
      <c r="C85" s="12" t="s">
        <v>228</v>
      </c>
      <c r="D85" s="12" t="s">
        <v>228</v>
      </c>
      <c r="E85" s="61"/>
      <c r="F85" s="16" t="s">
        <v>106</v>
      </c>
      <c r="G85" s="63" t="s">
        <v>78</v>
      </c>
      <c r="H85" s="66"/>
      <c r="I85" s="66"/>
      <c r="J85" s="66"/>
      <c r="K85" s="66">
        <v>0</v>
      </c>
      <c r="L85" s="66">
        <v>1485</v>
      </c>
      <c r="M85" s="66"/>
      <c r="N85" s="66"/>
      <c r="O85" s="12" t="s">
        <v>71</v>
      </c>
      <c r="P85" s="6"/>
    </row>
    <row r="86" spans="1:16" x14ac:dyDescent="0.25">
      <c r="A86" s="1" t="s">
        <v>229</v>
      </c>
      <c r="B86" s="1" t="s">
        <v>230</v>
      </c>
      <c r="C86" s="12" t="s">
        <v>231</v>
      </c>
      <c r="D86" s="12" t="s">
        <v>231</v>
      </c>
      <c r="E86" s="61"/>
      <c r="F86" s="16" t="s">
        <v>68</v>
      </c>
      <c r="G86" s="63" t="s">
        <v>232</v>
      </c>
      <c r="H86" s="66">
        <v>180</v>
      </c>
      <c r="I86" s="66"/>
      <c r="J86" s="66"/>
      <c r="K86" s="66" t="s">
        <v>70</v>
      </c>
      <c r="L86" s="66"/>
      <c r="M86" s="66">
        <v>180</v>
      </c>
      <c r="N86" s="66"/>
      <c r="O86" s="12" t="s">
        <v>71</v>
      </c>
      <c r="P86" s="6"/>
    </row>
    <row r="87" spans="1:16" x14ac:dyDescent="0.25">
      <c r="A87" s="1" t="s">
        <v>233</v>
      </c>
      <c r="B87" s="1" t="s">
        <v>234</v>
      </c>
      <c r="C87" s="12" t="s">
        <v>235</v>
      </c>
      <c r="D87" s="12" t="s">
        <v>235</v>
      </c>
      <c r="E87" s="61"/>
      <c r="F87" s="16"/>
      <c r="G87" s="63" t="s">
        <v>78</v>
      </c>
      <c r="H87" s="66">
        <v>2490</v>
      </c>
      <c r="I87" s="66">
        <v>2290</v>
      </c>
      <c r="J87" s="66"/>
      <c r="K87" s="66">
        <v>0</v>
      </c>
      <c r="L87" s="66">
        <v>200</v>
      </c>
      <c r="M87" s="66">
        <v>2490</v>
      </c>
      <c r="N87" s="66"/>
      <c r="O87" s="12" t="s">
        <v>236</v>
      </c>
      <c r="P87" s="6" t="s">
        <v>237</v>
      </c>
    </row>
    <row r="88" spans="1:16" x14ac:dyDescent="0.25">
      <c r="A88" s="1" t="s">
        <v>238</v>
      </c>
      <c r="B88" s="1" t="s">
        <v>239</v>
      </c>
      <c r="C88" s="12" t="s">
        <v>240</v>
      </c>
      <c r="D88" s="12" t="s">
        <v>240</v>
      </c>
      <c r="E88" s="61"/>
      <c r="F88" s="16" t="s">
        <v>68</v>
      </c>
      <c r="G88" s="63" t="s">
        <v>241</v>
      </c>
      <c r="H88" s="66">
        <v>0.75</v>
      </c>
      <c r="I88" s="66"/>
      <c r="J88" s="66"/>
      <c r="K88" s="66">
        <v>0.53</v>
      </c>
      <c r="L88" s="66"/>
      <c r="M88" s="66">
        <v>1.28</v>
      </c>
      <c r="N88" s="66"/>
      <c r="O88" s="12" t="s">
        <v>81</v>
      </c>
      <c r="P88" s="12"/>
    </row>
    <row r="89" spans="1:16" x14ac:dyDescent="0.25">
      <c r="A89" s="1" t="s">
        <v>238</v>
      </c>
      <c r="B89" s="1" t="s">
        <v>239</v>
      </c>
      <c r="C89" s="12" t="s">
        <v>242</v>
      </c>
      <c r="D89" s="12" t="s">
        <v>242</v>
      </c>
      <c r="E89" s="61"/>
      <c r="F89" s="16" t="s">
        <v>68</v>
      </c>
      <c r="G89" s="63" t="s">
        <v>243</v>
      </c>
      <c r="H89" s="66">
        <v>0.51</v>
      </c>
      <c r="I89" s="66"/>
      <c r="J89" s="66"/>
      <c r="K89" s="66">
        <v>0.53</v>
      </c>
      <c r="L89" s="66"/>
      <c r="M89" s="66">
        <v>1.04</v>
      </c>
      <c r="N89" s="66"/>
      <c r="O89" s="12" t="s">
        <v>89</v>
      </c>
      <c r="P89" s="12"/>
    </row>
    <row r="90" spans="1:16" x14ac:dyDescent="0.25">
      <c r="A90" s="1" t="s">
        <v>244</v>
      </c>
      <c r="B90" s="1" t="s">
        <v>245</v>
      </c>
      <c r="C90" s="12" t="s">
        <v>246</v>
      </c>
      <c r="D90" s="12" t="s">
        <v>246</v>
      </c>
      <c r="E90" s="61"/>
      <c r="F90" s="16" t="s">
        <v>68</v>
      </c>
      <c r="G90" s="63" t="s">
        <v>247</v>
      </c>
      <c r="H90" s="66">
        <v>30</v>
      </c>
      <c r="I90" s="66"/>
      <c r="J90" s="66"/>
      <c r="K90" s="66" t="s">
        <v>70</v>
      </c>
      <c r="L90" s="66"/>
      <c r="M90" s="66">
        <v>30</v>
      </c>
      <c r="N90" s="66"/>
      <c r="O90" s="12" t="s">
        <v>89</v>
      </c>
      <c r="P90" s="6"/>
    </row>
    <row r="91" spans="1:16" x14ac:dyDescent="0.25">
      <c r="A91" s="50" t="s">
        <v>248</v>
      </c>
      <c r="B91" s="50" t="s">
        <v>249</v>
      </c>
      <c r="C91" s="12" t="s">
        <v>250</v>
      </c>
      <c r="D91" s="12" t="s">
        <v>250</v>
      </c>
      <c r="E91" s="61"/>
      <c r="F91" s="16" t="s">
        <v>68</v>
      </c>
      <c r="G91" s="63" t="s">
        <v>251</v>
      </c>
      <c r="H91" s="66">
        <v>77</v>
      </c>
      <c r="I91" s="66"/>
      <c r="J91" s="66"/>
      <c r="K91" s="66" t="s">
        <v>70</v>
      </c>
      <c r="L91" s="66"/>
      <c r="M91" s="66">
        <v>77</v>
      </c>
      <c r="N91" s="66"/>
      <c r="O91" s="12" t="s">
        <v>79</v>
      </c>
      <c r="P91" s="12"/>
    </row>
    <row r="92" spans="1:16" x14ac:dyDescent="0.25">
      <c r="A92" s="1" t="s">
        <v>248</v>
      </c>
      <c r="B92" s="50" t="s">
        <v>249</v>
      </c>
      <c r="C92" s="12" t="s">
        <v>252</v>
      </c>
      <c r="D92" s="12" t="s">
        <v>252</v>
      </c>
      <c r="E92" s="61"/>
      <c r="F92" s="16" t="s">
        <v>68</v>
      </c>
      <c r="G92" s="63" t="s">
        <v>78</v>
      </c>
      <c r="H92" s="66">
        <v>21</v>
      </c>
      <c r="I92" s="66"/>
      <c r="J92" s="66"/>
      <c r="K92" s="66" t="s">
        <v>70</v>
      </c>
      <c r="L92" s="66"/>
      <c r="M92" s="66">
        <v>21</v>
      </c>
      <c r="N92" s="66"/>
      <c r="O92" s="12" t="s">
        <v>253</v>
      </c>
      <c r="P92" s="12"/>
    </row>
  </sheetData>
  <phoneticPr fontId="1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98"/>
  <sheetViews>
    <sheetView topLeftCell="A279" workbookViewId="0">
      <selection activeCell="A2" sqref="A2:A298"/>
    </sheetView>
  </sheetViews>
  <sheetFormatPr defaultColWidth="8.5703125" defaultRowHeight="15" x14ac:dyDescent="0.25"/>
  <cols>
    <col min="1" max="1" width="24.7109375" style="29" customWidth="1"/>
    <col min="2" max="2" width="20.7109375" style="33" customWidth="1"/>
    <col min="3" max="4" width="26.28515625" style="33" customWidth="1"/>
    <col min="5" max="5" width="15.7109375" style="33" customWidth="1"/>
    <col min="6" max="10" width="15.7109375" style="35" customWidth="1"/>
    <col min="11" max="13" width="15.7109375" style="29" customWidth="1"/>
    <col min="14" max="14" width="45.7109375" style="29" customWidth="1"/>
    <col min="15" max="15" width="8.5703125" style="29"/>
    <col min="16" max="16" width="23.5703125" style="29" bestFit="1" customWidth="1"/>
    <col min="17" max="17" width="11.28515625" style="29" customWidth="1"/>
    <col min="18" max="18" width="12.28515625" style="29" customWidth="1"/>
    <col min="19" max="16384" width="8.5703125" style="29"/>
  </cols>
  <sheetData>
    <row r="1" spans="1:15" ht="30" x14ac:dyDescent="0.25">
      <c r="A1" s="36" t="s">
        <v>254</v>
      </c>
      <c r="B1" s="36" t="s">
        <v>255</v>
      </c>
      <c r="C1" s="36" t="s">
        <v>256</v>
      </c>
      <c r="D1" s="36" t="s">
        <v>257</v>
      </c>
      <c r="E1" s="36" t="s">
        <v>78</v>
      </c>
      <c r="F1" s="37" t="s">
        <v>46</v>
      </c>
      <c r="G1" s="37" t="s">
        <v>47</v>
      </c>
      <c r="H1" s="37" t="s">
        <v>258</v>
      </c>
      <c r="I1" s="37" t="s">
        <v>49</v>
      </c>
      <c r="J1" s="37" t="s">
        <v>259</v>
      </c>
      <c r="K1" s="36" t="s">
        <v>51</v>
      </c>
      <c r="L1" s="36" t="s">
        <v>52</v>
      </c>
      <c r="M1" s="36" t="s">
        <v>53</v>
      </c>
      <c r="N1" s="36" t="s">
        <v>31</v>
      </c>
      <c r="O1" s="164"/>
    </row>
    <row r="2" spans="1:15" customFormat="1" ht="30" x14ac:dyDescent="0.25">
      <c r="A2" s="1" t="s">
        <v>260</v>
      </c>
      <c r="B2" s="31" t="s">
        <v>261</v>
      </c>
      <c r="C2" s="32" t="s">
        <v>262</v>
      </c>
      <c r="D2" s="32" t="s">
        <v>263</v>
      </c>
      <c r="E2" s="34" t="s">
        <v>264</v>
      </c>
      <c r="F2" s="4">
        <v>3152.3894037943001</v>
      </c>
      <c r="G2" s="10">
        <v>2969.2400350037228</v>
      </c>
      <c r="H2" s="10"/>
      <c r="I2" s="10"/>
      <c r="J2" s="7">
        <f>F2-G2</f>
        <v>183.14936879057723</v>
      </c>
      <c r="K2" s="3" t="s">
        <v>265</v>
      </c>
      <c r="L2" s="6"/>
      <c r="M2" s="6"/>
      <c r="N2" s="6"/>
    </row>
    <row r="3" spans="1:15" customFormat="1" ht="30" x14ac:dyDescent="0.25">
      <c r="A3" s="1" t="s">
        <v>260</v>
      </c>
      <c r="B3" s="31" t="s">
        <v>261</v>
      </c>
      <c r="C3" s="32" t="s">
        <v>266</v>
      </c>
      <c r="D3" s="32" t="s">
        <v>267</v>
      </c>
      <c r="E3" s="34" t="s">
        <v>264</v>
      </c>
      <c r="F3" s="4">
        <v>3627.5979597097444</v>
      </c>
      <c r="G3" s="10">
        <v>3429.6880118822637</v>
      </c>
      <c r="H3" s="10"/>
      <c r="I3" s="10"/>
      <c r="J3" s="7">
        <f t="shared" ref="J3:J66" si="0">F3-G3</f>
        <v>197.90994782748066</v>
      </c>
      <c r="K3" s="3" t="s">
        <v>265</v>
      </c>
      <c r="L3" s="6"/>
      <c r="M3" s="6"/>
      <c r="N3" s="6"/>
    </row>
    <row r="4" spans="1:15" customFormat="1" ht="30" x14ac:dyDescent="0.25">
      <c r="A4" s="1" t="s">
        <v>260</v>
      </c>
      <c r="B4" s="31" t="s">
        <v>261</v>
      </c>
      <c r="C4" s="32" t="s">
        <v>268</v>
      </c>
      <c r="D4" s="32" t="s">
        <v>269</v>
      </c>
      <c r="E4" s="34" t="s">
        <v>264</v>
      </c>
      <c r="F4" s="4">
        <v>4102.8065156251887</v>
      </c>
      <c r="G4" s="10">
        <v>3890.1359887608046</v>
      </c>
      <c r="H4" s="10"/>
      <c r="I4" s="10"/>
      <c r="J4" s="7">
        <f t="shared" si="0"/>
        <v>212.6705268643841</v>
      </c>
      <c r="K4" s="3" t="s">
        <v>265</v>
      </c>
      <c r="L4" s="6"/>
      <c r="M4" s="6"/>
      <c r="N4" s="6"/>
    </row>
    <row r="5" spans="1:15" customFormat="1" ht="30" x14ac:dyDescent="0.25">
      <c r="A5" s="1" t="s">
        <v>260</v>
      </c>
      <c r="B5" s="31" t="s">
        <v>261</v>
      </c>
      <c r="C5" s="32" t="s">
        <v>270</v>
      </c>
      <c r="D5" s="32" t="s">
        <v>271</v>
      </c>
      <c r="E5" s="34" t="s">
        <v>264</v>
      </c>
      <c r="F5" s="4">
        <v>4578.204781574459</v>
      </c>
      <c r="G5" s="10">
        <v>4350.5839656393446</v>
      </c>
      <c r="H5" s="10"/>
      <c r="I5" s="10"/>
      <c r="J5" s="7">
        <f t="shared" si="0"/>
        <v>227.62081593511448</v>
      </c>
      <c r="K5" s="3" t="s">
        <v>265</v>
      </c>
      <c r="L5" s="6"/>
      <c r="M5" s="6"/>
      <c r="N5" s="6"/>
    </row>
    <row r="6" spans="1:15" customFormat="1" ht="30" x14ac:dyDescent="0.25">
      <c r="A6" s="1" t="s">
        <v>260</v>
      </c>
      <c r="B6" s="31" t="s">
        <v>261</v>
      </c>
      <c r="C6" s="32" t="s">
        <v>272</v>
      </c>
      <c r="D6" s="32" t="s">
        <v>273</v>
      </c>
      <c r="E6" s="34" t="s">
        <v>264</v>
      </c>
      <c r="F6" s="4">
        <v>5053.6030475237303</v>
      </c>
      <c r="G6" s="10">
        <v>4811.031942517885</v>
      </c>
      <c r="H6" s="10"/>
      <c r="I6" s="10"/>
      <c r="J6" s="7">
        <f t="shared" si="0"/>
        <v>242.57110500584531</v>
      </c>
      <c r="K6" s="3" t="s">
        <v>265</v>
      </c>
      <c r="L6" s="6"/>
      <c r="M6" s="6"/>
      <c r="N6" s="6"/>
    </row>
    <row r="7" spans="1:15" customFormat="1" ht="30" x14ac:dyDescent="0.25">
      <c r="A7" s="1" t="s">
        <v>260</v>
      </c>
      <c r="B7" s="31" t="s">
        <v>261</v>
      </c>
      <c r="C7" s="32" t="s">
        <v>274</v>
      </c>
      <c r="D7" s="32" t="s">
        <v>275</v>
      </c>
      <c r="E7" s="34" t="s">
        <v>264</v>
      </c>
      <c r="F7" s="4">
        <v>5529.1043646134112</v>
      </c>
      <c r="G7" s="10">
        <v>5271.4799193964263</v>
      </c>
      <c r="H7" s="10"/>
      <c r="I7" s="10"/>
      <c r="J7" s="7">
        <f t="shared" si="0"/>
        <v>257.6244452169849</v>
      </c>
      <c r="K7" s="3" t="s">
        <v>265</v>
      </c>
      <c r="L7" s="6"/>
      <c r="M7" s="6"/>
      <c r="N7" s="6"/>
    </row>
    <row r="8" spans="1:15" customFormat="1" ht="30" x14ac:dyDescent="0.25">
      <c r="A8" s="1" t="s">
        <v>260</v>
      </c>
      <c r="B8" s="31" t="s">
        <v>261</v>
      </c>
      <c r="C8" s="32" t="s">
        <v>276</v>
      </c>
      <c r="D8" s="32" t="s">
        <v>277</v>
      </c>
      <c r="E8" s="34" t="s">
        <v>264</v>
      </c>
      <c r="F8" s="4">
        <v>6004.6056817030912</v>
      </c>
      <c r="G8" s="10">
        <v>5731.9278962749668</v>
      </c>
      <c r="H8" s="10"/>
      <c r="I8" s="10"/>
      <c r="J8" s="7">
        <f t="shared" si="0"/>
        <v>272.67778542812448</v>
      </c>
      <c r="K8" s="3" t="s">
        <v>265</v>
      </c>
      <c r="L8" s="6"/>
      <c r="M8" s="6"/>
      <c r="N8" s="6"/>
    </row>
    <row r="9" spans="1:15" customFormat="1" ht="30" x14ac:dyDescent="0.25">
      <c r="A9" s="1" t="s">
        <v>260</v>
      </c>
      <c r="B9" s="31" t="s">
        <v>261</v>
      </c>
      <c r="C9" s="32" t="s">
        <v>278</v>
      </c>
      <c r="D9" s="32" t="s">
        <v>279</v>
      </c>
      <c r="E9" s="34" t="s">
        <v>264</v>
      </c>
      <c r="F9" s="4">
        <v>6569.5883056654238</v>
      </c>
      <c r="G9" s="10">
        <v>6280.5117832637134</v>
      </c>
      <c r="H9" s="10"/>
      <c r="I9" s="10"/>
      <c r="J9" s="7">
        <f t="shared" si="0"/>
        <v>289.07652240171046</v>
      </c>
      <c r="K9" s="3" t="s">
        <v>265</v>
      </c>
      <c r="L9" s="6"/>
      <c r="M9" s="6"/>
      <c r="N9" s="6"/>
    </row>
    <row r="10" spans="1:15" customFormat="1" ht="30" x14ac:dyDescent="0.25">
      <c r="A10" s="1" t="s">
        <v>260</v>
      </c>
      <c r="B10" s="31" t="s">
        <v>261</v>
      </c>
      <c r="C10" s="32" t="s">
        <v>280</v>
      </c>
      <c r="D10" s="32" t="s">
        <v>281</v>
      </c>
      <c r="E10" s="34" t="s">
        <v>264</v>
      </c>
      <c r="F10" s="4">
        <v>7134.5709296277573</v>
      </c>
      <c r="G10" s="10">
        <v>6829.0956702524591</v>
      </c>
      <c r="H10" s="10"/>
      <c r="I10" s="10"/>
      <c r="J10" s="7">
        <f t="shared" si="0"/>
        <v>305.47525937529826</v>
      </c>
      <c r="K10" s="3" t="s">
        <v>265</v>
      </c>
      <c r="L10" s="6"/>
      <c r="M10" s="6"/>
      <c r="N10" s="6"/>
    </row>
    <row r="11" spans="1:15" customFormat="1" ht="30" x14ac:dyDescent="0.25">
      <c r="A11" s="1" t="s">
        <v>260</v>
      </c>
      <c r="B11" s="31" t="s">
        <v>261</v>
      </c>
      <c r="C11" s="32" t="s">
        <v>282</v>
      </c>
      <c r="D11" s="32" t="s">
        <v>263</v>
      </c>
      <c r="E11" s="34" t="s">
        <v>264</v>
      </c>
      <c r="F11" s="4">
        <v>3223.0594218408683</v>
      </c>
      <c r="G11" s="10">
        <v>2969.2400350037228</v>
      </c>
      <c r="H11" s="10"/>
      <c r="I11" s="10"/>
      <c r="J11" s="7">
        <f t="shared" si="0"/>
        <v>253.81938683714543</v>
      </c>
      <c r="K11" s="3" t="s">
        <v>265</v>
      </c>
      <c r="L11" s="6"/>
      <c r="M11" s="6"/>
      <c r="N11" s="6"/>
    </row>
    <row r="12" spans="1:15" customFormat="1" ht="30" x14ac:dyDescent="0.25">
      <c r="A12" s="1" t="s">
        <v>260</v>
      </c>
      <c r="B12" s="31" t="s">
        <v>261</v>
      </c>
      <c r="C12" s="32" t="s">
        <v>283</v>
      </c>
      <c r="D12" s="32" t="s">
        <v>267</v>
      </c>
      <c r="E12" s="34" t="s">
        <v>264</v>
      </c>
      <c r="F12" s="4">
        <v>3698.6177196278923</v>
      </c>
      <c r="G12" s="10">
        <v>3429.6880118822637</v>
      </c>
      <c r="H12" s="10"/>
      <c r="I12" s="10"/>
      <c r="J12" s="7">
        <f t="shared" si="0"/>
        <v>268.92970774562855</v>
      </c>
      <c r="K12" s="3" t="s">
        <v>265</v>
      </c>
      <c r="L12" s="6"/>
      <c r="M12" s="6"/>
      <c r="N12" s="6"/>
    </row>
    <row r="13" spans="1:15" customFormat="1" ht="30" x14ac:dyDescent="0.25">
      <c r="A13" s="1" t="s">
        <v>260</v>
      </c>
      <c r="B13" s="31" t="s">
        <v>261</v>
      </c>
      <c r="C13" s="32" t="s">
        <v>284</v>
      </c>
      <c r="D13" s="32" t="s">
        <v>269</v>
      </c>
      <c r="E13" s="34" t="s">
        <v>264</v>
      </c>
      <c r="F13" s="4">
        <v>4174.1760174149167</v>
      </c>
      <c r="G13" s="10">
        <v>3890.1359887608046</v>
      </c>
      <c r="H13" s="10"/>
      <c r="I13" s="10"/>
      <c r="J13" s="7">
        <f t="shared" si="0"/>
        <v>284.04002865411212</v>
      </c>
      <c r="K13" s="3" t="s">
        <v>265</v>
      </c>
      <c r="L13" s="6"/>
      <c r="M13" s="6"/>
      <c r="N13" s="6"/>
    </row>
    <row r="14" spans="1:15" customFormat="1" ht="30" x14ac:dyDescent="0.25">
      <c r="A14" s="1" t="s">
        <v>260</v>
      </c>
      <c r="B14" s="31" t="s">
        <v>261</v>
      </c>
      <c r="C14" s="32" t="s">
        <v>285</v>
      </c>
      <c r="D14" s="32" t="s">
        <v>271</v>
      </c>
      <c r="E14" s="34" t="s">
        <v>264</v>
      </c>
      <c r="F14" s="4">
        <v>4649.7986899486095</v>
      </c>
      <c r="G14" s="10">
        <v>4350.5839656393446</v>
      </c>
      <c r="H14" s="10"/>
      <c r="I14" s="10"/>
      <c r="J14" s="7">
        <f t="shared" si="0"/>
        <v>299.21472430926497</v>
      </c>
      <c r="K14" s="3" t="s">
        <v>265</v>
      </c>
      <c r="L14" s="6"/>
      <c r="M14" s="6"/>
      <c r="N14" s="6"/>
    </row>
    <row r="15" spans="1:15" customFormat="1" ht="30" x14ac:dyDescent="0.25">
      <c r="A15" s="1" t="s">
        <v>260</v>
      </c>
      <c r="B15" s="31" t="s">
        <v>261</v>
      </c>
      <c r="C15" s="32" t="s">
        <v>286</v>
      </c>
      <c r="D15" s="32" t="s">
        <v>273</v>
      </c>
      <c r="E15" s="34" t="s">
        <v>264</v>
      </c>
      <c r="F15" s="4">
        <v>5125.4213624823024</v>
      </c>
      <c r="G15" s="10">
        <v>4811.031942517885</v>
      </c>
      <c r="H15" s="10"/>
      <c r="I15" s="10"/>
      <c r="J15" s="7">
        <f t="shared" si="0"/>
        <v>314.38941996441736</v>
      </c>
      <c r="K15" s="3" t="s">
        <v>265</v>
      </c>
      <c r="L15" s="6"/>
      <c r="M15" s="6"/>
      <c r="N15" s="6"/>
    </row>
    <row r="16" spans="1:15" customFormat="1" ht="30" x14ac:dyDescent="0.25">
      <c r="A16" s="1" t="s">
        <v>260</v>
      </c>
      <c r="B16" s="31" t="s">
        <v>261</v>
      </c>
      <c r="C16" s="32" t="s">
        <v>287</v>
      </c>
      <c r="D16" s="32" t="s">
        <v>275</v>
      </c>
      <c r="E16" s="34" t="s">
        <v>264</v>
      </c>
      <c r="F16" s="4">
        <v>5601.0788846758387</v>
      </c>
      <c r="G16" s="10">
        <v>5271.4799193964263</v>
      </c>
      <c r="H16" s="10"/>
      <c r="I16" s="10"/>
      <c r="J16" s="7">
        <f t="shared" si="0"/>
        <v>329.59896527941237</v>
      </c>
      <c r="K16" s="3" t="s">
        <v>265</v>
      </c>
      <c r="L16" s="6"/>
      <c r="M16" s="6"/>
      <c r="N16" s="6"/>
    </row>
    <row r="17" spans="1:14" customFormat="1" ht="30" x14ac:dyDescent="0.25">
      <c r="A17" s="1" t="s">
        <v>260</v>
      </c>
      <c r="B17" s="31" t="s">
        <v>261</v>
      </c>
      <c r="C17" s="32" t="s">
        <v>288</v>
      </c>
      <c r="D17" s="32" t="s">
        <v>277</v>
      </c>
      <c r="E17" s="34" t="s">
        <v>264</v>
      </c>
      <c r="F17" s="4">
        <v>6076.7364068693751</v>
      </c>
      <c r="G17" s="10">
        <v>5731.9278962749668</v>
      </c>
      <c r="H17" s="10"/>
      <c r="I17" s="10"/>
      <c r="J17" s="7">
        <f t="shared" si="0"/>
        <v>344.80851059440829</v>
      </c>
      <c r="K17" s="3" t="s">
        <v>265</v>
      </c>
      <c r="L17" s="6"/>
      <c r="M17" s="6"/>
      <c r="N17" s="6"/>
    </row>
    <row r="18" spans="1:14" customFormat="1" ht="30" x14ac:dyDescent="0.25">
      <c r="A18" s="1" t="s">
        <v>260</v>
      </c>
      <c r="B18" s="31" t="s">
        <v>261</v>
      </c>
      <c r="C18" s="32" t="s">
        <v>289</v>
      </c>
      <c r="D18" s="32" t="s">
        <v>279</v>
      </c>
      <c r="E18" s="34" t="s">
        <v>264</v>
      </c>
      <c r="F18" s="4">
        <v>6640.6793840209866</v>
      </c>
      <c r="G18" s="10">
        <v>6280.5117832637134</v>
      </c>
      <c r="H18" s="10"/>
      <c r="I18" s="10"/>
      <c r="J18" s="7">
        <f t="shared" si="0"/>
        <v>360.16760075727325</v>
      </c>
      <c r="K18" s="3" t="s">
        <v>265</v>
      </c>
      <c r="L18" s="6"/>
      <c r="M18" s="6"/>
      <c r="N18" s="6"/>
    </row>
    <row r="19" spans="1:14" customFormat="1" ht="30" x14ac:dyDescent="0.25">
      <c r="A19" s="1" t="s">
        <v>260</v>
      </c>
      <c r="B19" s="31" t="s">
        <v>261</v>
      </c>
      <c r="C19" s="32" t="s">
        <v>290</v>
      </c>
      <c r="D19" s="32" t="s">
        <v>281</v>
      </c>
      <c r="E19" s="34" t="s">
        <v>264</v>
      </c>
      <c r="F19" s="4">
        <v>7204.6223611725982</v>
      </c>
      <c r="G19" s="10">
        <v>6829.0956702524591</v>
      </c>
      <c r="H19" s="10"/>
      <c r="I19" s="10"/>
      <c r="J19" s="7">
        <f t="shared" si="0"/>
        <v>375.52669092013912</v>
      </c>
      <c r="K19" s="3" t="s">
        <v>265</v>
      </c>
      <c r="L19" s="6"/>
      <c r="M19" s="6"/>
      <c r="N19" s="6"/>
    </row>
    <row r="20" spans="1:14" ht="30" x14ac:dyDescent="0.25">
      <c r="A20" s="1" t="s">
        <v>260</v>
      </c>
      <c r="B20" s="31" t="s">
        <v>261</v>
      </c>
      <c r="C20" s="32" t="s">
        <v>291</v>
      </c>
      <c r="D20" s="32" t="s">
        <v>263</v>
      </c>
      <c r="E20" s="34" t="s">
        <v>264</v>
      </c>
      <c r="F20" s="4">
        <v>3295.3137148011547</v>
      </c>
      <c r="G20" s="10">
        <v>2969.2400350037228</v>
      </c>
      <c r="H20" s="10"/>
      <c r="I20" s="10"/>
      <c r="J20" s="7">
        <f t="shared" si="0"/>
        <v>326.07367979743185</v>
      </c>
      <c r="K20" s="3" t="s">
        <v>265</v>
      </c>
      <c r="L20" s="6"/>
      <c r="M20" s="6"/>
      <c r="N20" s="6"/>
    </row>
    <row r="21" spans="1:14" ht="30" x14ac:dyDescent="0.25">
      <c r="A21" s="1" t="s">
        <v>260</v>
      </c>
      <c r="B21" s="31" t="s">
        <v>261</v>
      </c>
      <c r="C21" s="32" t="s">
        <v>292</v>
      </c>
      <c r="D21" s="32" t="s">
        <v>267</v>
      </c>
      <c r="E21" s="34" t="s">
        <v>264</v>
      </c>
      <c r="F21" s="4">
        <v>3771.0503635292489</v>
      </c>
      <c r="G21" s="10">
        <v>3429.6880118822637</v>
      </c>
      <c r="H21" s="10"/>
      <c r="I21" s="10"/>
      <c r="J21" s="7">
        <f t="shared" si="0"/>
        <v>341.36235164698519</v>
      </c>
      <c r="K21" s="3" t="s">
        <v>265</v>
      </c>
      <c r="L21" s="6"/>
      <c r="M21" s="6"/>
      <c r="N21" s="6"/>
    </row>
    <row r="22" spans="1:14" ht="30" x14ac:dyDescent="0.25">
      <c r="A22" s="1" t="s">
        <v>260</v>
      </c>
      <c r="B22" s="31" t="s">
        <v>261</v>
      </c>
      <c r="C22" s="32" t="s">
        <v>293</v>
      </c>
      <c r="D22" s="32" t="s">
        <v>269</v>
      </c>
      <c r="E22" s="34" t="s">
        <v>264</v>
      </c>
      <c r="F22" s="4">
        <v>4246.7870122573431</v>
      </c>
      <c r="G22" s="10">
        <v>3890.1359887608046</v>
      </c>
      <c r="H22" s="10"/>
      <c r="I22" s="10"/>
      <c r="J22" s="7">
        <f t="shared" si="0"/>
        <v>356.65102349653853</v>
      </c>
      <c r="K22" s="3" t="s">
        <v>265</v>
      </c>
      <c r="L22" s="6"/>
      <c r="M22" s="6"/>
      <c r="N22" s="6"/>
    </row>
    <row r="23" spans="1:14" ht="30" x14ac:dyDescent="0.25">
      <c r="A23" s="1" t="s">
        <v>260</v>
      </c>
      <c r="B23" s="31" t="s">
        <v>261</v>
      </c>
      <c r="C23" s="32" t="s">
        <v>294</v>
      </c>
      <c r="D23" s="32" t="s">
        <v>271</v>
      </c>
      <c r="E23" s="34" t="s">
        <v>264</v>
      </c>
      <c r="F23" s="4">
        <v>4722.5236609854364</v>
      </c>
      <c r="G23" s="10">
        <v>4350.5839656393446</v>
      </c>
      <c r="H23" s="10"/>
      <c r="I23" s="10"/>
      <c r="J23" s="7">
        <f t="shared" si="0"/>
        <v>371.93969534609187</v>
      </c>
      <c r="K23" s="3" t="s">
        <v>265</v>
      </c>
      <c r="L23" s="6"/>
      <c r="M23" s="6"/>
      <c r="N23" s="6"/>
    </row>
    <row r="24" spans="1:14" ht="30" x14ac:dyDescent="0.25">
      <c r="A24" s="1" t="s">
        <v>260</v>
      </c>
      <c r="B24" s="31" t="s">
        <v>261</v>
      </c>
      <c r="C24" s="32" t="s">
        <v>295</v>
      </c>
      <c r="D24" s="32" t="s">
        <v>273</v>
      </c>
      <c r="E24" s="34" t="s">
        <v>264</v>
      </c>
      <c r="F24" s="4">
        <v>5198.2603097135288</v>
      </c>
      <c r="G24" s="10">
        <v>4811.031942517885</v>
      </c>
      <c r="H24" s="10"/>
      <c r="I24" s="10"/>
      <c r="J24" s="7">
        <f t="shared" si="0"/>
        <v>387.22836719564384</v>
      </c>
      <c r="K24" s="3" t="s">
        <v>265</v>
      </c>
      <c r="L24" s="6"/>
      <c r="M24" s="6"/>
      <c r="N24" s="6"/>
    </row>
    <row r="25" spans="1:14" ht="30" x14ac:dyDescent="0.25">
      <c r="A25" s="1" t="s">
        <v>260</v>
      </c>
      <c r="B25" s="31" t="s">
        <v>261</v>
      </c>
      <c r="C25" s="32" t="s">
        <v>296</v>
      </c>
      <c r="D25" s="32" t="s">
        <v>275</v>
      </c>
      <c r="E25" s="34" t="s">
        <v>264</v>
      </c>
      <c r="F25" s="4">
        <v>5673.9969584416222</v>
      </c>
      <c r="G25" s="10">
        <v>5271.4799193964263</v>
      </c>
      <c r="H25" s="10"/>
      <c r="I25" s="10"/>
      <c r="J25" s="7">
        <f t="shared" si="0"/>
        <v>402.51703904519582</v>
      </c>
      <c r="K25" s="3" t="s">
        <v>265</v>
      </c>
      <c r="L25" s="6"/>
      <c r="M25" s="6"/>
      <c r="N25" s="6"/>
    </row>
    <row r="26" spans="1:14" ht="30" x14ac:dyDescent="0.25">
      <c r="A26" s="1" t="s">
        <v>260</v>
      </c>
      <c r="B26" s="31" t="s">
        <v>261</v>
      </c>
      <c r="C26" s="32" t="s">
        <v>297</v>
      </c>
      <c r="D26" s="32" t="s">
        <v>277</v>
      </c>
      <c r="E26" s="34" t="s">
        <v>264</v>
      </c>
      <c r="F26" s="4">
        <v>6149.7336071697155</v>
      </c>
      <c r="G26" s="10">
        <v>5731.9278962749668</v>
      </c>
      <c r="H26" s="10"/>
      <c r="I26" s="10"/>
      <c r="J26" s="7">
        <f t="shared" si="0"/>
        <v>417.8057108947487</v>
      </c>
      <c r="K26" s="3" t="s">
        <v>265</v>
      </c>
      <c r="L26" s="6"/>
      <c r="M26" s="6"/>
      <c r="N26" s="6"/>
    </row>
    <row r="27" spans="1:14" ht="30" x14ac:dyDescent="0.25">
      <c r="A27" s="1" t="s">
        <v>260</v>
      </c>
      <c r="B27" s="31" t="s">
        <v>261</v>
      </c>
      <c r="C27" s="32" t="s">
        <v>298</v>
      </c>
      <c r="D27" s="32" t="s">
        <v>279</v>
      </c>
      <c r="E27" s="34" t="s">
        <v>264</v>
      </c>
      <c r="F27" s="4">
        <v>6712.5476031095759</v>
      </c>
      <c r="G27" s="10">
        <v>6280.5117832637134</v>
      </c>
      <c r="H27" s="10"/>
      <c r="I27" s="10"/>
      <c r="J27" s="7">
        <f t="shared" si="0"/>
        <v>432.03581984586253</v>
      </c>
      <c r="K27" s="3" t="s">
        <v>265</v>
      </c>
      <c r="L27" s="6"/>
      <c r="M27" s="6"/>
      <c r="N27" s="6"/>
    </row>
    <row r="28" spans="1:14" ht="30" x14ac:dyDescent="0.25">
      <c r="A28" s="1" t="s">
        <v>260</v>
      </c>
      <c r="B28" s="31" t="s">
        <v>261</v>
      </c>
      <c r="C28" s="32" t="s">
        <v>299</v>
      </c>
      <c r="D28" s="32" t="s">
        <v>281</v>
      </c>
      <c r="E28" s="34" t="s">
        <v>264</v>
      </c>
      <c r="F28" s="4">
        <v>7275.3615990494363</v>
      </c>
      <c r="G28" s="10">
        <v>6829.0956702524591</v>
      </c>
      <c r="H28" s="10"/>
      <c r="I28" s="10"/>
      <c r="J28" s="7">
        <f t="shared" si="0"/>
        <v>446.26592879697728</v>
      </c>
      <c r="K28" s="3" t="s">
        <v>265</v>
      </c>
      <c r="L28" s="6"/>
      <c r="M28" s="6"/>
      <c r="N28" s="6"/>
    </row>
    <row r="29" spans="1:14" ht="30" x14ac:dyDescent="0.25">
      <c r="A29" s="1" t="s">
        <v>260</v>
      </c>
      <c r="B29" s="31" t="s">
        <v>261</v>
      </c>
      <c r="C29" s="32" t="s">
        <v>300</v>
      </c>
      <c r="D29" s="32" t="s">
        <v>263</v>
      </c>
      <c r="E29" s="34" t="s">
        <v>264</v>
      </c>
      <c r="F29" s="4">
        <v>3369.1877988257365</v>
      </c>
      <c r="G29" s="10">
        <v>2969.2400350037228</v>
      </c>
      <c r="H29" s="10"/>
      <c r="I29" s="10"/>
      <c r="J29" s="7">
        <f t="shared" si="0"/>
        <v>399.94776382201371</v>
      </c>
      <c r="K29" s="3" t="s">
        <v>265</v>
      </c>
      <c r="L29" s="6"/>
      <c r="M29" s="6"/>
      <c r="N29" s="6"/>
    </row>
    <row r="30" spans="1:14" ht="30" x14ac:dyDescent="0.25">
      <c r="A30" s="1" t="s">
        <v>260</v>
      </c>
      <c r="B30" s="31" t="s">
        <v>261</v>
      </c>
      <c r="C30" s="32" t="s">
        <v>301</v>
      </c>
      <c r="D30" s="32" t="s">
        <v>267</v>
      </c>
      <c r="E30" s="34" t="s">
        <v>264</v>
      </c>
      <c r="F30" s="4">
        <v>3844.9244475538303</v>
      </c>
      <c r="G30" s="10">
        <v>3429.6880118822637</v>
      </c>
      <c r="H30" s="10"/>
      <c r="I30" s="10"/>
      <c r="J30" s="7">
        <f t="shared" si="0"/>
        <v>415.2364356715666</v>
      </c>
      <c r="K30" s="3" t="s">
        <v>265</v>
      </c>
      <c r="L30" s="6"/>
      <c r="M30" s="6"/>
      <c r="N30" s="6"/>
    </row>
    <row r="31" spans="1:14" ht="30" x14ac:dyDescent="0.25">
      <c r="A31" s="1" t="s">
        <v>260</v>
      </c>
      <c r="B31" s="31" t="s">
        <v>261</v>
      </c>
      <c r="C31" s="32" t="s">
        <v>302</v>
      </c>
      <c r="D31" s="32" t="s">
        <v>269</v>
      </c>
      <c r="E31" s="34" t="s">
        <v>264</v>
      </c>
      <c r="F31" s="4">
        <v>4320.6610962819241</v>
      </c>
      <c r="G31" s="10">
        <v>3890.1359887608046</v>
      </c>
      <c r="H31" s="10"/>
      <c r="I31" s="10"/>
      <c r="J31" s="7">
        <f t="shared" si="0"/>
        <v>430.52510752111948</v>
      </c>
      <c r="K31" s="3" t="s">
        <v>265</v>
      </c>
      <c r="L31" s="6"/>
      <c r="M31" s="6"/>
      <c r="N31" s="6"/>
    </row>
    <row r="32" spans="1:14" ht="30" x14ac:dyDescent="0.25">
      <c r="A32" s="1" t="s">
        <v>260</v>
      </c>
      <c r="B32" s="31" t="s">
        <v>261</v>
      </c>
      <c r="C32" s="32" t="s">
        <v>303</v>
      </c>
      <c r="D32" s="32" t="s">
        <v>271</v>
      </c>
      <c r="E32" s="34" t="s">
        <v>264</v>
      </c>
      <c r="F32" s="4">
        <v>4796.3977450100174</v>
      </c>
      <c r="G32" s="10">
        <v>4350.5839656393446</v>
      </c>
      <c r="H32" s="10"/>
      <c r="I32" s="10"/>
      <c r="J32" s="7">
        <f t="shared" si="0"/>
        <v>445.81377937067282</v>
      </c>
      <c r="K32" s="3" t="s">
        <v>265</v>
      </c>
      <c r="L32" s="6"/>
      <c r="M32" s="6"/>
      <c r="N32" s="6"/>
    </row>
    <row r="33" spans="1:14" ht="30" x14ac:dyDescent="0.25">
      <c r="A33" s="1" t="s">
        <v>260</v>
      </c>
      <c r="B33" s="31" t="s">
        <v>261</v>
      </c>
      <c r="C33" s="32" t="s">
        <v>304</v>
      </c>
      <c r="D33" s="32" t="s">
        <v>273</v>
      </c>
      <c r="E33" s="34" t="s">
        <v>264</v>
      </c>
      <c r="F33" s="4">
        <v>5272.1343937381107</v>
      </c>
      <c r="G33" s="10">
        <v>4811.031942517885</v>
      </c>
      <c r="H33" s="10"/>
      <c r="I33" s="10"/>
      <c r="J33" s="7">
        <f t="shared" si="0"/>
        <v>461.1024512202257</v>
      </c>
      <c r="K33" s="3" t="s">
        <v>265</v>
      </c>
      <c r="L33" s="6"/>
      <c r="M33" s="6"/>
      <c r="N33" s="6"/>
    </row>
    <row r="34" spans="1:14" ht="30" x14ac:dyDescent="0.25">
      <c r="A34" s="1" t="s">
        <v>260</v>
      </c>
      <c r="B34" s="31" t="s">
        <v>261</v>
      </c>
      <c r="C34" s="32" t="s">
        <v>305</v>
      </c>
      <c r="D34" s="32" t="s">
        <v>275</v>
      </c>
      <c r="E34" s="34" t="s">
        <v>264</v>
      </c>
      <c r="F34" s="4">
        <v>5747.871042466204</v>
      </c>
      <c r="G34" s="10">
        <v>5271.4799193964263</v>
      </c>
      <c r="H34" s="10"/>
      <c r="I34" s="10"/>
      <c r="J34" s="7">
        <f t="shared" si="0"/>
        <v>476.39112306977768</v>
      </c>
      <c r="K34" s="3" t="s">
        <v>265</v>
      </c>
      <c r="L34" s="6"/>
      <c r="M34" s="6"/>
      <c r="N34" s="6"/>
    </row>
    <row r="35" spans="1:14" ht="30" x14ac:dyDescent="0.25">
      <c r="A35" s="1" t="s">
        <v>260</v>
      </c>
      <c r="B35" s="31" t="s">
        <v>261</v>
      </c>
      <c r="C35" s="32" t="s">
        <v>306</v>
      </c>
      <c r="D35" s="32" t="s">
        <v>277</v>
      </c>
      <c r="E35" s="34" t="s">
        <v>264</v>
      </c>
      <c r="F35" s="4">
        <v>6223.6076911942973</v>
      </c>
      <c r="G35" s="10">
        <v>5731.9278962749668</v>
      </c>
      <c r="H35" s="10"/>
      <c r="I35" s="10"/>
      <c r="J35" s="7">
        <f t="shared" si="0"/>
        <v>491.67979491933056</v>
      </c>
      <c r="K35" s="3" t="s">
        <v>265</v>
      </c>
      <c r="L35" s="6"/>
      <c r="M35" s="6"/>
      <c r="N35" s="6"/>
    </row>
    <row r="36" spans="1:14" ht="30" x14ac:dyDescent="0.25">
      <c r="A36" s="1" t="s">
        <v>260</v>
      </c>
      <c r="B36" s="31" t="s">
        <v>261</v>
      </c>
      <c r="C36" s="32" t="s">
        <v>307</v>
      </c>
      <c r="D36" s="32" t="s">
        <v>279</v>
      </c>
      <c r="E36" s="34" t="s">
        <v>264</v>
      </c>
      <c r="F36" s="4">
        <v>6785.2015438707003</v>
      </c>
      <c r="G36" s="10">
        <v>6280.5117832637134</v>
      </c>
      <c r="H36" s="10"/>
      <c r="I36" s="10"/>
      <c r="J36" s="7">
        <f t="shared" si="0"/>
        <v>504.68976060698697</v>
      </c>
      <c r="K36" s="3" t="s">
        <v>265</v>
      </c>
      <c r="L36" s="6"/>
      <c r="M36" s="6"/>
      <c r="N36" s="6"/>
    </row>
    <row r="37" spans="1:14" ht="30" x14ac:dyDescent="0.25">
      <c r="A37" s="1" t="s">
        <v>260</v>
      </c>
      <c r="B37" s="31" t="s">
        <v>261</v>
      </c>
      <c r="C37" s="32" t="s">
        <v>308</v>
      </c>
      <c r="D37" s="32" t="s">
        <v>281</v>
      </c>
      <c r="E37" s="34" t="s">
        <v>264</v>
      </c>
      <c r="F37" s="4">
        <v>7346.7953965471042</v>
      </c>
      <c r="G37" s="10">
        <v>6829.0956702524591</v>
      </c>
      <c r="H37" s="10"/>
      <c r="I37" s="10"/>
      <c r="J37" s="7">
        <f t="shared" si="0"/>
        <v>517.69972629464519</v>
      </c>
      <c r="K37" s="3" t="s">
        <v>265</v>
      </c>
      <c r="L37" s="6"/>
      <c r="M37" s="6"/>
      <c r="N37" s="6"/>
    </row>
    <row r="38" spans="1:14" ht="30" x14ac:dyDescent="0.25">
      <c r="A38" s="1" t="s">
        <v>260</v>
      </c>
      <c r="B38" s="31" t="s">
        <v>261</v>
      </c>
      <c r="C38" s="32" t="s">
        <v>309</v>
      </c>
      <c r="D38" s="32" t="s">
        <v>263</v>
      </c>
      <c r="E38" s="34" t="s">
        <v>264</v>
      </c>
      <c r="F38" s="4">
        <v>3443.0618828503175</v>
      </c>
      <c r="G38" s="10">
        <v>2969.2400350037228</v>
      </c>
      <c r="H38" s="10"/>
      <c r="I38" s="10"/>
      <c r="J38" s="7">
        <f t="shared" si="0"/>
        <v>473.82184784659466</v>
      </c>
      <c r="K38" s="3" t="s">
        <v>265</v>
      </c>
      <c r="L38" s="6"/>
      <c r="M38" s="6"/>
      <c r="N38" s="6"/>
    </row>
    <row r="39" spans="1:14" ht="30" x14ac:dyDescent="0.25">
      <c r="A39" s="1" t="s">
        <v>260</v>
      </c>
      <c r="B39" s="31" t="s">
        <v>261</v>
      </c>
      <c r="C39" s="32" t="s">
        <v>310</v>
      </c>
      <c r="D39" s="32" t="s">
        <v>267</v>
      </c>
      <c r="E39" s="34" t="s">
        <v>264</v>
      </c>
      <c r="F39" s="4">
        <v>3918.7985315784113</v>
      </c>
      <c r="G39" s="10">
        <v>3429.6880118822637</v>
      </c>
      <c r="H39" s="10"/>
      <c r="I39" s="10"/>
      <c r="J39" s="7">
        <f t="shared" si="0"/>
        <v>489.11051969614755</v>
      </c>
      <c r="K39" s="3" t="s">
        <v>265</v>
      </c>
      <c r="L39" s="6"/>
      <c r="M39" s="6"/>
      <c r="N39" s="6"/>
    </row>
    <row r="40" spans="1:14" ht="30" x14ac:dyDescent="0.25">
      <c r="A40" s="1" t="s">
        <v>260</v>
      </c>
      <c r="B40" s="31" t="s">
        <v>261</v>
      </c>
      <c r="C40" s="32" t="s">
        <v>311</v>
      </c>
      <c r="D40" s="32" t="s">
        <v>269</v>
      </c>
      <c r="E40" s="34" t="s">
        <v>264</v>
      </c>
      <c r="F40" s="4">
        <v>4394.535180306505</v>
      </c>
      <c r="G40" s="10">
        <v>3890.1359887608046</v>
      </c>
      <c r="H40" s="10"/>
      <c r="I40" s="10"/>
      <c r="J40" s="7">
        <f t="shared" si="0"/>
        <v>504.39919154570043</v>
      </c>
      <c r="K40" s="3" t="s">
        <v>265</v>
      </c>
      <c r="L40" s="6"/>
      <c r="M40" s="6"/>
      <c r="N40" s="6"/>
    </row>
    <row r="41" spans="1:14" ht="30" x14ac:dyDescent="0.25">
      <c r="A41" s="1" t="s">
        <v>260</v>
      </c>
      <c r="B41" s="31" t="s">
        <v>261</v>
      </c>
      <c r="C41" s="32" t="s">
        <v>312</v>
      </c>
      <c r="D41" s="32" t="s">
        <v>271</v>
      </c>
      <c r="E41" s="34" t="s">
        <v>264</v>
      </c>
      <c r="F41" s="4">
        <v>4870.2718290345983</v>
      </c>
      <c r="G41" s="10">
        <v>4350.5839656393446</v>
      </c>
      <c r="H41" s="10"/>
      <c r="I41" s="10"/>
      <c r="J41" s="7">
        <f t="shared" si="0"/>
        <v>519.68786339525377</v>
      </c>
      <c r="K41" s="3" t="s">
        <v>265</v>
      </c>
      <c r="L41" s="6"/>
      <c r="M41" s="6"/>
      <c r="N41" s="6"/>
    </row>
    <row r="42" spans="1:14" ht="30" x14ac:dyDescent="0.25">
      <c r="A42" s="1" t="s">
        <v>260</v>
      </c>
      <c r="B42" s="31" t="s">
        <v>261</v>
      </c>
      <c r="C42" s="32" t="s">
        <v>313</v>
      </c>
      <c r="D42" s="32" t="s">
        <v>273</v>
      </c>
      <c r="E42" s="34" t="s">
        <v>264</v>
      </c>
      <c r="F42" s="4">
        <v>5346.0084777626917</v>
      </c>
      <c r="G42" s="10">
        <v>4811.031942517885</v>
      </c>
      <c r="H42" s="10"/>
      <c r="I42" s="10"/>
      <c r="J42" s="7">
        <f t="shared" si="0"/>
        <v>534.97653524480666</v>
      </c>
      <c r="K42" s="3" t="s">
        <v>265</v>
      </c>
      <c r="L42" s="6"/>
      <c r="M42" s="6"/>
      <c r="N42" s="6"/>
    </row>
    <row r="43" spans="1:14" ht="30" x14ac:dyDescent="0.25">
      <c r="A43" s="1" t="s">
        <v>260</v>
      </c>
      <c r="B43" s="31" t="s">
        <v>261</v>
      </c>
      <c r="C43" s="32" t="s">
        <v>314</v>
      </c>
      <c r="D43" s="32" t="s">
        <v>275</v>
      </c>
      <c r="E43" s="34" t="s">
        <v>264</v>
      </c>
      <c r="F43" s="4">
        <v>5821.745126490785</v>
      </c>
      <c r="G43" s="10">
        <v>5271.4799193964263</v>
      </c>
      <c r="H43" s="10"/>
      <c r="I43" s="10"/>
      <c r="J43" s="7">
        <f t="shared" si="0"/>
        <v>550.26520709435863</v>
      </c>
      <c r="K43" s="3" t="s">
        <v>265</v>
      </c>
      <c r="L43" s="6"/>
      <c r="M43" s="6"/>
      <c r="N43" s="6"/>
    </row>
    <row r="44" spans="1:14" ht="30" x14ac:dyDescent="0.25">
      <c r="A44" s="1" t="s">
        <v>260</v>
      </c>
      <c r="B44" s="31" t="s">
        <v>261</v>
      </c>
      <c r="C44" s="32" t="s">
        <v>315</v>
      </c>
      <c r="D44" s="32" t="s">
        <v>277</v>
      </c>
      <c r="E44" s="34" t="s">
        <v>264</v>
      </c>
      <c r="F44" s="4">
        <v>6297.4817752188792</v>
      </c>
      <c r="G44" s="10">
        <v>5731.9278962749668</v>
      </c>
      <c r="H44" s="10"/>
      <c r="I44" s="10"/>
      <c r="J44" s="7">
        <f t="shared" si="0"/>
        <v>565.55387894391242</v>
      </c>
      <c r="K44" s="3" t="s">
        <v>265</v>
      </c>
      <c r="L44" s="6"/>
      <c r="M44" s="6"/>
      <c r="N44" s="6"/>
    </row>
    <row r="45" spans="1:14" ht="30" x14ac:dyDescent="0.25">
      <c r="A45" s="1" t="s">
        <v>260</v>
      </c>
      <c r="B45" s="31" t="s">
        <v>261</v>
      </c>
      <c r="C45" s="32" t="s">
        <v>316</v>
      </c>
      <c r="D45" s="32" t="s">
        <v>279</v>
      </c>
      <c r="E45" s="34" t="s">
        <v>264</v>
      </c>
      <c r="F45" s="4">
        <v>6857.8892058525626</v>
      </c>
      <c r="G45" s="10">
        <v>6280.5117832637134</v>
      </c>
      <c r="H45" s="10"/>
      <c r="I45" s="10"/>
      <c r="J45" s="7">
        <f t="shared" si="0"/>
        <v>577.37742258884919</v>
      </c>
      <c r="K45" s="3" t="s">
        <v>265</v>
      </c>
      <c r="L45" s="6"/>
      <c r="M45" s="6"/>
      <c r="N45" s="6"/>
    </row>
    <row r="46" spans="1:14" ht="30" x14ac:dyDescent="0.25">
      <c r="A46" s="1" t="s">
        <v>260</v>
      </c>
      <c r="B46" s="31" t="s">
        <v>261</v>
      </c>
      <c r="C46" s="32" t="s">
        <v>317</v>
      </c>
      <c r="D46" s="32" t="s">
        <v>281</v>
      </c>
      <c r="E46" s="34" t="s">
        <v>264</v>
      </c>
      <c r="F46" s="4">
        <v>7418.2966364862459</v>
      </c>
      <c r="G46" s="10">
        <v>6829.0956702524591</v>
      </c>
      <c r="H46" s="10"/>
      <c r="I46" s="10"/>
      <c r="J46" s="7">
        <f t="shared" si="0"/>
        <v>589.20096623378686</v>
      </c>
      <c r="K46" s="3" t="s">
        <v>265</v>
      </c>
      <c r="L46" s="6"/>
      <c r="M46" s="6"/>
      <c r="N46" s="6"/>
    </row>
    <row r="47" spans="1:14" ht="30" x14ac:dyDescent="0.25">
      <c r="A47" s="1" t="s">
        <v>260</v>
      </c>
      <c r="B47" s="31" t="s">
        <v>261</v>
      </c>
      <c r="C47" s="32" t="s">
        <v>318</v>
      </c>
      <c r="D47" s="32" t="s">
        <v>263</v>
      </c>
      <c r="E47" s="34" t="s">
        <v>264</v>
      </c>
      <c r="F47" s="4">
        <v>3516.9359668748993</v>
      </c>
      <c r="G47" s="10">
        <v>2969.2400350037228</v>
      </c>
      <c r="H47" s="10"/>
      <c r="I47" s="10"/>
      <c r="J47" s="7">
        <f t="shared" si="0"/>
        <v>547.69593187117653</v>
      </c>
      <c r="K47" s="3" t="s">
        <v>265</v>
      </c>
      <c r="L47" s="6"/>
      <c r="M47" s="6"/>
      <c r="N47" s="6"/>
    </row>
    <row r="48" spans="1:14" ht="30" x14ac:dyDescent="0.25">
      <c r="A48" s="1" t="s">
        <v>260</v>
      </c>
      <c r="B48" s="31" t="s">
        <v>261</v>
      </c>
      <c r="C48" s="32" t="s">
        <v>319</v>
      </c>
      <c r="D48" s="32" t="s">
        <v>267</v>
      </c>
      <c r="E48" s="34" t="s">
        <v>264</v>
      </c>
      <c r="F48" s="4">
        <v>3992.6726156029931</v>
      </c>
      <c r="G48" s="10">
        <v>3429.6880118822637</v>
      </c>
      <c r="H48" s="10"/>
      <c r="I48" s="10"/>
      <c r="J48" s="7">
        <f t="shared" si="0"/>
        <v>562.98460372072941</v>
      </c>
      <c r="K48" s="3" t="s">
        <v>265</v>
      </c>
      <c r="L48" s="6"/>
      <c r="M48" s="6"/>
      <c r="N48" s="6"/>
    </row>
    <row r="49" spans="1:14" ht="30" x14ac:dyDescent="0.25">
      <c r="A49" s="1" t="s">
        <v>260</v>
      </c>
      <c r="B49" s="31" t="s">
        <v>261</v>
      </c>
      <c r="C49" s="32" t="s">
        <v>320</v>
      </c>
      <c r="D49" s="32" t="s">
        <v>269</v>
      </c>
      <c r="E49" s="34" t="s">
        <v>264</v>
      </c>
      <c r="F49" s="4">
        <v>4468.4092643310869</v>
      </c>
      <c r="G49" s="10">
        <v>3890.1359887608046</v>
      </c>
      <c r="H49" s="10"/>
      <c r="I49" s="10"/>
      <c r="J49" s="7">
        <f t="shared" si="0"/>
        <v>578.27327557028229</v>
      </c>
      <c r="K49" s="3" t="s">
        <v>265</v>
      </c>
      <c r="L49" s="6"/>
      <c r="M49" s="6"/>
      <c r="N49" s="6"/>
    </row>
    <row r="50" spans="1:14" ht="30" x14ac:dyDescent="0.25">
      <c r="A50" s="1" t="s">
        <v>260</v>
      </c>
      <c r="B50" s="31" t="s">
        <v>261</v>
      </c>
      <c r="C50" s="32" t="s">
        <v>321</v>
      </c>
      <c r="D50" s="32" t="s">
        <v>271</v>
      </c>
      <c r="E50" s="34" t="s">
        <v>264</v>
      </c>
      <c r="F50" s="4">
        <v>4944.1459130591793</v>
      </c>
      <c r="G50" s="10">
        <v>4350.5839656393446</v>
      </c>
      <c r="H50" s="10"/>
      <c r="I50" s="10"/>
      <c r="J50" s="7">
        <f t="shared" si="0"/>
        <v>593.56194741983472</v>
      </c>
      <c r="K50" s="3" t="s">
        <v>265</v>
      </c>
      <c r="L50" s="6"/>
      <c r="M50" s="6"/>
      <c r="N50" s="6"/>
    </row>
    <row r="51" spans="1:14" ht="30" x14ac:dyDescent="0.25">
      <c r="A51" s="1" t="s">
        <v>260</v>
      </c>
      <c r="B51" s="31" t="s">
        <v>261</v>
      </c>
      <c r="C51" s="32" t="s">
        <v>322</v>
      </c>
      <c r="D51" s="32" t="s">
        <v>273</v>
      </c>
      <c r="E51" s="34" t="s">
        <v>264</v>
      </c>
      <c r="F51" s="4">
        <v>5419.8825617872726</v>
      </c>
      <c r="G51" s="10">
        <v>4811.031942517885</v>
      </c>
      <c r="H51" s="10"/>
      <c r="I51" s="10"/>
      <c r="J51" s="7">
        <f t="shared" si="0"/>
        <v>608.85061926938761</v>
      </c>
      <c r="K51" s="3" t="s">
        <v>265</v>
      </c>
      <c r="L51" s="6"/>
      <c r="M51" s="6"/>
      <c r="N51" s="6"/>
    </row>
    <row r="52" spans="1:14" ht="30" x14ac:dyDescent="0.25">
      <c r="A52" s="1" t="s">
        <v>260</v>
      </c>
      <c r="B52" s="31" t="s">
        <v>261</v>
      </c>
      <c r="C52" s="32" t="s">
        <v>323</v>
      </c>
      <c r="D52" s="32" t="s">
        <v>275</v>
      </c>
      <c r="E52" s="34" t="s">
        <v>264</v>
      </c>
      <c r="F52" s="4">
        <v>5895.6192105153668</v>
      </c>
      <c r="G52" s="10">
        <v>5271.4799193964263</v>
      </c>
      <c r="H52" s="10"/>
      <c r="I52" s="10"/>
      <c r="J52" s="7">
        <f t="shared" si="0"/>
        <v>624.13929111894049</v>
      </c>
      <c r="K52" s="3" t="s">
        <v>265</v>
      </c>
      <c r="L52" s="6"/>
      <c r="M52" s="6"/>
      <c r="N52" s="6"/>
    </row>
    <row r="53" spans="1:14" ht="30" x14ac:dyDescent="0.25">
      <c r="A53" s="1" t="s">
        <v>260</v>
      </c>
      <c r="B53" s="31" t="s">
        <v>261</v>
      </c>
      <c r="C53" s="32" t="s">
        <v>324</v>
      </c>
      <c r="D53" s="32" t="s">
        <v>277</v>
      </c>
      <c r="E53" s="34" t="s">
        <v>264</v>
      </c>
      <c r="F53" s="4">
        <v>6371.3558592434611</v>
      </c>
      <c r="G53" s="10">
        <v>5731.9278962749668</v>
      </c>
      <c r="H53" s="10"/>
      <c r="I53" s="10"/>
      <c r="J53" s="7">
        <f t="shared" si="0"/>
        <v>639.42796296849428</v>
      </c>
      <c r="K53" s="3" t="s">
        <v>265</v>
      </c>
      <c r="L53" s="6"/>
      <c r="M53" s="6"/>
      <c r="N53" s="6"/>
    </row>
    <row r="54" spans="1:14" ht="30" x14ac:dyDescent="0.25">
      <c r="A54" s="1" t="s">
        <v>260</v>
      </c>
      <c r="B54" s="31" t="s">
        <v>261</v>
      </c>
      <c r="C54" s="32" t="s">
        <v>325</v>
      </c>
      <c r="D54" s="32" t="s">
        <v>279</v>
      </c>
      <c r="E54" s="34" t="s">
        <v>264</v>
      </c>
      <c r="F54" s="4">
        <v>6930.6092101741961</v>
      </c>
      <c r="G54" s="10">
        <v>6280.5117832637134</v>
      </c>
      <c r="H54" s="10"/>
      <c r="I54" s="10"/>
      <c r="J54" s="7">
        <f t="shared" si="0"/>
        <v>650.09742691048268</v>
      </c>
      <c r="K54" s="3" t="s">
        <v>265</v>
      </c>
      <c r="L54" s="6"/>
      <c r="M54" s="6"/>
      <c r="N54" s="6"/>
    </row>
    <row r="55" spans="1:14" ht="30" x14ac:dyDescent="0.25">
      <c r="A55" s="1" t="s">
        <v>260</v>
      </c>
      <c r="B55" s="31" t="s">
        <v>261</v>
      </c>
      <c r="C55" s="32" t="s">
        <v>326</v>
      </c>
      <c r="D55" s="32" t="s">
        <v>281</v>
      </c>
      <c r="E55" s="34" t="s">
        <v>264</v>
      </c>
      <c r="F55" s="4">
        <v>7489.862561104932</v>
      </c>
      <c r="G55" s="10">
        <v>6829.0956702524591</v>
      </c>
      <c r="H55" s="10"/>
      <c r="I55" s="10"/>
      <c r="J55" s="7">
        <f t="shared" si="0"/>
        <v>660.7668908524729</v>
      </c>
      <c r="K55" s="3" t="s">
        <v>265</v>
      </c>
      <c r="L55" s="6"/>
      <c r="M55" s="6"/>
      <c r="N55" s="6"/>
    </row>
    <row r="56" spans="1:14" ht="30" x14ac:dyDescent="0.25">
      <c r="A56" s="1" t="s">
        <v>260</v>
      </c>
      <c r="B56" s="31" t="s">
        <v>261</v>
      </c>
      <c r="C56" s="32" t="s">
        <v>327</v>
      </c>
      <c r="D56" s="32" t="s">
        <v>263</v>
      </c>
      <c r="E56" s="34" t="s">
        <v>264</v>
      </c>
      <c r="F56" s="4">
        <v>3590.8100508994803</v>
      </c>
      <c r="G56" s="10">
        <v>2969.2400350037228</v>
      </c>
      <c r="H56" s="10"/>
      <c r="I56" s="10"/>
      <c r="J56" s="7">
        <f t="shared" si="0"/>
        <v>621.57001589575748</v>
      </c>
      <c r="K56" s="3" t="s">
        <v>265</v>
      </c>
      <c r="L56" s="6"/>
      <c r="M56" s="6"/>
      <c r="N56" s="6"/>
    </row>
    <row r="57" spans="1:14" ht="30" x14ac:dyDescent="0.25">
      <c r="A57" s="1" t="s">
        <v>260</v>
      </c>
      <c r="B57" s="31" t="s">
        <v>261</v>
      </c>
      <c r="C57" s="32" t="s">
        <v>328</v>
      </c>
      <c r="D57" s="32" t="s">
        <v>267</v>
      </c>
      <c r="E57" s="34" t="s">
        <v>264</v>
      </c>
      <c r="F57" s="4">
        <v>4066.5466996275745</v>
      </c>
      <c r="G57" s="10">
        <v>3429.6880118822637</v>
      </c>
      <c r="H57" s="10"/>
      <c r="I57" s="10"/>
      <c r="J57" s="7">
        <f t="shared" si="0"/>
        <v>636.85868774531082</v>
      </c>
      <c r="K57" s="3" t="s">
        <v>265</v>
      </c>
      <c r="L57" s="6"/>
      <c r="M57" s="6"/>
      <c r="N57" s="6"/>
    </row>
    <row r="58" spans="1:14" ht="30" x14ac:dyDescent="0.25">
      <c r="A58" s="1" t="s">
        <v>260</v>
      </c>
      <c r="B58" s="31" t="s">
        <v>261</v>
      </c>
      <c r="C58" s="32" t="s">
        <v>329</v>
      </c>
      <c r="D58" s="32" t="s">
        <v>269</v>
      </c>
      <c r="E58" s="34" t="s">
        <v>264</v>
      </c>
      <c r="F58" s="4">
        <v>4542.2833483556687</v>
      </c>
      <c r="G58" s="10">
        <v>3890.1359887608046</v>
      </c>
      <c r="H58" s="10"/>
      <c r="I58" s="10"/>
      <c r="J58" s="7">
        <f t="shared" si="0"/>
        <v>652.14735959486416</v>
      </c>
      <c r="K58" s="3" t="s">
        <v>265</v>
      </c>
      <c r="L58" s="6"/>
      <c r="M58" s="6"/>
      <c r="N58" s="6"/>
    </row>
    <row r="59" spans="1:14" ht="30" x14ac:dyDescent="0.25">
      <c r="A59" s="1" t="s">
        <v>260</v>
      </c>
      <c r="B59" s="31" t="s">
        <v>261</v>
      </c>
      <c r="C59" s="32" t="s">
        <v>330</v>
      </c>
      <c r="D59" s="32" t="s">
        <v>271</v>
      </c>
      <c r="E59" s="34" t="s">
        <v>264</v>
      </c>
      <c r="F59" s="4">
        <v>5018.0199970837621</v>
      </c>
      <c r="G59" s="10">
        <v>4350.5839656393446</v>
      </c>
      <c r="H59" s="10"/>
      <c r="I59" s="10"/>
      <c r="J59" s="7">
        <f t="shared" si="0"/>
        <v>667.43603144441749</v>
      </c>
      <c r="K59" s="3" t="s">
        <v>265</v>
      </c>
      <c r="L59" s="6"/>
      <c r="M59" s="6"/>
      <c r="N59" s="6"/>
    </row>
    <row r="60" spans="1:14" ht="30" x14ac:dyDescent="0.25">
      <c r="A60" s="1" t="s">
        <v>260</v>
      </c>
      <c r="B60" s="31" t="s">
        <v>261</v>
      </c>
      <c r="C60" s="32" t="s">
        <v>331</v>
      </c>
      <c r="D60" s="32" t="s">
        <v>273</v>
      </c>
      <c r="E60" s="34" t="s">
        <v>264</v>
      </c>
      <c r="F60" s="4">
        <v>5493.7566458118545</v>
      </c>
      <c r="G60" s="10">
        <v>4811.031942517885</v>
      </c>
      <c r="H60" s="10"/>
      <c r="I60" s="10"/>
      <c r="J60" s="7">
        <f t="shared" si="0"/>
        <v>682.72470329396947</v>
      </c>
      <c r="K60" s="3" t="s">
        <v>265</v>
      </c>
      <c r="L60" s="6"/>
      <c r="M60" s="6"/>
      <c r="N60" s="6"/>
    </row>
    <row r="61" spans="1:14" ht="30" x14ac:dyDescent="0.25">
      <c r="A61" s="1" t="s">
        <v>260</v>
      </c>
      <c r="B61" s="31" t="s">
        <v>261</v>
      </c>
      <c r="C61" s="32" t="s">
        <v>332</v>
      </c>
      <c r="D61" s="32" t="s">
        <v>275</v>
      </c>
      <c r="E61" s="34" t="s">
        <v>264</v>
      </c>
      <c r="F61" s="4">
        <v>5969.4932945399487</v>
      </c>
      <c r="G61" s="10">
        <v>5271.4799193964263</v>
      </c>
      <c r="H61" s="10"/>
      <c r="I61" s="10"/>
      <c r="J61" s="7">
        <f t="shared" si="0"/>
        <v>698.01337514352235</v>
      </c>
      <c r="K61" s="3" t="s">
        <v>265</v>
      </c>
      <c r="L61" s="6"/>
      <c r="M61" s="6"/>
      <c r="N61" s="6"/>
    </row>
    <row r="62" spans="1:14" ht="30" x14ac:dyDescent="0.25">
      <c r="A62" s="1" t="s">
        <v>260</v>
      </c>
      <c r="B62" s="31" t="s">
        <v>261</v>
      </c>
      <c r="C62" s="32" t="s">
        <v>333</v>
      </c>
      <c r="D62" s="32" t="s">
        <v>277</v>
      </c>
      <c r="E62" s="34" t="s">
        <v>264</v>
      </c>
      <c r="F62" s="4">
        <v>6445.2299432680429</v>
      </c>
      <c r="G62" s="10">
        <v>5731.9278962749668</v>
      </c>
      <c r="H62" s="10"/>
      <c r="I62" s="10"/>
      <c r="J62" s="7">
        <f t="shared" si="0"/>
        <v>713.30204699307615</v>
      </c>
      <c r="K62" s="3" t="s">
        <v>265</v>
      </c>
      <c r="L62" s="6"/>
      <c r="M62" s="6"/>
      <c r="N62" s="6"/>
    </row>
    <row r="63" spans="1:14" ht="30" x14ac:dyDescent="0.25">
      <c r="A63" s="1" t="s">
        <v>260</v>
      </c>
      <c r="B63" s="31" t="s">
        <v>261</v>
      </c>
      <c r="C63" s="32" t="s">
        <v>334</v>
      </c>
      <c r="D63" s="32" t="s">
        <v>279</v>
      </c>
      <c r="E63" s="34" t="s">
        <v>264</v>
      </c>
      <c r="F63" s="4">
        <v>7003.360252121427</v>
      </c>
      <c r="G63" s="10">
        <v>6280.5117832637134</v>
      </c>
      <c r="H63" s="10"/>
      <c r="I63" s="10"/>
      <c r="J63" s="7">
        <f t="shared" si="0"/>
        <v>722.84846885771367</v>
      </c>
      <c r="K63" s="3" t="s">
        <v>265</v>
      </c>
      <c r="L63" s="6"/>
      <c r="M63" s="6"/>
      <c r="N63" s="6"/>
    </row>
    <row r="64" spans="1:14" ht="30" x14ac:dyDescent="0.25">
      <c r="A64" s="1" t="s">
        <v>260</v>
      </c>
      <c r="B64" s="31" t="s">
        <v>261</v>
      </c>
      <c r="C64" s="32" t="s">
        <v>335</v>
      </c>
      <c r="D64" s="32" t="s">
        <v>281</v>
      </c>
      <c r="E64" s="34" t="s">
        <v>264</v>
      </c>
      <c r="F64" s="4">
        <v>7561.4905609748121</v>
      </c>
      <c r="G64" s="10">
        <v>6829.0956702524591</v>
      </c>
      <c r="H64" s="10"/>
      <c r="I64" s="10"/>
      <c r="J64" s="7">
        <f t="shared" si="0"/>
        <v>732.39489072235301</v>
      </c>
      <c r="K64" s="3" t="s">
        <v>265</v>
      </c>
      <c r="L64" s="6"/>
      <c r="M64" s="6"/>
      <c r="N64" s="6"/>
    </row>
    <row r="65" spans="1:14" ht="30" x14ac:dyDescent="0.25">
      <c r="A65" s="1" t="s">
        <v>260</v>
      </c>
      <c r="B65" s="31" t="s">
        <v>261</v>
      </c>
      <c r="C65" s="32" t="s">
        <v>336</v>
      </c>
      <c r="D65" s="32" t="s">
        <v>263</v>
      </c>
      <c r="E65" s="34" t="s">
        <v>264</v>
      </c>
      <c r="F65" s="4">
        <v>3664.6841349240622</v>
      </c>
      <c r="G65" s="10">
        <v>2969.2400350037228</v>
      </c>
      <c r="H65" s="10"/>
      <c r="I65" s="10"/>
      <c r="J65" s="7">
        <f t="shared" si="0"/>
        <v>695.44409992033934</v>
      </c>
      <c r="K65" s="3" t="s">
        <v>265</v>
      </c>
      <c r="L65" s="6"/>
      <c r="M65" s="6"/>
      <c r="N65" s="6"/>
    </row>
    <row r="66" spans="1:14" ht="30" x14ac:dyDescent="0.25">
      <c r="A66" s="1" t="s">
        <v>260</v>
      </c>
      <c r="B66" s="31" t="s">
        <v>261</v>
      </c>
      <c r="C66" s="32" t="s">
        <v>337</v>
      </c>
      <c r="D66" s="32" t="s">
        <v>267</v>
      </c>
      <c r="E66" s="34" t="s">
        <v>264</v>
      </c>
      <c r="F66" s="4">
        <v>4140.4207836521564</v>
      </c>
      <c r="G66" s="10">
        <v>3429.6880118822637</v>
      </c>
      <c r="H66" s="10"/>
      <c r="I66" s="10"/>
      <c r="J66" s="7">
        <f t="shared" si="0"/>
        <v>710.73277176989268</v>
      </c>
      <c r="K66" s="3" t="s">
        <v>265</v>
      </c>
      <c r="L66" s="6"/>
      <c r="M66" s="6"/>
      <c r="N66" s="6"/>
    </row>
    <row r="67" spans="1:14" ht="30" x14ac:dyDescent="0.25">
      <c r="A67" s="1" t="s">
        <v>260</v>
      </c>
      <c r="B67" s="31" t="s">
        <v>261</v>
      </c>
      <c r="C67" s="32" t="s">
        <v>338</v>
      </c>
      <c r="D67" s="32" t="s">
        <v>269</v>
      </c>
      <c r="E67" s="34" t="s">
        <v>264</v>
      </c>
      <c r="F67" s="4">
        <v>4616.1574323802497</v>
      </c>
      <c r="G67" s="10">
        <v>3890.1359887608046</v>
      </c>
      <c r="H67" s="10"/>
      <c r="I67" s="10"/>
      <c r="J67" s="7">
        <f t="shared" ref="J67:J130" si="1">F67-G67</f>
        <v>726.02144361944511</v>
      </c>
      <c r="K67" s="3" t="s">
        <v>265</v>
      </c>
      <c r="L67" s="6"/>
      <c r="M67" s="6"/>
      <c r="N67" s="6"/>
    </row>
    <row r="68" spans="1:14" ht="30" x14ac:dyDescent="0.25">
      <c r="A68" s="1" t="s">
        <v>260</v>
      </c>
      <c r="B68" s="31" t="s">
        <v>261</v>
      </c>
      <c r="C68" s="32" t="s">
        <v>339</v>
      </c>
      <c r="D68" s="32" t="s">
        <v>271</v>
      </c>
      <c r="E68" s="34" t="s">
        <v>264</v>
      </c>
      <c r="F68" s="4">
        <v>5091.894081108343</v>
      </c>
      <c r="G68" s="10">
        <v>4350.5839656393446</v>
      </c>
      <c r="H68" s="10"/>
      <c r="I68" s="10"/>
      <c r="J68" s="7">
        <f t="shared" si="1"/>
        <v>741.31011546899845</v>
      </c>
      <c r="K68" s="3" t="s">
        <v>265</v>
      </c>
      <c r="L68" s="6"/>
      <c r="M68" s="6"/>
      <c r="N68" s="6"/>
    </row>
    <row r="69" spans="1:14" ht="30" x14ac:dyDescent="0.25">
      <c r="A69" s="1" t="s">
        <v>260</v>
      </c>
      <c r="B69" s="31" t="s">
        <v>261</v>
      </c>
      <c r="C69" s="32" t="s">
        <v>340</v>
      </c>
      <c r="D69" s="32" t="s">
        <v>273</v>
      </c>
      <c r="E69" s="34" t="s">
        <v>264</v>
      </c>
      <c r="F69" s="4">
        <v>5567.6307298364363</v>
      </c>
      <c r="G69" s="10">
        <v>4811.031942517885</v>
      </c>
      <c r="H69" s="10"/>
      <c r="I69" s="10"/>
      <c r="J69" s="7">
        <f t="shared" si="1"/>
        <v>756.59878731855133</v>
      </c>
      <c r="K69" s="3" t="s">
        <v>265</v>
      </c>
      <c r="L69" s="6"/>
      <c r="M69" s="6"/>
      <c r="N69" s="6"/>
    </row>
    <row r="70" spans="1:14" ht="30" x14ac:dyDescent="0.25">
      <c r="A70" s="1" t="s">
        <v>260</v>
      </c>
      <c r="B70" s="31" t="s">
        <v>261</v>
      </c>
      <c r="C70" s="32" t="s">
        <v>341</v>
      </c>
      <c r="D70" s="32" t="s">
        <v>275</v>
      </c>
      <c r="E70" s="34" t="s">
        <v>264</v>
      </c>
      <c r="F70" s="4">
        <v>6043.3673785645296</v>
      </c>
      <c r="G70" s="10">
        <v>5271.4799193964263</v>
      </c>
      <c r="H70" s="10"/>
      <c r="I70" s="10"/>
      <c r="J70" s="7">
        <f t="shared" si="1"/>
        <v>771.88745916810331</v>
      </c>
      <c r="K70" s="3" t="s">
        <v>265</v>
      </c>
      <c r="L70" s="6"/>
      <c r="M70" s="6"/>
      <c r="N70" s="6"/>
    </row>
    <row r="71" spans="1:14" ht="30" x14ac:dyDescent="0.25">
      <c r="A71" s="1" t="s">
        <v>260</v>
      </c>
      <c r="B71" s="31" t="s">
        <v>261</v>
      </c>
      <c r="C71" s="32" t="s">
        <v>342</v>
      </c>
      <c r="D71" s="32" t="s">
        <v>277</v>
      </c>
      <c r="E71" s="34" t="s">
        <v>264</v>
      </c>
      <c r="F71" s="4">
        <v>6519.1040272926239</v>
      </c>
      <c r="G71" s="10">
        <v>5731.9278962749668</v>
      </c>
      <c r="H71" s="10"/>
      <c r="I71" s="10"/>
      <c r="J71" s="7">
        <f t="shared" si="1"/>
        <v>787.1761310176571</v>
      </c>
      <c r="K71" s="3" t="s">
        <v>265</v>
      </c>
      <c r="L71" s="6"/>
      <c r="M71" s="6"/>
      <c r="N71" s="6"/>
    </row>
    <row r="72" spans="1:14" ht="30" x14ac:dyDescent="0.25">
      <c r="A72" s="1" t="s">
        <v>260</v>
      </c>
      <c r="B72" s="31" t="s">
        <v>261</v>
      </c>
      <c r="C72" s="32" t="s">
        <v>343</v>
      </c>
      <c r="D72" s="32" t="s">
        <v>279</v>
      </c>
      <c r="E72" s="34" t="s">
        <v>264</v>
      </c>
      <c r="F72" s="4">
        <v>7076.1410962264545</v>
      </c>
      <c r="G72" s="10">
        <v>6280.5117832637134</v>
      </c>
      <c r="H72" s="10"/>
      <c r="I72" s="10"/>
      <c r="J72" s="7">
        <f t="shared" si="1"/>
        <v>795.6293129627411</v>
      </c>
      <c r="K72" s="3" t="s">
        <v>265</v>
      </c>
      <c r="L72" s="6"/>
      <c r="M72" s="6"/>
      <c r="N72" s="6"/>
    </row>
    <row r="73" spans="1:14" ht="30" x14ac:dyDescent="0.25">
      <c r="A73" s="1" t="s">
        <v>260</v>
      </c>
      <c r="B73" s="31" t="s">
        <v>261</v>
      </c>
      <c r="C73" s="32" t="s">
        <v>344</v>
      </c>
      <c r="D73" s="32" t="s">
        <v>281</v>
      </c>
      <c r="E73" s="34" t="s">
        <v>264</v>
      </c>
      <c r="F73" s="4">
        <v>7633.1781651602842</v>
      </c>
      <c r="G73" s="10">
        <v>6829.0956702524591</v>
      </c>
      <c r="H73" s="10"/>
      <c r="I73" s="10"/>
      <c r="J73" s="7">
        <f t="shared" si="1"/>
        <v>804.08249490782509</v>
      </c>
      <c r="K73" s="3" t="s">
        <v>265</v>
      </c>
      <c r="L73" s="6"/>
      <c r="M73" s="6"/>
      <c r="N73" s="6"/>
    </row>
    <row r="74" spans="1:14" ht="30" x14ac:dyDescent="0.25">
      <c r="A74" s="1" t="s">
        <v>260</v>
      </c>
      <c r="B74" s="31" t="s">
        <v>261</v>
      </c>
      <c r="C74" s="32" t="s">
        <v>345</v>
      </c>
      <c r="D74" s="32" t="s">
        <v>263</v>
      </c>
      <c r="E74" s="34" t="s">
        <v>264</v>
      </c>
      <c r="F74" s="4">
        <v>3738.5582189486436</v>
      </c>
      <c r="G74" s="10">
        <v>2969.2400350037228</v>
      </c>
      <c r="H74" s="10"/>
      <c r="I74" s="10"/>
      <c r="J74" s="7">
        <f t="shared" si="1"/>
        <v>769.31818394492075</v>
      </c>
      <c r="K74" s="3" t="s">
        <v>265</v>
      </c>
      <c r="L74" s="6"/>
      <c r="M74" s="6"/>
      <c r="N74" s="6"/>
    </row>
    <row r="75" spans="1:14" ht="30" x14ac:dyDescent="0.25">
      <c r="A75" s="1" t="s">
        <v>260</v>
      </c>
      <c r="B75" s="31" t="s">
        <v>261</v>
      </c>
      <c r="C75" s="32" t="s">
        <v>346</v>
      </c>
      <c r="D75" s="32" t="s">
        <v>267</v>
      </c>
      <c r="E75" s="34" t="s">
        <v>264</v>
      </c>
      <c r="F75" s="4">
        <v>4214.2948676767373</v>
      </c>
      <c r="G75" s="10">
        <v>3429.6880118822637</v>
      </c>
      <c r="H75" s="10"/>
      <c r="I75" s="10"/>
      <c r="J75" s="7">
        <f t="shared" si="1"/>
        <v>784.60685579447363</v>
      </c>
      <c r="K75" s="3" t="s">
        <v>265</v>
      </c>
      <c r="L75" s="6"/>
      <c r="M75" s="6"/>
      <c r="N75" s="6"/>
    </row>
    <row r="76" spans="1:14" ht="30" x14ac:dyDescent="0.25">
      <c r="A76" s="1" t="s">
        <v>260</v>
      </c>
      <c r="B76" s="31" t="s">
        <v>261</v>
      </c>
      <c r="C76" s="32" t="s">
        <v>347</v>
      </c>
      <c r="D76" s="32" t="s">
        <v>269</v>
      </c>
      <c r="E76" s="34" t="s">
        <v>264</v>
      </c>
      <c r="F76" s="4">
        <v>4690.0315164048316</v>
      </c>
      <c r="G76" s="10">
        <v>3890.1359887608046</v>
      </c>
      <c r="H76" s="10"/>
      <c r="I76" s="10"/>
      <c r="J76" s="7">
        <f t="shared" si="1"/>
        <v>799.89552764402697</v>
      </c>
      <c r="K76" s="3" t="s">
        <v>265</v>
      </c>
      <c r="L76" s="6"/>
      <c r="M76" s="6"/>
      <c r="N76" s="6"/>
    </row>
    <row r="77" spans="1:14" ht="30" x14ac:dyDescent="0.25">
      <c r="A77" s="1" t="s">
        <v>260</v>
      </c>
      <c r="B77" s="31" t="s">
        <v>261</v>
      </c>
      <c r="C77" s="32" t="s">
        <v>348</v>
      </c>
      <c r="D77" s="32" t="s">
        <v>271</v>
      </c>
      <c r="E77" s="34" t="s">
        <v>264</v>
      </c>
      <c r="F77" s="4">
        <v>5165.7681651329249</v>
      </c>
      <c r="G77" s="10">
        <v>4350.5839656393446</v>
      </c>
      <c r="H77" s="10"/>
      <c r="I77" s="10"/>
      <c r="J77" s="7">
        <f t="shared" si="1"/>
        <v>815.18419949358031</v>
      </c>
      <c r="K77" s="3" t="s">
        <v>265</v>
      </c>
      <c r="L77" s="6"/>
      <c r="M77" s="6"/>
      <c r="N77" s="6"/>
    </row>
    <row r="78" spans="1:14" ht="30" x14ac:dyDescent="0.25">
      <c r="A78" s="1" t="s">
        <v>260</v>
      </c>
      <c r="B78" s="31" t="s">
        <v>261</v>
      </c>
      <c r="C78" s="32" t="s">
        <v>349</v>
      </c>
      <c r="D78" s="32" t="s">
        <v>273</v>
      </c>
      <c r="E78" s="34" t="s">
        <v>264</v>
      </c>
      <c r="F78" s="4">
        <v>5641.5048138610182</v>
      </c>
      <c r="G78" s="10">
        <v>4811.031942517885</v>
      </c>
      <c r="H78" s="10"/>
      <c r="I78" s="10"/>
      <c r="J78" s="7">
        <f t="shared" si="1"/>
        <v>830.47287134313319</v>
      </c>
      <c r="K78" s="3" t="s">
        <v>265</v>
      </c>
      <c r="L78" s="6"/>
      <c r="M78" s="6"/>
      <c r="N78" s="6"/>
    </row>
    <row r="79" spans="1:14" ht="30" x14ac:dyDescent="0.25">
      <c r="A79" s="1" t="s">
        <v>260</v>
      </c>
      <c r="B79" s="31" t="s">
        <v>261</v>
      </c>
      <c r="C79" s="32" t="s">
        <v>350</v>
      </c>
      <c r="D79" s="32" t="s">
        <v>275</v>
      </c>
      <c r="E79" s="34" t="s">
        <v>264</v>
      </c>
      <c r="F79" s="4">
        <v>6117.2414625891106</v>
      </c>
      <c r="G79" s="10">
        <v>5271.4799193964263</v>
      </c>
      <c r="H79" s="10"/>
      <c r="I79" s="10"/>
      <c r="J79" s="7">
        <f t="shared" si="1"/>
        <v>845.76154319268426</v>
      </c>
      <c r="K79" s="3" t="s">
        <v>265</v>
      </c>
      <c r="L79" s="6"/>
      <c r="M79" s="6"/>
      <c r="N79" s="6"/>
    </row>
    <row r="80" spans="1:14" ht="30" x14ac:dyDescent="0.25">
      <c r="A80" s="1" t="s">
        <v>260</v>
      </c>
      <c r="B80" s="31" t="s">
        <v>261</v>
      </c>
      <c r="C80" s="32" t="s">
        <v>351</v>
      </c>
      <c r="D80" s="32" t="s">
        <v>277</v>
      </c>
      <c r="E80" s="34" t="s">
        <v>264</v>
      </c>
      <c r="F80" s="4">
        <v>6592.9781113172039</v>
      </c>
      <c r="G80" s="10">
        <v>5731.9278962749668</v>
      </c>
      <c r="H80" s="10"/>
      <c r="I80" s="10"/>
      <c r="J80" s="7">
        <f t="shared" si="1"/>
        <v>861.05021504223714</v>
      </c>
      <c r="K80" s="3" t="s">
        <v>265</v>
      </c>
      <c r="L80" s="6"/>
      <c r="M80" s="6"/>
      <c r="N80" s="6"/>
    </row>
    <row r="81" spans="1:14" ht="30" x14ac:dyDescent="0.25">
      <c r="A81" s="1" t="s">
        <v>260</v>
      </c>
      <c r="B81" s="31" t="s">
        <v>261</v>
      </c>
      <c r="C81" s="32" t="s">
        <v>352</v>
      </c>
      <c r="D81" s="32" t="s">
        <v>279</v>
      </c>
      <c r="E81" s="34" t="s">
        <v>264</v>
      </c>
      <c r="F81" s="4">
        <v>7148.9505717340362</v>
      </c>
      <c r="G81" s="10">
        <v>6280.5117832637134</v>
      </c>
      <c r="H81" s="10"/>
      <c r="I81" s="10"/>
      <c r="J81" s="7">
        <f t="shared" si="1"/>
        <v>868.43878847032283</v>
      </c>
      <c r="K81" s="3" t="s">
        <v>265</v>
      </c>
      <c r="L81" s="6"/>
      <c r="M81" s="6"/>
      <c r="N81" s="6"/>
    </row>
    <row r="82" spans="1:14" ht="30" x14ac:dyDescent="0.25">
      <c r="A82" s="1" t="s">
        <v>260</v>
      </c>
      <c r="B82" s="31" t="s">
        <v>261</v>
      </c>
      <c r="C82" s="32" t="s">
        <v>353</v>
      </c>
      <c r="D82" s="32" t="s">
        <v>281</v>
      </c>
      <c r="E82" s="34" t="s">
        <v>264</v>
      </c>
      <c r="F82" s="4">
        <v>7704.9230321508694</v>
      </c>
      <c r="G82" s="10">
        <v>6829.0956702524591</v>
      </c>
      <c r="H82" s="10"/>
      <c r="I82" s="10"/>
      <c r="J82" s="7">
        <f t="shared" si="1"/>
        <v>875.82736189841035</v>
      </c>
      <c r="K82" s="3" t="s">
        <v>265</v>
      </c>
      <c r="L82" s="6"/>
      <c r="M82" s="6"/>
      <c r="N82" s="6"/>
    </row>
    <row r="83" spans="1:14" ht="30" x14ac:dyDescent="0.25">
      <c r="A83" s="1" t="s">
        <v>260</v>
      </c>
      <c r="B83" s="31" t="s">
        <v>261</v>
      </c>
      <c r="C83" s="32" t="s">
        <v>354</v>
      </c>
      <c r="D83" s="32" t="s">
        <v>263</v>
      </c>
      <c r="E83" s="34" t="s">
        <v>264</v>
      </c>
      <c r="F83" s="4">
        <v>3812.4323029732254</v>
      </c>
      <c r="G83" s="10">
        <v>2969.2400350037228</v>
      </c>
      <c r="H83" s="10"/>
      <c r="I83" s="10"/>
      <c r="J83" s="7">
        <f t="shared" si="1"/>
        <v>843.19226796950261</v>
      </c>
      <c r="K83" s="3" t="s">
        <v>265</v>
      </c>
      <c r="L83" s="6"/>
      <c r="M83" s="6"/>
      <c r="N83" s="6"/>
    </row>
    <row r="84" spans="1:14" ht="30" x14ac:dyDescent="0.25">
      <c r="A84" s="1" t="s">
        <v>260</v>
      </c>
      <c r="B84" s="31" t="s">
        <v>261</v>
      </c>
      <c r="C84" s="32" t="s">
        <v>355</v>
      </c>
      <c r="D84" s="32" t="s">
        <v>267</v>
      </c>
      <c r="E84" s="34" t="s">
        <v>264</v>
      </c>
      <c r="F84" s="4">
        <v>4288.1689517013192</v>
      </c>
      <c r="G84" s="10">
        <v>3429.6880118822637</v>
      </c>
      <c r="H84" s="10"/>
      <c r="I84" s="10"/>
      <c r="J84" s="7">
        <f t="shared" si="1"/>
        <v>858.48093981905549</v>
      </c>
      <c r="K84" s="3" t="s">
        <v>265</v>
      </c>
      <c r="L84" s="6"/>
      <c r="M84" s="6"/>
      <c r="N84" s="6"/>
    </row>
    <row r="85" spans="1:14" ht="30" x14ac:dyDescent="0.25">
      <c r="A85" s="1" t="s">
        <v>260</v>
      </c>
      <c r="B85" s="31" t="s">
        <v>261</v>
      </c>
      <c r="C85" s="32" t="s">
        <v>356</v>
      </c>
      <c r="D85" s="32" t="s">
        <v>269</v>
      </c>
      <c r="E85" s="34" t="s">
        <v>264</v>
      </c>
      <c r="F85" s="4">
        <v>4763.9056004294134</v>
      </c>
      <c r="G85" s="10">
        <v>3890.1359887608046</v>
      </c>
      <c r="H85" s="10"/>
      <c r="I85" s="10"/>
      <c r="J85" s="7">
        <f t="shared" si="1"/>
        <v>873.76961166860883</v>
      </c>
      <c r="K85" s="3" t="s">
        <v>265</v>
      </c>
      <c r="L85" s="6"/>
      <c r="M85" s="6"/>
      <c r="N85" s="6"/>
    </row>
    <row r="86" spans="1:14" ht="30" x14ac:dyDescent="0.25">
      <c r="A86" s="1" t="s">
        <v>260</v>
      </c>
      <c r="B86" s="31" t="s">
        <v>261</v>
      </c>
      <c r="C86" s="32" t="s">
        <v>357</v>
      </c>
      <c r="D86" s="32" t="s">
        <v>271</v>
      </c>
      <c r="E86" s="34" t="s">
        <v>264</v>
      </c>
      <c r="F86" s="4">
        <v>5239.6422491575067</v>
      </c>
      <c r="G86" s="10">
        <v>4350.5839656393446</v>
      </c>
      <c r="H86" s="10"/>
      <c r="I86" s="10"/>
      <c r="J86" s="7">
        <f t="shared" si="1"/>
        <v>889.05828351816217</v>
      </c>
      <c r="K86" s="3" t="s">
        <v>265</v>
      </c>
      <c r="L86" s="6"/>
      <c r="M86" s="6"/>
      <c r="N86" s="6"/>
    </row>
    <row r="87" spans="1:14" ht="30" x14ac:dyDescent="0.25">
      <c r="A87" s="1" t="s">
        <v>260</v>
      </c>
      <c r="B87" s="31" t="s">
        <v>261</v>
      </c>
      <c r="C87" s="32" t="s">
        <v>358</v>
      </c>
      <c r="D87" s="32" t="s">
        <v>273</v>
      </c>
      <c r="E87" s="34" t="s">
        <v>264</v>
      </c>
      <c r="F87" s="4">
        <v>5715.3788978855991</v>
      </c>
      <c r="G87" s="10">
        <v>4811.031942517885</v>
      </c>
      <c r="H87" s="10"/>
      <c r="I87" s="10"/>
      <c r="J87" s="7">
        <f t="shared" si="1"/>
        <v>904.34695536771414</v>
      </c>
      <c r="K87" s="3" t="s">
        <v>265</v>
      </c>
      <c r="L87" s="6"/>
      <c r="M87" s="6"/>
      <c r="N87" s="6"/>
    </row>
    <row r="88" spans="1:14" ht="30" x14ac:dyDescent="0.25">
      <c r="A88" s="1" t="s">
        <v>260</v>
      </c>
      <c r="B88" s="31" t="s">
        <v>261</v>
      </c>
      <c r="C88" s="32" t="s">
        <v>359</v>
      </c>
      <c r="D88" s="32" t="s">
        <v>275</v>
      </c>
      <c r="E88" s="34" t="s">
        <v>264</v>
      </c>
      <c r="F88" s="4">
        <v>6191.1155466136925</v>
      </c>
      <c r="G88" s="10">
        <v>5271.4799193964263</v>
      </c>
      <c r="H88" s="10"/>
      <c r="I88" s="10"/>
      <c r="J88" s="7">
        <f t="shared" si="1"/>
        <v>919.63562721726612</v>
      </c>
      <c r="K88" s="3" t="s">
        <v>265</v>
      </c>
      <c r="L88" s="6"/>
      <c r="M88" s="6"/>
      <c r="N88" s="6"/>
    </row>
    <row r="89" spans="1:14" ht="30" x14ac:dyDescent="0.25">
      <c r="A89" s="1" t="s">
        <v>260</v>
      </c>
      <c r="B89" s="31" t="s">
        <v>261</v>
      </c>
      <c r="C89" s="32" t="s">
        <v>360</v>
      </c>
      <c r="D89" s="32" t="s">
        <v>277</v>
      </c>
      <c r="E89" s="34" t="s">
        <v>264</v>
      </c>
      <c r="F89" s="4">
        <v>6666.8521953417858</v>
      </c>
      <c r="G89" s="10">
        <v>5731.9278962749668</v>
      </c>
      <c r="H89" s="10"/>
      <c r="I89" s="10"/>
      <c r="J89" s="7">
        <f t="shared" si="1"/>
        <v>934.924299066819</v>
      </c>
      <c r="K89" s="3" t="s">
        <v>265</v>
      </c>
      <c r="L89" s="6"/>
      <c r="M89" s="6"/>
      <c r="N89" s="6"/>
    </row>
    <row r="90" spans="1:14" ht="30" x14ac:dyDescent="0.25">
      <c r="A90" s="1" t="s">
        <v>260</v>
      </c>
      <c r="B90" s="31" t="s">
        <v>261</v>
      </c>
      <c r="C90" s="32" t="s">
        <v>361</v>
      </c>
      <c r="D90" s="32" t="s">
        <v>279</v>
      </c>
      <c r="E90" s="34" t="s">
        <v>264</v>
      </c>
      <c r="F90" s="4">
        <v>7221.7875684192886</v>
      </c>
      <c r="G90" s="10">
        <v>6280.5117832637134</v>
      </c>
      <c r="H90" s="10"/>
      <c r="I90" s="10"/>
      <c r="J90" s="7">
        <f t="shared" si="1"/>
        <v>941.27578515557525</v>
      </c>
      <c r="K90" s="3" t="s">
        <v>265</v>
      </c>
      <c r="L90" s="6"/>
      <c r="M90" s="6"/>
      <c r="N90" s="6"/>
    </row>
    <row r="91" spans="1:14" ht="30" x14ac:dyDescent="0.25">
      <c r="A91" s="1" t="s">
        <v>260</v>
      </c>
      <c r="B91" s="31" t="s">
        <v>261</v>
      </c>
      <c r="C91" s="32" t="s">
        <v>362</v>
      </c>
      <c r="D91" s="32" t="s">
        <v>281</v>
      </c>
      <c r="E91" s="34" t="s">
        <v>264</v>
      </c>
      <c r="F91" s="4">
        <v>7776.7229414967915</v>
      </c>
      <c r="G91" s="10">
        <v>6829.0956702524591</v>
      </c>
      <c r="H91" s="10"/>
      <c r="I91" s="10"/>
      <c r="J91" s="7">
        <f t="shared" si="1"/>
        <v>947.62727124433241</v>
      </c>
      <c r="K91" s="3" t="s">
        <v>265</v>
      </c>
      <c r="L91" s="6"/>
      <c r="M91" s="6"/>
      <c r="N91" s="6"/>
    </row>
    <row r="92" spans="1:14" ht="30" x14ac:dyDescent="0.25">
      <c r="A92" s="1" t="s">
        <v>260</v>
      </c>
      <c r="B92" s="31" t="s">
        <v>261</v>
      </c>
      <c r="C92" s="32" t="s">
        <v>363</v>
      </c>
      <c r="D92" s="32" t="s">
        <v>263</v>
      </c>
      <c r="E92" s="34" t="s">
        <v>264</v>
      </c>
      <c r="F92" s="4">
        <v>3886.3063869978064</v>
      </c>
      <c r="G92" s="10">
        <v>2969.2400350037228</v>
      </c>
      <c r="H92" s="10"/>
      <c r="I92" s="10"/>
      <c r="J92" s="7">
        <f t="shared" si="1"/>
        <v>917.06635199408356</v>
      </c>
      <c r="K92" s="3" t="s">
        <v>265</v>
      </c>
      <c r="L92" s="6"/>
      <c r="M92" s="6"/>
      <c r="N92" s="6"/>
    </row>
    <row r="93" spans="1:14" ht="30" x14ac:dyDescent="0.25">
      <c r="A93" s="1" t="s">
        <v>260</v>
      </c>
      <c r="B93" s="31" t="s">
        <v>261</v>
      </c>
      <c r="C93" s="32" t="s">
        <v>364</v>
      </c>
      <c r="D93" s="32" t="s">
        <v>267</v>
      </c>
      <c r="E93" s="34" t="s">
        <v>264</v>
      </c>
      <c r="F93" s="4">
        <v>4362.0430357259011</v>
      </c>
      <c r="G93" s="10">
        <v>3429.6880118822637</v>
      </c>
      <c r="H93" s="10"/>
      <c r="I93" s="10"/>
      <c r="J93" s="7">
        <f t="shared" si="1"/>
        <v>932.35502384363735</v>
      </c>
      <c r="K93" s="3" t="s">
        <v>265</v>
      </c>
      <c r="L93" s="6"/>
      <c r="M93" s="6"/>
      <c r="N93" s="6"/>
    </row>
    <row r="94" spans="1:14" ht="30" x14ac:dyDescent="0.25">
      <c r="A94" s="1" t="s">
        <v>260</v>
      </c>
      <c r="B94" s="31" t="s">
        <v>261</v>
      </c>
      <c r="C94" s="32" t="s">
        <v>365</v>
      </c>
      <c r="D94" s="32" t="s">
        <v>269</v>
      </c>
      <c r="E94" s="34" t="s">
        <v>264</v>
      </c>
      <c r="F94" s="4">
        <v>4837.7796844539953</v>
      </c>
      <c r="G94" s="10">
        <v>3890.1359887608046</v>
      </c>
      <c r="H94" s="10"/>
      <c r="I94" s="10"/>
      <c r="J94" s="7">
        <f t="shared" si="1"/>
        <v>947.64369569319069</v>
      </c>
      <c r="K94" s="3" t="s">
        <v>265</v>
      </c>
      <c r="L94" s="6"/>
      <c r="M94" s="6"/>
      <c r="N94" s="6"/>
    </row>
    <row r="95" spans="1:14" ht="30" x14ac:dyDescent="0.25">
      <c r="A95" s="1" t="s">
        <v>260</v>
      </c>
      <c r="B95" s="31" t="s">
        <v>261</v>
      </c>
      <c r="C95" s="32" t="s">
        <v>366</v>
      </c>
      <c r="D95" s="32" t="s">
        <v>271</v>
      </c>
      <c r="E95" s="34" t="s">
        <v>264</v>
      </c>
      <c r="F95" s="4">
        <v>5313.5163331820877</v>
      </c>
      <c r="G95" s="10">
        <v>4350.5839656393446</v>
      </c>
      <c r="H95" s="10"/>
      <c r="I95" s="10"/>
      <c r="J95" s="7">
        <f t="shared" si="1"/>
        <v>962.93236754274312</v>
      </c>
      <c r="K95" s="3" t="s">
        <v>265</v>
      </c>
      <c r="L95" s="6"/>
      <c r="M95" s="6"/>
      <c r="N95" s="6"/>
    </row>
    <row r="96" spans="1:14" ht="30" x14ac:dyDescent="0.25">
      <c r="A96" s="1" t="s">
        <v>260</v>
      </c>
      <c r="B96" s="31" t="s">
        <v>261</v>
      </c>
      <c r="C96" s="32" t="s">
        <v>367</v>
      </c>
      <c r="D96" s="32" t="s">
        <v>273</v>
      </c>
      <c r="E96" s="34" t="s">
        <v>264</v>
      </c>
      <c r="F96" s="4">
        <v>5789.252981910181</v>
      </c>
      <c r="G96" s="10">
        <v>4811.031942517885</v>
      </c>
      <c r="H96" s="10"/>
      <c r="I96" s="10"/>
      <c r="J96" s="7">
        <f t="shared" si="1"/>
        <v>978.22103939229601</v>
      </c>
      <c r="K96" s="3" t="s">
        <v>265</v>
      </c>
      <c r="L96" s="6"/>
      <c r="M96" s="6"/>
      <c r="N96" s="6"/>
    </row>
    <row r="97" spans="1:14" ht="30" x14ac:dyDescent="0.25">
      <c r="A97" s="1" t="s">
        <v>260</v>
      </c>
      <c r="B97" s="31" t="s">
        <v>261</v>
      </c>
      <c r="C97" s="32" t="s">
        <v>368</v>
      </c>
      <c r="D97" s="32" t="s">
        <v>275</v>
      </c>
      <c r="E97" s="34" t="s">
        <v>264</v>
      </c>
      <c r="F97" s="4">
        <v>6264.9896306382743</v>
      </c>
      <c r="G97" s="10">
        <v>5271.4799193964263</v>
      </c>
      <c r="H97" s="10"/>
      <c r="I97" s="10"/>
      <c r="J97" s="7">
        <f t="shared" si="1"/>
        <v>993.50971124184798</v>
      </c>
      <c r="K97" s="3" t="s">
        <v>265</v>
      </c>
      <c r="L97" s="6"/>
      <c r="M97" s="6"/>
      <c r="N97" s="6"/>
    </row>
    <row r="98" spans="1:14" ht="30" x14ac:dyDescent="0.25">
      <c r="A98" s="1" t="s">
        <v>260</v>
      </c>
      <c r="B98" s="31" t="s">
        <v>261</v>
      </c>
      <c r="C98" s="32" t="s">
        <v>369</v>
      </c>
      <c r="D98" s="32" t="s">
        <v>277</v>
      </c>
      <c r="E98" s="34" t="s">
        <v>264</v>
      </c>
      <c r="F98" s="4">
        <v>6740.7262793663676</v>
      </c>
      <c r="G98" s="10">
        <v>5731.9278962749668</v>
      </c>
      <c r="H98" s="10"/>
      <c r="I98" s="10"/>
      <c r="J98" s="7">
        <f t="shared" si="1"/>
        <v>1008.7983830914009</v>
      </c>
      <c r="K98" s="3" t="s">
        <v>265</v>
      </c>
      <c r="L98" s="6"/>
      <c r="M98" s="6"/>
      <c r="N98" s="6"/>
    </row>
    <row r="99" spans="1:14" ht="30" x14ac:dyDescent="0.25">
      <c r="A99" s="1" t="s">
        <v>260</v>
      </c>
      <c r="B99" s="31" t="s">
        <v>261</v>
      </c>
      <c r="C99" s="32" t="s">
        <v>370</v>
      </c>
      <c r="D99" s="32" t="s">
        <v>279</v>
      </c>
      <c r="E99" s="34" t="s">
        <v>264</v>
      </c>
      <c r="F99" s="4">
        <v>7294.6510327256601</v>
      </c>
      <c r="G99" s="10">
        <v>6280.5117832637134</v>
      </c>
      <c r="H99" s="10"/>
      <c r="I99" s="10"/>
      <c r="J99" s="7">
        <f t="shared" si="1"/>
        <v>1014.1392494619467</v>
      </c>
      <c r="K99" s="3" t="s">
        <v>265</v>
      </c>
      <c r="L99" s="6"/>
      <c r="M99" s="6"/>
      <c r="N99" s="6"/>
    </row>
    <row r="100" spans="1:14" ht="30" x14ac:dyDescent="0.25">
      <c r="A100" s="1" t="s">
        <v>260</v>
      </c>
      <c r="B100" s="31" t="s">
        <v>261</v>
      </c>
      <c r="C100" s="32" t="s">
        <v>371</v>
      </c>
      <c r="D100" s="32" t="s">
        <v>281</v>
      </c>
      <c r="E100" s="34" t="s">
        <v>264</v>
      </c>
      <c r="F100" s="4">
        <v>7848.5757860849517</v>
      </c>
      <c r="G100" s="10">
        <v>6829.0956702524591</v>
      </c>
      <c r="H100" s="10"/>
      <c r="I100" s="10"/>
      <c r="J100" s="7">
        <f t="shared" si="1"/>
        <v>1019.4801158324926</v>
      </c>
      <c r="K100" s="3" t="s">
        <v>265</v>
      </c>
      <c r="L100" s="6"/>
      <c r="M100" s="6"/>
      <c r="N100" s="6"/>
    </row>
    <row r="101" spans="1:14" ht="30" x14ac:dyDescent="0.25">
      <c r="A101" s="1" t="s">
        <v>260</v>
      </c>
      <c r="B101" s="31" t="s">
        <v>261</v>
      </c>
      <c r="C101" s="32" t="s">
        <v>262</v>
      </c>
      <c r="D101" s="32" t="s">
        <v>263</v>
      </c>
      <c r="E101" s="34" t="s">
        <v>372</v>
      </c>
      <c r="F101" s="4">
        <v>1035.3628018326981</v>
      </c>
      <c r="G101" s="10">
        <v>936.84041965133417</v>
      </c>
      <c r="H101" s="10"/>
      <c r="I101" s="10"/>
      <c r="J101" s="7">
        <f t="shared" si="1"/>
        <v>98.522382181363923</v>
      </c>
      <c r="K101" s="3" t="s">
        <v>265</v>
      </c>
      <c r="L101" s="6"/>
      <c r="M101" s="6"/>
      <c r="N101" s="6"/>
    </row>
    <row r="102" spans="1:14" ht="30" x14ac:dyDescent="0.25">
      <c r="A102" s="1" t="s">
        <v>260</v>
      </c>
      <c r="B102" s="31" t="s">
        <v>261</v>
      </c>
      <c r="C102" s="32" t="s">
        <v>266</v>
      </c>
      <c r="D102" s="32" t="s">
        <v>267</v>
      </c>
      <c r="E102" s="34" t="s">
        <v>372</v>
      </c>
      <c r="F102" s="4">
        <v>1540.0927762898632</v>
      </c>
      <c r="G102" s="10">
        <v>1433.1236140811216</v>
      </c>
      <c r="H102" s="10"/>
      <c r="I102" s="10"/>
      <c r="J102" s="7">
        <f t="shared" si="1"/>
        <v>106.96916220874164</v>
      </c>
      <c r="K102" s="3" t="s">
        <v>265</v>
      </c>
      <c r="L102" s="6"/>
      <c r="M102" s="6"/>
      <c r="N102" s="6"/>
    </row>
    <row r="103" spans="1:14" ht="30" x14ac:dyDescent="0.25">
      <c r="A103" s="1" t="s">
        <v>260</v>
      </c>
      <c r="B103" s="31" t="s">
        <v>261</v>
      </c>
      <c r="C103" s="32" t="s">
        <v>268</v>
      </c>
      <c r="D103" s="32" t="s">
        <v>269</v>
      </c>
      <c r="E103" s="34" t="s">
        <v>372</v>
      </c>
      <c r="F103" s="4">
        <v>2044.8227507470278</v>
      </c>
      <c r="G103" s="10">
        <v>1929.4068085109091</v>
      </c>
      <c r="H103" s="10"/>
      <c r="I103" s="10"/>
      <c r="J103" s="7">
        <f t="shared" si="1"/>
        <v>115.41594223611878</v>
      </c>
      <c r="K103" s="3" t="s">
        <v>265</v>
      </c>
      <c r="L103" s="6"/>
      <c r="M103" s="6"/>
      <c r="N103" s="6"/>
    </row>
    <row r="104" spans="1:14" ht="30" x14ac:dyDescent="0.25">
      <c r="A104" s="1" t="s">
        <v>260</v>
      </c>
      <c r="B104" s="31" t="s">
        <v>261</v>
      </c>
      <c r="C104" s="32" t="s">
        <v>270</v>
      </c>
      <c r="D104" s="32" t="s">
        <v>271</v>
      </c>
      <c r="E104" s="34" t="s">
        <v>372</v>
      </c>
      <c r="F104" s="4">
        <v>2549.5527252041929</v>
      </c>
      <c r="G104" s="10">
        <v>2425.690002940697</v>
      </c>
      <c r="H104" s="10"/>
      <c r="I104" s="10"/>
      <c r="J104" s="7">
        <f t="shared" si="1"/>
        <v>123.86272226349593</v>
      </c>
      <c r="K104" s="3" t="s">
        <v>265</v>
      </c>
      <c r="L104" s="6"/>
      <c r="M104" s="6"/>
      <c r="N104" s="6"/>
    </row>
    <row r="105" spans="1:14" ht="30" x14ac:dyDescent="0.25">
      <c r="A105" s="1" t="s">
        <v>260</v>
      </c>
      <c r="B105" s="31" t="s">
        <v>261</v>
      </c>
      <c r="C105" s="32" t="s">
        <v>272</v>
      </c>
      <c r="D105" s="32" t="s">
        <v>273</v>
      </c>
      <c r="E105" s="34" t="s">
        <v>372</v>
      </c>
      <c r="F105" s="4">
        <v>3054.2826996613571</v>
      </c>
      <c r="G105" s="10">
        <v>2921.9731973704838</v>
      </c>
      <c r="H105" s="10"/>
      <c r="I105" s="10"/>
      <c r="J105" s="7">
        <f t="shared" si="1"/>
        <v>132.3095022908733</v>
      </c>
      <c r="K105" s="3" t="s">
        <v>265</v>
      </c>
      <c r="L105" s="6"/>
      <c r="M105" s="6"/>
      <c r="N105" s="6"/>
    </row>
    <row r="106" spans="1:14" ht="30" x14ac:dyDescent="0.25">
      <c r="A106" s="1" t="s">
        <v>260</v>
      </c>
      <c r="B106" s="31" t="s">
        <v>261</v>
      </c>
      <c r="C106" s="32" t="s">
        <v>274</v>
      </c>
      <c r="D106" s="32" t="s">
        <v>275</v>
      </c>
      <c r="E106" s="34" t="s">
        <v>372</v>
      </c>
      <c r="F106" s="4">
        <v>3559.0126741185218</v>
      </c>
      <c r="G106" s="10">
        <v>3418.2563918002716</v>
      </c>
      <c r="H106" s="10"/>
      <c r="I106" s="10"/>
      <c r="J106" s="7">
        <f t="shared" si="1"/>
        <v>140.75628231825021</v>
      </c>
      <c r="K106" s="3" t="s">
        <v>265</v>
      </c>
      <c r="L106" s="6"/>
      <c r="M106" s="6"/>
      <c r="N106" s="6"/>
    </row>
    <row r="107" spans="1:14" ht="30" x14ac:dyDescent="0.25">
      <c r="A107" s="1" t="s">
        <v>260</v>
      </c>
      <c r="B107" s="31" t="s">
        <v>261</v>
      </c>
      <c r="C107" s="32" t="s">
        <v>276</v>
      </c>
      <c r="D107" s="32" t="s">
        <v>277</v>
      </c>
      <c r="E107" s="34" t="s">
        <v>372</v>
      </c>
      <c r="F107" s="4">
        <v>4063.7426485756869</v>
      </c>
      <c r="G107" s="10">
        <v>3914.5395862300593</v>
      </c>
      <c r="H107" s="10"/>
      <c r="I107" s="10"/>
      <c r="J107" s="7">
        <f t="shared" si="1"/>
        <v>149.20306234562759</v>
      </c>
      <c r="K107" s="3" t="s">
        <v>265</v>
      </c>
      <c r="L107" s="6"/>
      <c r="M107" s="6"/>
      <c r="N107" s="6"/>
    </row>
    <row r="108" spans="1:14" ht="30" x14ac:dyDescent="0.25">
      <c r="A108" s="1" t="s">
        <v>260</v>
      </c>
      <c r="B108" s="31" t="s">
        <v>261</v>
      </c>
      <c r="C108" s="32" t="s">
        <v>278</v>
      </c>
      <c r="D108" s="32" t="s">
        <v>279</v>
      </c>
      <c r="E108" s="34" t="s">
        <v>372</v>
      </c>
      <c r="F108" s="4">
        <v>4568.4726230328524</v>
      </c>
      <c r="G108" s="10">
        <v>4410.822780659847</v>
      </c>
      <c r="H108" s="10"/>
      <c r="I108" s="10"/>
      <c r="J108" s="7">
        <f t="shared" si="1"/>
        <v>157.64984237300541</v>
      </c>
      <c r="K108" s="3" t="s">
        <v>265</v>
      </c>
      <c r="L108" s="6"/>
      <c r="M108" s="6"/>
      <c r="N108" s="6"/>
    </row>
    <row r="109" spans="1:14" ht="30" x14ac:dyDescent="0.25">
      <c r="A109" s="1" t="s">
        <v>260</v>
      </c>
      <c r="B109" s="31" t="s">
        <v>261</v>
      </c>
      <c r="C109" s="32" t="s">
        <v>280</v>
      </c>
      <c r="D109" s="32" t="s">
        <v>281</v>
      </c>
      <c r="E109" s="34" t="s">
        <v>372</v>
      </c>
      <c r="F109" s="4">
        <v>5073.202597490018</v>
      </c>
      <c r="G109" s="10">
        <v>4907.1059750896347</v>
      </c>
      <c r="H109" s="10"/>
      <c r="I109" s="10"/>
      <c r="J109" s="7">
        <f t="shared" si="1"/>
        <v>166.09662240038324</v>
      </c>
      <c r="K109" s="3" t="s">
        <v>265</v>
      </c>
      <c r="L109" s="6"/>
      <c r="M109" s="6"/>
      <c r="N109" s="6"/>
    </row>
    <row r="110" spans="1:14" ht="30" x14ac:dyDescent="0.25">
      <c r="A110" s="1" t="s">
        <v>260</v>
      </c>
      <c r="B110" s="31" t="s">
        <v>261</v>
      </c>
      <c r="C110" s="32" t="s">
        <v>282</v>
      </c>
      <c r="D110" s="32" t="s">
        <v>263</v>
      </c>
      <c r="E110" s="34" t="s">
        <v>372</v>
      </c>
      <c r="F110" s="4">
        <v>1076.1772128960029</v>
      </c>
      <c r="G110" s="10">
        <v>936.84041965133417</v>
      </c>
      <c r="H110" s="10"/>
      <c r="I110" s="10"/>
      <c r="J110" s="7">
        <f t="shared" si="1"/>
        <v>139.33679324466868</v>
      </c>
      <c r="K110" s="3" t="s">
        <v>265</v>
      </c>
      <c r="L110" s="6"/>
      <c r="M110" s="6"/>
      <c r="N110" s="6"/>
    </row>
    <row r="111" spans="1:14" ht="30" x14ac:dyDescent="0.25">
      <c r="A111" s="1" t="s">
        <v>260</v>
      </c>
      <c r="B111" s="31" t="s">
        <v>261</v>
      </c>
      <c r="C111" s="32" t="s">
        <v>283</v>
      </c>
      <c r="D111" s="32" t="s">
        <v>267</v>
      </c>
      <c r="E111" s="34" t="s">
        <v>372</v>
      </c>
      <c r="F111" s="4">
        <v>1580.9071873531677</v>
      </c>
      <c r="G111" s="10">
        <v>1433.1236140811216</v>
      </c>
      <c r="H111" s="10"/>
      <c r="I111" s="10"/>
      <c r="J111" s="7">
        <f t="shared" si="1"/>
        <v>147.78357327204617</v>
      </c>
      <c r="K111" s="3" t="s">
        <v>265</v>
      </c>
      <c r="L111" s="6"/>
      <c r="M111" s="6"/>
      <c r="N111" s="6"/>
    </row>
    <row r="112" spans="1:14" ht="30" x14ac:dyDescent="0.25">
      <c r="A112" s="1" t="s">
        <v>260</v>
      </c>
      <c r="B112" s="31" t="s">
        <v>261</v>
      </c>
      <c r="C112" s="32" t="s">
        <v>284</v>
      </c>
      <c r="D112" s="32" t="s">
        <v>269</v>
      </c>
      <c r="E112" s="34" t="s">
        <v>372</v>
      </c>
      <c r="F112" s="4">
        <v>2085.6371618103326</v>
      </c>
      <c r="G112" s="10">
        <v>1929.4068085109091</v>
      </c>
      <c r="H112" s="10"/>
      <c r="I112" s="10"/>
      <c r="J112" s="7">
        <f t="shared" si="1"/>
        <v>156.23035329942354</v>
      </c>
      <c r="K112" s="3" t="s">
        <v>265</v>
      </c>
      <c r="L112" s="6"/>
      <c r="M112" s="6"/>
      <c r="N112" s="6"/>
    </row>
    <row r="113" spans="1:14" ht="30" x14ac:dyDescent="0.25">
      <c r="A113" s="1" t="s">
        <v>260</v>
      </c>
      <c r="B113" s="31" t="s">
        <v>261</v>
      </c>
      <c r="C113" s="32" t="s">
        <v>285</v>
      </c>
      <c r="D113" s="32" t="s">
        <v>271</v>
      </c>
      <c r="E113" s="34" t="s">
        <v>372</v>
      </c>
      <c r="F113" s="4">
        <v>2590.3671362674977</v>
      </c>
      <c r="G113" s="10">
        <v>2425.690002940697</v>
      </c>
      <c r="H113" s="10"/>
      <c r="I113" s="10"/>
      <c r="J113" s="7">
        <f t="shared" si="1"/>
        <v>164.67713332680069</v>
      </c>
      <c r="K113" s="3" t="s">
        <v>265</v>
      </c>
      <c r="L113" s="6"/>
      <c r="M113" s="6"/>
      <c r="N113" s="6"/>
    </row>
    <row r="114" spans="1:14" ht="30" x14ac:dyDescent="0.25">
      <c r="A114" s="1" t="s">
        <v>260</v>
      </c>
      <c r="B114" s="31" t="s">
        <v>261</v>
      </c>
      <c r="C114" s="32" t="s">
        <v>286</v>
      </c>
      <c r="D114" s="32" t="s">
        <v>273</v>
      </c>
      <c r="E114" s="34" t="s">
        <v>372</v>
      </c>
      <c r="F114" s="4">
        <v>3095.0971107246619</v>
      </c>
      <c r="G114" s="10">
        <v>2921.9731973704838</v>
      </c>
      <c r="H114" s="10"/>
      <c r="I114" s="10"/>
      <c r="J114" s="7">
        <f t="shared" si="1"/>
        <v>173.12391335417806</v>
      </c>
      <c r="K114" s="3" t="s">
        <v>265</v>
      </c>
      <c r="L114" s="6"/>
      <c r="M114" s="6"/>
      <c r="N114" s="6"/>
    </row>
    <row r="115" spans="1:14" ht="30" x14ac:dyDescent="0.25">
      <c r="A115" s="1" t="s">
        <v>260</v>
      </c>
      <c r="B115" s="31" t="s">
        <v>261</v>
      </c>
      <c r="C115" s="32" t="s">
        <v>287</v>
      </c>
      <c r="D115" s="32" t="s">
        <v>275</v>
      </c>
      <c r="E115" s="34" t="s">
        <v>372</v>
      </c>
      <c r="F115" s="4">
        <v>3599.8270851818265</v>
      </c>
      <c r="G115" s="10">
        <v>3418.2563918002716</v>
      </c>
      <c r="H115" s="10"/>
      <c r="I115" s="10"/>
      <c r="J115" s="7">
        <f t="shared" si="1"/>
        <v>181.57069338155497</v>
      </c>
      <c r="K115" s="3" t="s">
        <v>265</v>
      </c>
      <c r="L115" s="6"/>
      <c r="M115" s="6"/>
      <c r="N115" s="6"/>
    </row>
    <row r="116" spans="1:14" ht="30" x14ac:dyDescent="0.25">
      <c r="A116" s="1" t="s">
        <v>260</v>
      </c>
      <c r="B116" s="31" t="s">
        <v>261</v>
      </c>
      <c r="C116" s="32" t="s">
        <v>288</v>
      </c>
      <c r="D116" s="32" t="s">
        <v>277</v>
      </c>
      <c r="E116" s="34" t="s">
        <v>372</v>
      </c>
      <c r="F116" s="4">
        <v>4104.5570596389916</v>
      </c>
      <c r="G116" s="10">
        <v>3914.5395862300593</v>
      </c>
      <c r="H116" s="10"/>
      <c r="I116" s="10"/>
      <c r="J116" s="7">
        <f t="shared" si="1"/>
        <v>190.01747340893235</v>
      </c>
      <c r="K116" s="3" t="s">
        <v>265</v>
      </c>
      <c r="L116" s="6"/>
      <c r="M116" s="6"/>
      <c r="N116" s="6"/>
    </row>
    <row r="117" spans="1:14" ht="30" x14ac:dyDescent="0.25">
      <c r="A117" s="1" t="s">
        <v>260</v>
      </c>
      <c r="B117" s="31" t="s">
        <v>261</v>
      </c>
      <c r="C117" s="32" t="s">
        <v>289</v>
      </c>
      <c r="D117" s="32" t="s">
        <v>279</v>
      </c>
      <c r="E117" s="34" t="s">
        <v>372</v>
      </c>
      <c r="F117" s="4">
        <v>4609.2870340961563</v>
      </c>
      <c r="G117" s="10">
        <v>4410.822780659847</v>
      </c>
      <c r="H117" s="10"/>
      <c r="I117" s="10"/>
      <c r="J117" s="7">
        <f t="shared" si="1"/>
        <v>198.46425343630926</v>
      </c>
      <c r="K117" s="3" t="s">
        <v>265</v>
      </c>
      <c r="L117" s="6"/>
      <c r="M117" s="6"/>
      <c r="N117" s="6"/>
    </row>
    <row r="118" spans="1:14" ht="30" x14ac:dyDescent="0.25">
      <c r="A118" s="1" t="s">
        <v>260</v>
      </c>
      <c r="B118" s="31" t="s">
        <v>261</v>
      </c>
      <c r="C118" s="32" t="s">
        <v>290</v>
      </c>
      <c r="D118" s="32" t="s">
        <v>281</v>
      </c>
      <c r="E118" s="34" t="s">
        <v>372</v>
      </c>
      <c r="F118" s="4">
        <v>5114.0170085533227</v>
      </c>
      <c r="G118" s="10">
        <v>4907.1059750896347</v>
      </c>
      <c r="H118" s="10"/>
      <c r="I118" s="10"/>
      <c r="J118" s="7">
        <f t="shared" si="1"/>
        <v>206.911033463688</v>
      </c>
      <c r="K118" s="3" t="s">
        <v>265</v>
      </c>
      <c r="L118" s="6"/>
      <c r="M118" s="6"/>
      <c r="N118" s="6"/>
    </row>
    <row r="119" spans="1:14" ht="30" x14ac:dyDescent="0.25">
      <c r="A119" s="1" t="s">
        <v>260</v>
      </c>
      <c r="B119" s="31" t="s">
        <v>261</v>
      </c>
      <c r="C119" s="32" t="s">
        <v>291</v>
      </c>
      <c r="D119" s="32" t="s">
        <v>263</v>
      </c>
      <c r="E119" s="34" t="s">
        <v>372</v>
      </c>
      <c r="F119" s="4">
        <v>1116.9916239593076</v>
      </c>
      <c r="G119" s="10">
        <v>936.84041965133417</v>
      </c>
      <c r="H119" s="10"/>
      <c r="I119" s="10"/>
      <c r="J119" s="7">
        <f t="shared" si="1"/>
        <v>180.15120430797344</v>
      </c>
      <c r="K119" s="3" t="s">
        <v>265</v>
      </c>
      <c r="L119" s="6"/>
      <c r="M119" s="6"/>
      <c r="N119" s="6"/>
    </row>
    <row r="120" spans="1:14" ht="30" x14ac:dyDescent="0.25">
      <c r="A120" s="1" t="s">
        <v>260</v>
      </c>
      <c r="B120" s="31" t="s">
        <v>261</v>
      </c>
      <c r="C120" s="32" t="s">
        <v>292</v>
      </c>
      <c r="D120" s="32" t="s">
        <v>267</v>
      </c>
      <c r="E120" s="34" t="s">
        <v>372</v>
      </c>
      <c r="F120" s="4">
        <v>1621.7215984164725</v>
      </c>
      <c r="G120" s="10">
        <v>1433.1236140811216</v>
      </c>
      <c r="H120" s="10"/>
      <c r="I120" s="10"/>
      <c r="J120" s="7">
        <f t="shared" si="1"/>
        <v>188.59798433535093</v>
      </c>
      <c r="K120" s="3" t="s">
        <v>265</v>
      </c>
      <c r="L120" s="6"/>
      <c r="M120" s="6"/>
      <c r="N120" s="6"/>
    </row>
    <row r="121" spans="1:14" ht="30" x14ac:dyDescent="0.25">
      <c r="A121" s="1" t="s">
        <v>260</v>
      </c>
      <c r="B121" s="31" t="s">
        <v>261</v>
      </c>
      <c r="C121" s="32" t="s">
        <v>293</v>
      </c>
      <c r="D121" s="32" t="s">
        <v>269</v>
      </c>
      <c r="E121" s="34" t="s">
        <v>372</v>
      </c>
      <c r="F121" s="4">
        <v>2126.4515728736374</v>
      </c>
      <c r="G121" s="10">
        <v>1929.4068085109091</v>
      </c>
      <c r="H121" s="10"/>
      <c r="I121" s="10"/>
      <c r="J121" s="7">
        <f t="shared" si="1"/>
        <v>197.0447643627283</v>
      </c>
      <c r="K121" s="3" t="s">
        <v>265</v>
      </c>
      <c r="L121" s="6"/>
      <c r="M121" s="6"/>
      <c r="N121" s="6"/>
    </row>
    <row r="122" spans="1:14" ht="30" x14ac:dyDescent="0.25">
      <c r="A122" s="1" t="s">
        <v>260</v>
      </c>
      <c r="B122" s="31" t="s">
        <v>261</v>
      </c>
      <c r="C122" s="32" t="s">
        <v>294</v>
      </c>
      <c r="D122" s="32" t="s">
        <v>271</v>
      </c>
      <c r="E122" s="34" t="s">
        <v>372</v>
      </c>
      <c r="F122" s="4">
        <v>2631.1815473308025</v>
      </c>
      <c r="G122" s="10">
        <v>2425.690002940697</v>
      </c>
      <c r="H122" s="10"/>
      <c r="I122" s="10"/>
      <c r="J122" s="7">
        <f t="shared" si="1"/>
        <v>205.49154439010545</v>
      </c>
      <c r="K122" s="3" t="s">
        <v>265</v>
      </c>
      <c r="L122" s="6"/>
      <c r="M122" s="6"/>
      <c r="N122" s="6"/>
    </row>
    <row r="123" spans="1:14" ht="30" x14ac:dyDescent="0.25">
      <c r="A123" s="1" t="s">
        <v>260</v>
      </c>
      <c r="B123" s="31" t="s">
        <v>261</v>
      </c>
      <c r="C123" s="32" t="s">
        <v>295</v>
      </c>
      <c r="D123" s="32" t="s">
        <v>273</v>
      </c>
      <c r="E123" s="34" t="s">
        <v>372</v>
      </c>
      <c r="F123" s="4">
        <v>3135.9115217879666</v>
      </c>
      <c r="G123" s="10">
        <v>2921.9731973704838</v>
      </c>
      <c r="H123" s="10"/>
      <c r="I123" s="10"/>
      <c r="J123" s="7">
        <f t="shared" si="1"/>
        <v>213.93832441748282</v>
      </c>
      <c r="K123" s="3" t="s">
        <v>265</v>
      </c>
      <c r="L123" s="6"/>
      <c r="M123" s="6"/>
      <c r="N123" s="6"/>
    </row>
    <row r="124" spans="1:14" ht="30" x14ac:dyDescent="0.25">
      <c r="A124" s="1" t="s">
        <v>260</v>
      </c>
      <c r="B124" s="31" t="s">
        <v>261</v>
      </c>
      <c r="C124" s="32" t="s">
        <v>296</v>
      </c>
      <c r="D124" s="32" t="s">
        <v>275</v>
      </c>
      <c r="E124" s="34" t="s">
        <v>372</v>
      </c>
      <c r="F124" s="4">
        <v>3640.6414962451313</v>
      </c>
      <c r="G124" s="10">
        <v>3418.2563918002716</v>
      </c>
      <c r="H124" s="10"/>
      <c r="I124" s="10"/>
      <c r="J124" s="7">
        <f t="shared" si="1"/>
        <v>222.38510444485973</v>
      </c>
      <c r="K124" s="3" t="s">
        <v>265</v>
      </c>
      <c r="L124" s="6"/>
      <c r="M124" s="6"/>
      <c r="N124" s="6"/>
    </row>
    <row r="125" spans="1:14" ht="30" x14ac:dyDescent="0.25">
      <c r="A125" s="1" t="s">
        <v>260</v>
      </c>
      <c r="B125" s="31" t="s">
        <v>261</v>
      </c>
      <c r="C125" s="32" t="s">
        <v>297</v>
      </c>
      <c r="D125" s="32" t="s">
        <v>277</v>
      </c>
      <c r="E125" s="34" t="s">
        <v>372</v>
      </c>
      <c r="F125" s="4">
        <v>4145.3714707022964</v>
      </c>
      <c r="G125" s="10">
        <v>3914.5395862300593</v>
      </c>
      <c r="H125" s="10"/>
      <c r="I125" s="10"/>
      <c r="J125" s="7">
        <f t="shared" si="1"/>
        <v>230.83188447223711</v>
      </c>
      <c r="K125" s="3" t="s">
        <v>265</v>
      </c>
      <c r="L125" s="6"/>
      <c r="M125" s="6"/>
      <c r="N125" s="6"/>
    </row>
    <row r="126" spans="1:14" ht="30" x14ac:dyDescent="0.25">
      <c r="A126" s="1" t="s">
        <v>260</v>
      </c>
      <c r="B126" s="31" t="s">
        <v>261</v>
      </c>
      <c r="C126" s="32" t="s">
        <v>298</v>
      </c>
      <c r="D126" s="32" t="s">
        <v>279</v>
      </c>
      <c r="E126" s="34" t="s">
        <v>372</v>
      </c>
      <c r="F126" s="4">
        <v>4650.1014451594619</v>
      </c>
      <c r="G126" s="10">
        <v>4410.822780659847</v>
      </c>
      <c r="H126" s="10"/>
      <c r="I126" s="10"/>
      <c r="J126" s="7">
        <f t="shared" si="1"/>
        <v>239.27866449961493</v>
      </c>
      <c r="K126" s="3" t="s">
        <v>265</v>
      </c>
      <c r="L126" s="6"/>
      <c r="M126" s="6"/>
      <c r="N126" s="6"/>
    </row>
    <row r="127" spans="1:14" ht="30" x14ac:dyDescent="0.25">
      <c r="A127" s="1" t="s">
        <v>260</v>
      </c>
      <c r="B127" s="31" t="s">
        <v>261</v>
      </c>
      <c r="C127" s="32" t="s">
        <v>299</v>
      </c>
      <c r="D127" s="32" t="s">
        <v>281</v>
      </c>
      <c r="E127" s="34" t="s">
        <v>372</v>
      </c>
      <c r="F127" s="4">
        <v>5154.8314196166266</v>
      </c>
      <c r="G127" s="10">
        <v>4907.1059750896347</v>
      </c>
      <c r="H127" s="10"/>
      <c r="I127" s="10"/>
      <c r="J127" s="7">
        <f t="shared" si="1"/>
        <v>247.72544452699185</v>
      </c>
      <c r="K127" s="3" t="s">
        <v>265</v>
      </c>
      <c r="L127" s="6"/>
      <c r="M127" s="6"/>
      <c r="N127" s="6"/>
    </row>
    <row r="128" spans="1:14" ht="30" x14ac:dyDescent="0.25">
      <c r="A128" s="1" t="s">
        <v>260</v>
      </c>
      <c r="B128" s="31" t="s">
        <v>261</v>
      </c>
      <c r="C128" s="32" t="s">
        <v>300</v>
      </c>
      <c r="D128" s="32" t="s">
        <v>263</v>
      </c>
      <c r="E128" s="34" t="s">
        <v>372</v>
      </c>
      <c r="F128" s="4">
        <v>1157.8060350226124</v>
      </c>
      <c r="G128" s="10">
        <v>936.84041965133417</v>
      </c>
      <c r="H128" s="10"/>
      <c r="I128" s="10"/>
      <c r="J128" s="7">
        <f t="shared" si="1"/>
        <v>220.9656153712782</v>
      </c>
      <c r="K128" s="3" t="s">
        <v>265</v>
      </c>
      <c r="L128" s="6"/>
      <c r="M128" s="6"/>
      <c r="N128" s="6"/>
    </row>
    <row r="129" spans="1:14" ht="30" x14ac:dyDescent="0.25">
      <c r="A129" s="1" t="s">
        <v>260</v>
      </c>
      <c r="B129" s="31" t="s">
        <v>261</v>
      </c>
      <c r="C129" s="32" t="s">
        <v>301</v>
      </c>
      <c r="D129" s="32" t="s">
        <v>267</v>
      </c>
      <c r="E129" s="34" t="s">
        <v>372</v>
      </c>
      <c r="F129" s="4">
        <v>1662.536009479777</v>
      </c>
      <c r="G129" s="10">
        <v>1433.1236140811216</v>
      </c>
      <c r="H129" s="10"/>
      <c r="I129" s="10"/>
      <c r="J129" s="7">
        <f t="shared" si="1"/>
        <v>229.41239539865546</v>
      </c>
      <c r="K129" s="3" t="s">
        <v>265</v>
      </c>
      <c r="L129" s="6"/>
      <c r="M129" s="6"/>
      <c r="N129" s="6"/>
    </row>
    <row r="130" spans="1:14" ht="30" x14ac:dyDescent="0.25">
      <c r="A130" s="1" t="s">
        <v>260</v>
      </c>
      <c r="B130" s="31" t="s">
        <v>261</v>
      </c>
      <c r="C130" s="32" t="s">
        <v>302</v>
      </c>
      <c r="D130" s="32" t="s">
        <v>269</v>
      </c>
      <c r="E130" s="34" t="s">
        <v>372</v>
      </c>
      <c r="F130" s="4">
        <v>2167.2659839369421</v>
      </c>
      <c r="G130" s="10">
        <v>1929.4068085109091</v>
      </c>
      <c r="H130" s="10"/>
      <c r="I130" s="10"/>
      <c r="J130" s="7">
        <f t="shared" si="1"/>
        <v>237.85917542603306</v>
      </c>
      <c r="K130" s="3" t="s">
        <v>265</v>
      </c>
      <c r="L130" s="6"/>
      <c r="M130" s="6"/>
      <c r="N130" s="6"/>
    </row>
    <row r="131" spans="1:14" ht="30" x14ac:dyDescent="0.25">
      <c r="A131" s="1" t="s">
        <v>260</v>
      </c>
      <c r="B131" s="31" t="s">
        <v>261</v>
      </c>
      <c r="C131" s="32" t="s">
        <v>303</v>
      </c>
      <c r="D131" s="32" t="s">
        <v>271</v>
      </c>
      <c r="E131" s="34" t="s">
        <v>372</v>
      </c>
      <c r="F131" s="4">
        <v>2671.9959583941068</v>
      </c>
      <c r="G131" s="10">
        <v>2425.690002940697</v>
      </c>
      <c r="H131" s="10"/>
      <c r="I131" s="10"/>
      <c r="J131" s="7">
        <f t="shared" ref="J131:J194" si="2">F131-G131</f>
        <v>246.30595545340975</v>
      </c>
      <c r="K131" s="3" t="s">
        <v>265</v>
      </c>
      <c r="L131" s="6"/>
      <c r="M131" s="6"/>
      <c r="N131" s="6"/>
    </row>
    <row r="132" spans="1:14" ht="30" x14ac:dyDescent="0.25">
      <c r="A132" s="1" t="s">
        <v>260</v>
      </c>
      <c r="B132" s="31" t="s">
        <v>261</v>
      </c>
      <c r="C132" s="32" t="s">
        <v>304</v>
      </c>
      <c r="D132" s="32" t="s">
        <v>273</v>
      </c>
      <c r="E132" s="34" t="s">
        <v>372</v>
      </c>
      <c r="F132" s="4">
        <v>3176.7259328512714</v>
      </c>
      <c r="G132" s="10">
        <v>2921.9731973704838</v>
      </c>
      <c r="H132" s="10"/>
      <c r="I132" s="10"/>
      <c r="J132" s="7">
        <f t="shared" si="2"/>
        <v>254.75273548078758</v>
      </c>
      <c r="K132" s="3" t="s">
        <v>265</v>
      </c>
      <c r="L132" s="6"/>
      <c r="M132" s="6"/>
      <c r="N132" s="6"/>
    </row>
    <row r="133" spans="1:14" ht="30" x14ac:dyDescent="0.25">
      <c r="A133" s="1" t="s">
        <v>260</v>
      </c>
      <c r="B133" s="31" t="s">
        <v>261</v>
      </c>
      <c r="C133" s="32" t="s">
        <v>305</v>
      </c>
      <c r="D133" s="32" t="s">
        <v>275</v>
      </c>
      <c r="E133" s="34" t="s">
        <v>372</v>
      </c>
      <c r="F133" s="4">
        <v>3681.4559073084361</v>
      </c>
      <c r="G133" s="10">
        <v>3418.2563918002716</v>
      </c>
      <c r="H133" s="10"/>
      <c r="I133" s="10"/>
      <c r="J133" s="7">
        <f t="shared" si="2"/>
        <v>263.1995155081645</v>
      </c>
      <c r="K133" s="3" t="s">
        <v>265</v>
      </c>
      <c r="L133" s="6"/>
      <c r="M133" s="6"/>
      <c r="N133" s="6"/>
    </row>
    <row r="134" spans="1:14" ht="30" x14ac:dyDescent="0.25">
      <c r="A134" s="1" t="s">
        <v>260</v>
      </c>
      <c r="B134" s="31" t="s">
        <v>261</v>
      </c>
      <c r="C134" s="32" t="s">
        <v>306</v>
      </c>
      <c r="D134" s="32" t="s">
        <v>277</v>
      </c>
      <c r="E134" s="34" t="s">
        <v>372</v>
      </c>
      <c r="F134" s="4">
        <v>4186.1858817656012</v>
      </c>
      <c r="G134" s="10">
        <v>3914.5395862300593</v>
      </c>
      <c r="H134" s="10"/>
      <c r="I134" s="10"/>
      <c r="J134" s="7">
        <f t="shared" si="2"/>
        <v>271.64629553554187</v>
      </c>
      <c r="K134" s="3" t="s">
        <v>265</v>
      </c>
      <c r="L134" s="6"/>
      <c r="M134" s="6"/>
      <c r="N134" s="6"/>
    </row>
    <row r="135" spans="1:14" ht="30" x14ac:dyDescent="0.25">
      <c r="A135" s="1" t="s">
        <v>260</v>
      </c>
      <c r="B135" s="31" t="s">
        <v>261</v>
      </c>
      <c r="C135" s="32" t="s">
        <v>307</v>
      </c>
      <c r="D135" s="32" t="s">
        <v>279</v>
      </c>
      <c r="E135" s="34" t="s">
        <v>372</v>
      </c>
      <c r="F135" s="4">
        <v>4690.9158562227658</v>
      </c>
      <c r="G135" s="10">
        <v>4410.822780659847</v>
      </c>
      <c r="H135" s="10"/>
      <c r="I135" s="10"/>
      <c r="J135" s="7">
        <f t="shared" si="2"/>
        <v>280.09307556291878</v>
      </c>
      <c r="K135" s="3" t="s">
        <v>265</v>
      </c>
      <c r="L135" s="6"/>
      <c r="M135" s="6"/>
      <c r="N135" s="6"/>
    </row>
    <row r="136" spans="1:14" ht="30" x14ac:dyDescent="0.25">
      <c r="A136" s="1" t="s">
        <v>260</v>
      </c>
      <c r="B136" s="31" t="s">
        <v>261</v>
      </c>
      <c r="C136" s="32" t="s">
        <v>308</v>
      </c>
      <c r="D136" s="32" t="s">
        <v>281</v>
      </c>
      <c r="E136" s="34" t="s">
        <v>372</v>
      </c>
      <c r="F136" s="4">
        <v>5195.6458306799314</v>
      </c>
      <c r="G136" s="10">
        <v>4907.1059750896347</v>
      </c>
      <c r="H136" s="10"/>
      <c r="I136" s="10"/>
      <c r="J136" s="7">
        <f t="shared" si="2"/>
        <v>288.53985559029661</v>
      </c>
      <c r="K136" s="3" t="s">
        <v>265</v>
      </c>
      <c r="L136" s="6"/>
      <c r="M136" s="6"/>
      <c r="N136" s="6"/>
    </row>
    <row r="137" spans="1:14" ht="30" x14ac:dyDescent="0.25">
      <c r="A137" s="1" t="s">
        <v>260</v>
      </c>
      <c r="B137" s="31" t="s">
        <v>261</v>
      </c>
      <c r="C137" s="32" t="s">
        <v>309</v>
      </c>
      <c r="D137" s="32" t="s">
        <v>263</v>
      </c>
      <c r="E137" s="34" t="s">
        <v>372</v>
      </c>
      <c r="F137" s="4">
        <v>1198.6204460859169</v>
      </c>
      <c r="G137" s="10">
        <v>936.84041965133417</v>
      </c>
      <c r="H137" s="10"/>
      <c r="I137" s="10"/>
      <c r="J137" s="7">
        <f t="shared" si="2"/>
        <v>261.78002643458274</v>
      </c>
      <c r="K137" s="3" t="s">
        <v>265</v>
      </c>
      <c r="L137" s="6"/>
      <c r="M137" s="6"/>
      <c r="N137" s="6"/>
    </row>
    <row r="138" spans="1:14" ht="30" x14ac:dyDescent="0.25">
      <c r="A138" s="1" t="s">
        <v>260</v>
      </c>
      <c r="B138" s="31" t="s">
        <v>261</v>
      </c>
      <c r="C138" s="32" t="s">
        <v>310</v>
      </c>
      <c r="D138" s="32" t="s">
        <v>267</v>
      </c>
      <c r="E138" s="34" t="s">
        <v>372</v>
      </c>
      <c r="F138" s="4">
        <v>1703.3504205430818</v>
      </c>
      <c r="G138" s="10">
        <v>1433.1236140811216</v>
      </c>
      <c r="H138" s="10"/>
      <c r="I138" s="10"/>
      <c r="J138" s="7">
        <f t="shared" si="2"/>
        <v>270.22680646196022</v>
      </c>
      <c r="K138" s="3" t="s">
        <v>265</v>
      </c>
      <c r="L138" s="6"/>
      <c r="M138" s="6"/>
      <c r="N138" s="6"/>
    </row>
    <row r="139" spans="1:14" ht="30" x14ac:dyDescent="0.25">
      <c r="A139" s="1" t="s">
        <v>260</v>
      </c>
      <c r="B139" s="31" t="s">
        <v>261</v>
      </c>
      <c r="C139" s="32" t="s">
        <v>311</v>
      </c>
      <c r="D139" s="32" t="s">
        <v>269</v>
      </c>
      <c r="E139" s="34" t="s">
        <v>372</v>
      </c>
      <c r="F139" s="4">
        <v>2208.0803950002464</v>
      </c>
      <c r="G139" s="10">
        <v>1929.4068085109091</v>
      </c>
      <c r="H139" s="10"/>
      <c r="I139" s="10"/>
      <c r="J139" s="7">
        <f t="shared" si="2"/>
        <v>278.67358648933737</v>
      </c>
      <c r="K139" s="3" t="s">
        <v>265</v>
      </c>
      <c r="L139" s="6"/>
      <c r="M139" s="6"/>
      <c r="N139" s="6"/>
    </row>
    <row r="140" spans="1:14" ht="30" x14ac:dyDescent="0.25">
      <c r="A140" s="1" t="s">
        <v>260</v>
      </c>
      <c r="B140" s="31" t="s">
        <v>261</v>
      </c>
      <c r="C140" s="32" t="s">
        <v>312</v>
      </c>
      <c r="D140" s="32" t="s">
        <v>271</v>
      </c>
      <c r="E140" s="34" t="s">
        <v>372</v>
      </c>
      <c r="F140" s="4">
        <v>2712.8103694574115</v>
      </c>
      <c r="G140" s="10">
        <v>2425.690002940697</v>
      </c>
      <c r="H140" s="10"/>
      <c r="I140" s="10"/>
      <c r="J140" s="7">
        <f t="shared" si="2"/>
        <v>287.12036651671451</v>
      </c>
      <c r="K140" s="3" t="s">
        <v>265</v>
      </c>
      <c r="L140" s="6"/>
      <c r="M140" s="6"/>
      <c r="N140" s="6"/>
    </row>
    <row r="141" spans="1:14" ht="30" x14ac:dyDescent="0.25">
      <c r="A141" s="1" t="s">
        <v>260</v>
      </c>
      <c r="B141" s="31" t="s">
        <v>261</v>
      </c>
      <c r="C141" s="32" t="s">
        <v>313</v>
      </c>
      <c r="D141" s="32" t="s">
        <v>273</v>
      </c>
      <c r="E141" s="34" t="s">
        <v>372</v>
      </c>
      <c r="F141" s="4">
        <v>3217.5403439145757</v>
      </c>
      <c r="G141" s="10">
        <v>2921.9731973704838</v>
      </c>
      <c r="H141" s="10"/>
      <c r="I141" s="10"/>
      <c r="J141" s="7">
        <f t="shared" si="2"/>
        <v>295.56714654409188</v>
      </c>
      <c r="K141" s="3" t="s">
        <v>265</v>
      </c>
      <c r="L141" s="6"/>
      <c r="M141" s="6"/>
      <c r="N141" s="6"/>
    </row>
    <row r="142" spans="1:14" ht="30" x14ac:dyDescent="0.25">
      <c r="A142" s="1" t="s">
        <v>260</v>
      </c>
      <c r="B142" s="31" t="s">
        <v>261</v>
      </c>
      <c r="C142" s="32" t="s">
        <v>314</v>
      </c>
      <c r="D142" s="32" t="s">
        <v>275</v>
      </c>
      <c r="E142" s="34" t="s">
        <v>372</v>
      </c>
      <c r="F142" s="4">
        <v>3722.2703183717404</v>
      </c>
      <c r="G142" s="10">
        <v>3418.2563918002716</v>
      </c>
      <c r="H142" s="10"/>
      <c r="I142" s="10"/>
      <c r="J142" s="7">
        <f t="shared" si="2"/>
        <v>304.0139265714688</v>
      </c>
      <c r="K142" s="3" t="s">
        <v>265</v>
      </c>
      <c r="L142" s="6"/>
      <c r="M142" s="6"/>
      <c r="N142" s="6"/>
    </row>
    <row r="143" spans="1:14" ht="30" x14ac:dyDescent="0.25">
      <c r="A143" s="1" t="s">
        <v>260</v>
      </c>
      <c r="B143" s="31" t="s">
        <v>261</v>
      </c>
      <c r="C143" s="32" t="s">
        <v>315</v>
      </c>
      <c r="D143" s="32" t="s">
        <v>277</v>
      </c>
      <c r="E143" s="34" t="s">
        <v>372</v>
      </c>
      <c r="F143" s="4">
        <v>4227.0002928289059</v>
      </c>
      <c r="G143" s="10">
        <v>3914.5395862300593</v>
      </c>
      <c r="H143" s="10"/>
      <c r="I143" s="10"/>
      <c r="J143" s="7">
        <f t="shared" si="2"/>
        <v>312.46070659884663</v>
      </c>
      <c r="K143" s="3" t="s">
        <v>265</v>
      </c>
      <c r="L143" s="6"/>
      <c r="M143" s="6"/>
      <c r="N143" s="6"/>
    </row>
    <row r="144" spans="1:14" ht="30" x14ac:dyDescent="0.25">
      <c r="A144" s="1" t="s">
        <v>260</v>
      </c>
      <c r="B144" s="31" t="s">
        <v>261</v>
      </c>
      <c r="C144" s="32" t="s">
        <v>316</v>
      </c>
      <c r="D144" s="32" t="s">
        <v>279</v>
      </c>
      <c r="E144" s="34" t="s">
        <v>372</v>
      </c>
      <c r="F144" s="4">
        <v>4731.7302672860706</v>
      </c>
      <c r="G144" s="10">
        <v>4410.822780659847</v>
      </c>
      <c r="H144" s="10"/>
      <c r="I144" s="10"/>
      <c r="J144" s="7">
        <f t="shared" si="2"/>
        <v>320.90748662622354</v>
      </c>
      <c r="K144" s="3" t="s">
        <v>265</v>
      </c>
      <c r="L144" s="6"/>
      <c r="M144" s="6"/>
      <c r="N144" s="6"/>
    </row>
    <row r="145" spans="1:14" ht="30" x14ac:dyDescent="0.25">
      <c r="A145" s="1" t="s">
        <v>260</v>
      </c>
      <c r="B145" s="31" t="s">
        <v>261</v>
      </c>
      <c r="C145" s="32" t="s">
        <v>317</v>
      </c>
      <c r="D145" s="32" t="s">
        <v>281</v>
      </c>
      <c r="E145" s="34" t="s">
        <v>372</v>
      </c>
      <c r="F145" s="4">
        <v>5236.4602417432361</v>
      </c>
      <c r="G145" s="10">
        <v>4907.1059750896347</v>
      </c>
      <c r="H145" s="10"/>
      <c r="I145" s="10"/>
      <c r="J145" s="7">
        <f t="shared" si="2"/>
        <v>329.35426665360137</v>
      </c>
      <c r="K145" s="3" t="s">
        <v>265</v>
      </c>
      <c r="L145" s="6"/>
      <c r="M145" s="6"/>
      <c r="N145" s="6"/>
    </row>
    <row r="146" spans="1:14" ht="30" x14ac:dyDescent="0.25">
      <c r="A146" s="1" t="s">
        <v>260</v>
      </c>
      <c r="B146" s="31" t="s">
        <v>261</v>
      </c>
      <c r="C146" s="32" t="s">
        <v>318</v>
      </c>
      <c r="D146" s="32" t="s">
        <v>263</v>
      </c>
      <c r="E146" s="34" t="s">
        <v>372</v>
      </c>
      <c r="F146" s="4">
        <v>1239.4348571492217</v>
      </c>
      <c r="G146" s="10">
        <v>936.84041965133417</v>
      </c>
      <c r="H146" s="10"/>
      <c r="I146" s="10"/>
      <c r="J146" s="7">
        <f t="shared" si="2"/>
        <v>302.5944374978875</v>
      </c>
      <c r="K146" s="3" t="s">
        <v>265</v>
      </c>
      <c r="L146" s="6"/>
      <c r="M146" s="6"/>
      <c r="N146" s="6"/>
    </row>
    <row r="147" spans="1:14" ht="30" x14ac:dyDescent="0.25">
      <c r="A147" s="1" t="s">
        <v>260</v>
      </c>
      <c r="B147" s="31" t="s">
        <v>261</v>
      </c>
      <c r="C147" s="32" t="s">
        <v>319</v>
      </c>
      <c r="D147" s="32" t="s">
        <v>267</v>
      </c>
      <c r="E147" s="34" t="s">
        <v>372</v>
      </c>
      <c r="F147" s="4">
        <v>1744.1648316063865</v>
      </c>
      <c r="G147" s="10">
        <v>1433.1236140811216</v>
      </c>
      <c r="H147" s="10"/>
      <c r="I147" s="10"/>
      <c r="J147" s="7">
        <f t="shared" si="2"/>
        <v>311.04121752526498</v>
      </c>
      <c r="K147" s="3" t="s">
        <v>265</v>
      </c>
      <c r="L147" s="6"/>
      <c r="M147" s="6"/>
      <c r="N147" s="6"/>
    </row>
    <row r="148" spans="1:14" ht="30" x14ac:dyDescent="0.25">
      <c r="A148" s="1" t="s">
        <v>260</v>
      </c>
      <c r="B148" s="31" t="s">
        <v>261</v>
      </c>
      <c r="C148" s="32" t="s">
        <v>320</v>
      </c>
      <c r="D148" s="32" t="s">
        <v>269</v>
      </c>
      <c r="E148" s="34" t="s">
        <v>372</v>
      </c>
      <c r="F148" s="4">
        <v>2248.8948060635512</v>
      </c>
      <c r="G148" s="10">
        <v>1929.4068085109091</v>
      </c>
      <c r="H148" s="10"/>
      <c r="I148" s="10"/>
      <c r="J148" s="7">
        <f t="shared" si="2"/>
        <v>319.48799755264213</v>
      </c>
      <c r="K148" s="3" t="s">
        <v>265</v>
      </c>
      <c r="L148" s="6"/>
      <c r="M148" s="6"/>
      <c r="N148" s="6"/>
    </row>
    <row r="149" spans="1:14" ht="30" x14ac:dyDescent="0.25">
      <c r="A149" s="1" t="s">
        <v>260</v>
      </c>
      <c r="B149" s="31" t="s">
        <v>261</v>
      </c>
      <c r="C149" s="32" t="s">
        <v>321</v>
      </c>
      <c r="D149" s="32" t="s">
        <v>271</v>
      </c>
      <c r="E149" s="34" t="s">
        <v>372</v>
      </c>
      <c r="F149" s="4">
        <v>2753.6247805207163</v>
      </c>
      <c r="G149" s="10">
        <v>2425.690002940697</v>
      </c>
      <c r="H149" s="10"/>
      <c r="I149" s="10"/>
      <c r="J149" s="7">
        <f t="shared" si="2"/>
        <v>327.93477758001927</v>
      </c>
      <c r="K149" s="3" t="s">
        <v>265</v>
      </c>
      <c r="L149" s="6"/>
      <c r="M149" s="6"/>
      <c r="N149" s="6"/>
    </row>
    <row r="150" spans="1:14" ht="30" x14ac:dyDescent="0.25">
      <c r="A150" s="1" t="s">
        <v>260</v>
      </c>
      <c r="B150" s="31" t="s">
        <v>261</v>
      </c>
      <c r="C150" s="32" t="s">
        <v>322</v>
      </c>
      <c r="D150" s="32" t="s">
        <v>273</v>
      </c>
      <c r="E150" s="34" t="s">
        <v>372</v>
      </c>
      <c r="F150" s="4">
        <v>3258.3547549778805</v>
      </c>
      <c r="G150" s="10">
        <v>2921.9731973704838</v>
      </c>
      <c r="H150" s="10"/>
      <c r="I150" s="10"/>
      <c r="J150" s="7">
        <f t="shared" si="2"/>
        <v>336.38155760739664</v>
      </c>
      <c r="K150" s="3" t="s">
        <v>265</v>
      </c>
      <c r="L150" s="6"/>
      <c r="M150" s="6"/>
      <c r="N150" s="6"/>
    </row>
    <row r="151" spans="1:14" ht="30" x14ac:dyDescent="0.25">
      <c r="A151" s="1" t="s">
        <v>260</v>
      </c>
      <c r="B151" s="31" t="s">
        <v>261</v>
      </c>
      <c r="C151" s="32" t="s">
        <v>323</v>
      </c>
      <c r="D151" s="32" t="s">
        <v>275</v>
      </c>
      <c r="E151" s="34" t="s">
        <v>372</v>
      </c>
      <c r="F151" s="4">
        <v>3763.0847294350451</v>
      </c>
      <c r="G151" s="10">
        <v>3418.2563918002716</v>
      </c>
      <c r="H151" s="10"/>
      <c r="I151" s="10"/>
      <c r="J151" s="7">
        <f t="shared" si="2"/>
        <v>344.82833763477356</v>
      </c>
      <c r="K151" s="3" t="s">
        <v>265</v>
      </c>
      <c r="L151" s="6"/>
      <c r="M151" s="6"/>
      <c r="N151" s="6"/>
    </row>
    <row r="152" spans="1:14" ht="30" x14ac:dyDescent="0.25">
      <c r="A152" s="1" t="s">
        <v>260</v>
      </c>
      <c r="B152" s="31" t="s">
        <v>261</v>
      </c>
      <c r="C152" s="32" t="s">
        <v>324</v>
      </c>
      <c r="D152" s="32" t="s">
        <v>277</v>
      </c>
      <c r="E152" s="34" t="s">
        <v>372</v>
      </c>
      <c r="F152" s="4">
        <v>4267.8147038922107</v>
      </c>
      <c r="G152" s="10">
        <v>3914.5395862300593</v>
      </c>
      <c r="H152" s="10"/>
      <c r="I152" s="10"/>
      <c r="J152" s="7">
        <f t="shared" si="2"/>
        <v>353.27511766215139</v>
      </c>
      <c r="K152" s="3" t="s">
        <v>265</v>
      </c>
      <c r="L152" s="6"/>
      <c r="M152" s="6"/>
      <c r="N152" s="6"/>
    </row>
    <row r="153" spans="1:14" ht="30" x14ac:dyDescent="0.25">
      <c r="A153" s="1" t="s">
        <v>260</v>
      </c>
      <c r="B153" s="31" t="s">
        <v>261</v>
      </c>
      <c r="C153" s="32" t="s">
        <v>325</v>
      </c>
      <c r="D153" s="32" t="s">
        <v>279</v>
      </c>
      <c r="E153" s="34" t="s">
        <v>372</v>
      </c>
      <c r="F153" s="4">
        <v>4772.5446783493753</v>
      </c>
      <c r="G153" s="10">
        <v>4410.822780659847</v>
      </c>
      <c r="H153" s="10"/>
      <c r="I153" s="10"/>
      <c r="J153" s="7">
        <f t="shared" si="2"/>
        <v>361.7218976895283</v>
      </c>
      <c r="K153" s="3" t="s">
        <v>265</v>
      </c>
      <c r="L153" s="6"/>
      <c r="M153" s="6"/>
      <c r="N153" s="6"/>
    </row>
    <row r="154" spans="1:14" ht="30" x14ac:dyDescent="0.25">
      <c r="A154" s="1" t="s">
        <v>260</v>
      </c>
      <c r="B154" s="31" t="s">
        <v>261</v>
      </c>
      <c r="C154" s="32" t="s">
        <v>326</v>
      </c>
      <c r="D154" s="32" t="s">
        <v>281</v>
      </c>
      <c r="E154" s="34" t="s">
        <v>372</v>
      </c>
      <c r="F154" s="4">
        <v>5277.2746528065409</v>
      </c>
      <c r="G154" s="10">
        <v>4907.1059750896347</v>
      </c>
      <c r="H154" s="10"/>
      <c r="I154" s="10"/>
      <c r="J154" s="7">
        <f t="shared" si="2"/>
        <v>370.16867771690613</v>
      </c>
      <c r="K154" s="3" t="s">
        <v>265</v>
      </c>
      <c r="L154" s="6"/>
      <c r="M154" s="6"/>
      <c r="N154" s="6"/>
    </row>
    <row r="155" spans="1:14" ht="30" x14ac:dyDescent="0.25">
      <c r="A155" s="1" t="s">
        <v>260</v>
      </c>
      <c r="B155" s="31" t="s">
        <v>261</v>
      </c>
      <c r="C155" s="32" t="s">
        <v>327</v>
      </c>
      <c r="D155" s="32" t="s">
        <v>263</v>
      </c>
      <c r="E155" s="34" t="s">
        <v>372</v>
      </c>
      <c r="F155" s="4">
        <v>1280.2492682125262</v>
      </c>
      <c r="G155" s="10">
        <v>936.84041965133417</v>
      </c>
      <c r="H155" s="10"/>
      <c r="I155" s="10"/>
      <c r="J155" s="7">
        <f t="shared" si="2"/>
        <v>343.40884856119203</v>
      </c>
      <c r="K155" s="3" t="s">
        <v>265</v>
      </c>
      <c r="L155" s="6"/>
      <c r="M155" s="6"/>
      <c r="N155" s="6"/>
    </row>
    <row r="156" spans="1:14" ht="30" x14ac:dyDescent="0.25">
      <c r="A156" s="1" t="s">
        <v>260</v>
      </c>
      <c r="B156" s="31" t="s">
        <v>261</v>
      </c>
      <c r="C156" s="32" t="s">
        <v>328</v>
      </c>
      <c r="D156" s="32" t="s">
        <v>267</v>
      </c>
      <c r="E156" s="34" t="s">
        <v>372</v>
      </c>
      <c r="F156" s="4">
        <v>1784.9792426696913</v>
      </c>
      <c r="G156" s="10">
        <v>1433.1236140811216</v>
      </c>
      <c r="H156" s="10"/>
      <c r="I156" s="10"/>
      <c r="J156" s="7">
        <f t="shared" si="2"/>
        <v>351.85562858856974</v>
      </c>
      <c r="K156" s="3" t="s">
        <v>265</v>
      </c>
      <c r="L156" s="6"/>
      <c r="M156" s="6"/>
      <c r="N156" s="6"/>
    </row>
    <row r="157" spans="1:14" ht="30" x14ac:dyDescent="0.25">
      <c r="A157" s="1" t="s">
        <v>260</v>
      </c>
      <c r="B157" s="31" t="s">
        <v>261</v>
      </c>
      <c r="C157" s="32" t="s">
        <v>329</v>
      </c>
      <c r="D157" s="32" t="s">
        <v>269</v>
      </c>
      <c r="E157" s="34" t="s">
        <v>372</v>
      </c>
      <c r="F157" s="4">
        <v>2289.7092171268559</v>
      </c>
      <c r="G157" s="10">
        <v>1929.4068085109091</v>
      </c>
      <c r="H157" s="10"/>
      <c r="I157" s="10"/>
      <c r="J157" s="7">
        <f t="shared" si="2"/>
        <v>360.30240861594689</v>
      </c>
      <c r="K157" s="3" t="s">
        <v>265</v>
      </c>
      <c r="L157" s="6"/>
      <c r="M157" s="6"/>
      <c r="N157" s="6"/>
    </row>
    <row r="158" spans="1:14" ht="30" x14ac:dyDescent="0.25">
      <c r="A158" s="1" t="s">
        <v>260</v>
      </c>
      <c r="B158" s="31" t="s">
        <v>261</v>
      </c>
      <c r="C158" s="32" t="s">
        <v>330</v>
      </c>
      <c r="D158" s="32" t="s">
        <v>271</v>
      </c>
      <c r="E158" s="34" t="s">
        <v>372</v>
      </c>
      <c r="F158" s="4">
        <v>2794.439191584021</v>
      </c>
      <c r="G158" s="10">
        <v>2425.690002940697</v>
      </c>
      <c r="H158" s="10"/>
      <c r="I158" s="10"/>
      <c r="J158" s="7">
        <f t="shared" si="2"/>
        <v>368.74918864332403</v>
      </c>
      <c r="K158" s="3" t="s">
        <v>265</v>
      </c>
      <c r="L158" s="6"/>
      <c r="M158" s="6"/>
      <c r="N158" s="6"/>
    </row>
    <row r="159" spans="1:14" ht="30" x14ac:dyDescent="0.25">
      <c r="A159" s="1" t="s">
        <v>260</v>
      </c>
      <c r="B159" s="31" t="s">
        <v>261</v>
      </c>
      <c r="C159" s="32" t="s">
        <v>331</v>
      </c>
      <c r="D159" s="32" t="s">
        <v>273</v>
      </c>
      <c r="E159" s="34" t="s">
        <v>372</v>
      </c>
      <c r="F159" s="4">
        <v>3299.1691660411852</v>
      </c>
      <c r="G159" s="10">
        <v>2921.9731973704838</v>
      </c>
      <c r="H159" s="10"/>
      <c r="I159" s="10"/>
      <c r="J159" s="7">
        <f t="shared" si="2"/>
        <v>377.1959686707014</v>
      </c>
      <c r="K159" s="3" t="s">
        <v>265</v>
      </c>
      <c r="L159" s="6"/>
      <c r="M159" s="6"/>
      <c r="N159" s="6"/>
    </row>
    <row r="160" spans="1:14" ht="30" x14ac:dyDescent="0.25">
      <c r="A160" s="1" t="s">
        <v>260</v>
      </c>
      <c r="B160" s="31" t="s">
        <v>261</v>
      </c>
      <c r="C160" s="32" t="s">
        <v>332</v>
      </c>
      <c r="D160" s="32" t="s">
        <v>275</v>
      </c>
      <c r="E160" s="34" t="s">
        <v>372</v>
      </c>
      <c r="F160" s="4">
        <v>3803.8991404983499</v>
      </c>
      <c r="G160" s="10">
        <v>3418.2563918002716</v>
      </c>
      <c r="H160" s="10"/>
      <c r="I160" s="10"/>
      <c r="J160" s="7">
        <f t="shared" si="2"/>
        <v>385.64274869807832</v>
      </c>
      <c r="K160" s="3" t="s">
        <v>265</v>
      </c>
      <c r="L160" s="6"/>
      <c r="M160" s="6"/>
      <c r="N160" s="6"/>
    </row>
    <row r="161" spans="1:14" ht="30" x14ac:dyDescent="0.25">
      <c r="A161" s="1" t="s">
        <v>260</v>
      </c>
      <c r="B161" s="31" t="s">
        <v>261</v>
      </c>
      <c r="C161" s="32" t="s">
        <v>333</v>
      </c>
      <c r="D161" s="32" t="s">
        <v>277</v>
      </c>
      <c r="E161" s="34" t="s">
        <v>372</v>
      </c>
      <c r="F161" s="4">
        <v>4308.6291149555154</v>
      </c>
      <c r="G161" s="10">
        <v>3914.5395862300593</v>
      </c>
      <c r="H161" s="10"/>
      <c r="I161" s="10"/>
      <c r="J161" s="7">
        <f t="shared" si="2"/>
        <v>394.08952872545615</v>
      </c>
      <c r="K161" s="3" t="s">
        <v>265</v>
      </c>
      <c r="L161" s="6"/>
      <c r="M161" s="6"/>
      <c r="N161" s="6"/>
    </row>
    <row r="162" spans="1:14" ht="30" x14ac:dyDescent="0.25">
      <c r="A162" s="1" t="s">
        <v>260</v>
      </c>
      <c r="B162" s="31" t="s">
        <v>261</v>
      </c>
      <c r="C162" s="32" t="s">
        <v>334</v>
      </c>
      <c r="D162" s="32" t="s">
        <v>279</v>
      </c>
      <c r="E162" s="34" t="s">
        <v>372</v>
      </c>
      <c r="F162" s="4">
        <v>4813.3590894126801</v>
      </c>
      <c r="G162" s="10">
        <v>4410.822780659847</v>
      </c>
      <c r="H162" s="10"/>
      <c r="I162" s="10"/>
      <c r="J162" s="7">
        <f t="shared" si="2"/>
        <v>402.53630875283307</v>
      </c>
      <c r="K162" s="3" t="s">
        <v>265</v>
      </c>
      <c r="L162" s="6"/>
      <c r="M162" s="6"/>
      <c r="N162" s="6"/>
    </row>
    <row r="163" spans="1:14" ht="30" x14ac:dyDescent="0.25">
      <c r="A163" s="1" t="s">
        <v>260</v>
      </c>
      <c r="B163" s="31" t="s">
        <v>261</v>
      </c>
      <c r="C163" s="32" t="s">
        <v>335</v>
      </c>
      <c r="D163" s="32" t="s">
        <v>281</v>
      </c>
      <c r="E163" s="34" t="s">
        <v>372</v>
      </c>
      <c r="F163" s="4">
        <v>5318.0890638698456</v>
      </c>
      <c r="G163" s="10">
        <v>4907.1059750896347</v>
      </c>
      <c r="H163" s="10"/>
      <c r="I163" s="10"/>
      <c r="J163" s="7">
        <f t="shared" si="2"/>
        <v>410.98308878021089</v>
      </c>
      <c r="K163" s="3" t="s">
        <v>265</v>
      </c>
      <c r="L163" s="6"/>
      <c r="M163" s="6"/>
      <c r="N163" s="6"/>
    </row>
    <row r="164" spans="1:14" ht="30" x14ac:dyDescent="0.25">
      <c r="A164" s="1" t="s">
        <v>260</v>
      </c>
      <c r="B164" s="31" t="s">
        <v>261</v>
      </c>
      <c r="C164" s="32" t="s">
        <v>336</v>
      </c>
      <c r="D164" s="32" t="s">
        <v>263</v>
      </c>
      <c r="E164" s="34" t="s">
        <v>372</v>
      </c>
      <c r="F164" s="4">
        <v>1321.063679275831</v>
      </c>
      <c r="G164" s="10">
        <v>936.84041965133417</v>
      </c>
      <c r="H164" s="10"/>
      <c r="I164" s="10"/>
      <c r="J164" s="7">
        <f t="shared" si="2"/>
        <v>384.22325962449679</v>
      </c>
      <c r="K164" s="3" t="s">
        <v>265</v>
      </c>
      <c r="L164" s="6"/>
      <c r="M164" s="6"/>
      <c r="N164" s="6"/>
    </row>
    <row r="165" spans="1:14" ht="30" x14ac:dyDescent="0.25">
      <c r="A165" s="1" t="s">
        <v>260</v>
      </c>
      <c r="B165" s="31" t="s">
        <v>261</v>
      </c>
      <c r="C165" s="32" t="s">
        <v>337</v>
      </c>
      <c r="D165" s="32" t="s">
        <v>267</v>
      </c>
      <c r="E165" s="34" t="s">
        <v>372</v>
      </c>
      <c r="F165" s="4">
        <v>1825.7936537329958</v>
      </c>
      <c r="G165" s="10">
        <v>1433.1236140811216</v>
      </c>
      <c r="H165" s="10"/>
      <c r="I165" s="10"/>
      <c r="J165" s="7">
        <f t="shared" si="2"/>
        <v>392.67003965187428</v>
      </c>
      <c r="K165" s="3" t="s">
        <v>265</v>
      </c>
      <c r="L165" s="6"/>
      <c r="M165" s="6"/>
      <c r="N165" s="6"/>
    </row>
    <row r="166" spans="1:14" ht="30" x14ac:dyDescent="0.25">
      <c r="A166" s="1" t="s">
        <v>260</v>
      </c>
      <c r="B166" s="31" t="s">
        <v>261</v>
      </c>
      <c r="C166" s="32" t="s">
        <v>338</v>
      </c>
      <c r="D166" s="32" t="s">
        <v>269</v>
      </c>
      <c r="E166" s="34" t="s">
        <v>372</v>
      </c>
      <c r="F166" s="4">
        <v>2330.5236281901607</v>
      </c>
      <c r="G166" s="10">
        <v>1929.4068085109091</v>
      </c>
      <c r="H166" s="10"/>
      <c r="I166" s="10"/>
      <c r="J166" s="7">
        <f t="shared" si="2"/>
        <v>401.11681967925165</v>
      </c>
      <c r="K166" s="3" t="s">
        <v>265</v>
      </c>
      <c r="L166" s="6"/>
      <c r="M166" s="6"/>
      <c r="N166" s="6"/>
    </row>
    <row r="167" spans="1:14" ht="30" x14ac:dyDescent="0.25">
      <c r="A167" s="1" t="s">
        <v>260</v>
      </c>
      <c r="B167" s="31" t="s">
        <v>261</v>
      </c>
      <c r="C167" s="32" t="s">
        <v>339</v>
      </c>
      <c r="D167" s="32" t="s">
        <v>271</v>
      </c>
      <c r="E167" s="34" t="s">
        <v>372</v>
      </c>
      <c r="F167" s="4">
        <v>2835.2536026473254</v>
      </c>
      <c r="G167" s="10">
        <v>2425.690002940697</v>
      </c>
      <c r="H167" s="10"/>
      <c r="I167" s="10"/>
      <c r="J167" s="7">
        <f t="shared" si="2"/>
        <v>409.56359970662834</v>
      </c>
      <c r="K167" s="3" t="s">
        <v>265</v>
      </c>
      <c r="L167" s="6"/>
      <c r="M167" s="6"/>
      <c r="N167" s="6"/>
    </row>
    <row r="168" spans="1:14" ht="30" x14ac:dyDescent="0.25">
      <c r="A168" s="1" t="s">
        <v>260</v>
      </c>
      <c r="B168" s="31" t="s">
        <v>261</v>
      </c>
      <c r="C168" s="32" t="s">
        <v>340</v>
      </c>
      <c r="D168" s="32" t="s">
        <v>273</v>
      </c>
      <c r="E168" s="34" t="s">
        <v>372</v>
      </c>
      <c r="F168" s="4">
        <v>3339.98357710449</v>
      </c>
      <c r="G168" s="10">
        <v>2921.9731973704838</v>
      </c>
      <c r="H168" s="10"/>
      <c r="I168" s="10"/>
      <c r="J168" s="7">
        <f t="shared" si="2"/>
        <v>418.01037973400616</v>
      </c>
      <c r="K168" s="3" t="s">
        <v>265</v>
      </c>
      <c r="L168" s="6"/>
      <c r="M168" s="6"/>
      <c r="N168" s="6"/>
    </row>
    <row r="169" spans="1:14" ht="30" x14ac:dyDescent="0.25">
      <c r="A169" s="1" t="s">
        <v>260</v>
      </c>
      <c r="B169" s="31" t="s">
        <v>261</v>
      </c>
      <c r="C169" s="32" t="s">
        <v>341</v>
      </c>
      <c r="D169" s="32" t="s">
        <v>275</v>
      </c>
      <c r="E169" s="34" t="s">
        <v>372</v>
      </c>
      <c r="F169" s="4">
        <v>3844.7135515616546</v>
      </c>
      <c r="G169" s="10">
        <v>3418.2563918002716</v>
      </c>
      <c r="H169" s="10"/>
      <c r="I169" s="10"/>
      <c r="J169" s="7">
        <f t="shared" si="2"/>
        <v>426.45715976138308</v>
      </c>
      <c r="K169" s="3" t="s">
        <v>265</v>
      </c>
      <c r="L169" s="6"/>
      <c r="M169" s="6"/>
      <c r="N169" s="6"/>
    </row>
    <row r="170" spans="1:14" ht="30" x14ac:dyDescent="0.25">
      <c r="A170" s="1" t="s">
        <v>260</v>
      </c>
      <c r="B170" s="31" t="s">
        <v>261</v>
      </c>
      <c r="C170" s="32" t="s">
        <v>342</v>
      </c>
      <c r="D170" s="32" t="s">
        <v>277</v>
      </c>
      <c r="E170" s="34" t="s">
        <v>372</v>
      </c>
      <c r="F170" s="4">
        <v>4349.4435260188202</v>
      </c>
      <c r="G170" s="10">
        <v>3914.5395862300593</v>
      </c>
      <c r="H170" s="10"/>
      <c r="I170" s="10"/>
      <c r="J170" s="7">
        <f t="shared" si="2"/>
        <v>434.90393978876091</v>
      </c>
      <c r="K170" s="3" t="s">
        <v>265</v>
      </c>
      <c r="L170" s="6"/>
      <c r="M170" s="6"/>
      <c r="N170" s="6"/>
    </row>
    <row r="171" spans="1:14" ht="30" x14ac:dyDescent="0.25">
      <c r="A171" s="1" t="s">
        <v>260</v>
      </c>
      <c r="B171" s="31" t="s">
        <v>261</v>
      </c>
      <c r="C171" s="32" t="s">
        <v>343</v>
      </c>
      <c r="D171" s="32" t="s">
        <v>279</v>
      </c>
      <c r="E171" s="34" t="s">
        <v>372</v>
      </c>
      <c r="F171" s="4">
        <v>4854.1735004759848</v>
      </c>
      <c r="G171" s="10">
        <v>4410.822780659847</v>
      </c>
      <c r="H171" s="10"/>
      <c r="I171" s="10"/>
      <c r="J171" s="7">
        <f t="shared" si="2"/>
        <v>443.35071981613783</v>
      </c>
      <c r="K171" s="3" t="s">
        <v>265</v>
      </c>
      <c r="L171" s="6"/>
      <c r="M171" s="6"/>
      <c r="N171" s="6"/>
    </row>
    <row r="172" spans="1:14" ht="30" x14ac:dyDescent="0.25">
      <c r="A172" s="1" t="s">
        <v>260</v>
      </c>
      <c r="B172" s="31" t="s">
        <v>261</v>
      </c>
      <c r="C172" s="32" t="s">
        <v>344</v>
      </c>
      <c r="D172" s="32" t="s">
        <v>281</v>
      </c>
      <c r="E172" s="34" t="s">
        <v>372</v>
      </c>
      <c r="F172" s="4">
        <v>5358.9034749331504</v>
      </c>
      <c r="G172" s="10">
        <v>4907.1059750896347</v>
      </c>
      <c r="H172" s="10"/>
      <c r="I172" s="10"/>
      <c r="J172" s="7">
        <f t="shared" si="2"/>
        <v>451.79749984351565</v>
      </c>
      <c r="K172" s="3" t="s">
        <v>265</v>
      </c>
      <c r="L172" s="6"/>
      <c r="M172" s="6"/>
      <c r="N172" s="6"/>
    </row>
    <row r="173" spans="1:14" ht="30" x14ac:dyDescent="0.25">
      <c r="A173" s="1" t="s">
        <v>260</v>
      </c>
      <c r="B173" s="31" t="s">
        <v>261</v>
      </c>
      <c r="C173" s="32" t="s">
        <v>345</v>
      </c>
      <c r="D173" s="32" t="s">
        <v>263</v>
      </c>
      <c r="E173" s="34" t="s">
        <v>372</v>
      </c>
      <c r="F173" s="4">
        <v>1361.8780903391357</v>
      </c>
      <c r="G173" s="10">
        <v>936.84041965133417</v>
      </c>
      <c r="H173" s="10"/>
      <c r="I173" s="10"/>
      <c r="J173" s="7">
        <f t="shared" si="2"/>
        <v>425.03767068780155</v>
      </c>
      <c r="K173" s="3" t="s">
        <v>265</v>
      </c>
      <c r="L173" s="6"/>
      <c r="M173" s="6"/>
      <c r="N173" s="6"/>
    </row>
    <row r="174" spans="1:14" ht="30" x14ac:dyDescent="0.25">
      <c r="A174" s="1" t="s">
        <v>260</v>
      </c>
      <c r="B174" s="31" t="s">
        <v>261</v>
      </c>
      <c r="C174" s="32" t="s">
        <v>346</v>
      </c>
      <c r="D174" s="32" t="s">
        <v>267</v>
      </c>
      <c r="E174" s="34" t="s">
        <v>372</v>
      </c>
      <c r="F174" s="4">
        <v>1866.6080647963006</v>
      </c>
      <c r="G174" s="10">
        <v>1433.1236140811216</v>
      </c>
      <c r="H174" s="10"/>
      <c r="I174" s="10"/>
      <c r="J174" s="7">
        <f t="shared" si="2"/>
        <v>433.48445071517904</v>
      </c>
      <c r="K174" s="3" t="s">
        <v>265</v>
      </c>
      <c r="L174" s="6"/>
      <c r="M174" s="6"/>
      <c r="N174" s="6"/>
    </row>
    <row r="175" spans="1:14" ht="30" x14ac:dyDescent="0.25">
      <c r="A175" s="1" t="s">
        <v>260</v>
      </c>
      <c r="B175" s="31" t="s">
        <v>261</v>
      </c>
      <c r="C175" s="32" t="s">
        <v>347</v>
      </c>
      <c r="D175" s="32" t="s">
        <v>269</v>
      </c>
      <c r="E175" s="34" t="s">
        <v>372</v>
      </c>
      <c r="F175" s="4">
        <v>2371.3380392534655</v>
      </c>
      <c r="G175" s="10">
        <v>1929.4068085109091</v>
      </c>
      <c r="H175" s="10"/>
      <c r="I175" s="10"/>
      <c r="J175" s="7">
        <f t="shared" si="2"/>
        <v>441.93123074255641</v>
      </c>
      <c r="K175" s="3" t="s">
        <v>265</v>
      </c>
      <c r="L175" s="6"/>
      <c r="M175" s="6"/>
      <c r="N175" s="6"/>
    </row>
    <row r="176" spans="1:14" ht="30" x14ac:dyDescent="0.25">
      <c r="A176" s="1" t="s">
        <v>260</v>
      </c>
      <c r="B176" s="31" t="s">
        <v>261</v>
      </c>
      <c r="C176" s="32" t="s">
        <v>348</v>
      </c>
      <c r="D176" s="32" t="s">
        <v>271</v>
      </c>
      <c r="E176" s="34" t="s">
        <v>372</v>
      </c>
      <c r="F176" s="4">
        <v>2876.0680137106301</v>
      </c>
      <c r="G176" s="10">
        <v>2425.690002940697</v>
      </c>
      <c r="H176" s="10"/>
      <c r="I176" s="10"/>
      <c r="J176" s="7">
        <f t="shared" si="2"/>
        <v>450.3780107699331</v>
      </c>
      <c r="K176" s="3" t="s">
        <v>265</v>
      </c>
      <c r="L176" s="6"/>
      <c r="M176" s="6"/>
      <c r="N176" s="6"/>
    </row>
    <row r="177" spans="1:14" ht="30" x14ac:dyDescent="0.25">
      <c r="A177" s="1" t="s">
        <v>260</v>
      </c>
      <c r="B177" s="31" t="s">
        <v>261</v>
      </c>
      <c r="C177" s="32" t="s">
        <v>349</v>
      </c>
      <c r="D177" s="32" t="s">
        <v>273</v>
      </c>
      <c r="E177" s="34" t="s">
        <v>372</v>
      </c>
      <c r="F177" s="4">
        <v>3380.7979881677948</v>
      </c>
      <c r="G177" s="10">
        <v>2921.9731973704838</v>
      </c>
      <c r="H177" s="10"/>
      <c r="I177" s="10"/>
      <c r="J177" s="7">
        <f t="shared" si="2"/>
        <v>458.82479079731092</v>
      </c>
      <c r="K177" s="3" t="s">
        <v>265</v>
      </c>
      <c r="L177" s="6"/>
      <c r="M177" s="6"/>
      <c r="N177" s="6"/>
    </row>
    <row r="178" spans="1:14" ht="30" x14ac:dyDescent="0.25">
      <c r="A178" s="1" t="s">
        <v>260</v>
      </c>
      <c r="B178" s="31" t="s">
        <v>261</v>
      </c>
      <c r="C178" s="32" t="s">
        <v>350</v>
      </c>
      <c r="D178" s="32" t="s">
        <v>275</v>
      </c>
      <c r="E178" s="34" t="s">
        <v>372</v>
      </c>
      <c r="F178" s="4">
        <v>3885.5279626249594</v>
      </c>
      <c r="G178" s="10">
        <v>3418.2563918002716</v>
      </c>
      <c r="H178" s="10"/>
      <c r="I178" s="10"/>
      <c r="J178" s="7">
        <f t="shared" si="2"/>
        <v>467.27157082468784</v>
      </c>
      <c r="K178" s="3" t="s">
        <v>265</v>
      </c>
      <c r="L178" s="6"/>
      <c r="M178" s="6"/>
      <c r="N178" s="6"/>
    </row>
    <row r="179" spans="1:14" ht="30" x14ac:dyDescent="0.25">
      <c r="A179" s="1" t="s">
        <v>260</v>
      </c>
      <c r="B179" s="31" t="s">
        <v>261</v>
      </c>
      <c r="C179" s="32" t="s">
        <v>351</v>
      </c>
      <c r="D179" s="32" t="s">
        <v>277</v>
      </c>
      <c r="E179" s="34" t="s">
        <v>372</v>
      </c>
      <c r="F179" s="4">
        <v>4390.257937082124</v>
      </c>
      <c r="G179" s="10">
        <v>3914.5395862300593</v>
      </c>
      <c r="H179" s="10"/>
      <c r="I179" s="10"/>
      <c r="J179" s="7">
        <f t="shared" si="2"/>
        <v>475.71835085206476</v>
      </c>
      <c r="K179" s="3" t="s">
        <v>265</v>
      </c>
      <c r="L179" s="6"/>
      <c r="M179" s="6"/>
      <c r="N179" s="6"/>
    </row>
    <row r="180" spans="1:14" ht="30" x14ac:dyDescent="0.25">
      <c r="A180" s="1" t="s">
        <v>260</v>
      </c>
      <c r="B180" s="31" t="s">
        <v>261</v>
      </c>
      <c r="C180" s="32" t="s">
        <v>352</v>
      </c>
      <c r="D180" s="32" t="s">
        <v>279</v>
      </c>
      <c r="E180" s="34" t="s">
        <v>372</v>
      </c>
      <c r="F180" s="4">
        <v>4894.9879115392896</v>
      </c>
      <c r="G180" s="10">
        <v>4410.822780659847</v>
      </c>
      <c r="H180" s="10"/>
      <c r="I180" s="10"/>
      <c r="J180" s="7">
        <f t="shared" si="2"/>
        <v>484.16513087944259</v>
      </c>
      <c r="K180" s="3" t="s">
        <v>265</v>
      </c>
      <c r="L180" s="6"/>
      <c r="M180" s="6"/>
      <c r="N180" s="6"/>
    </row>
    <row r="181" spans="1:14" ht="30" x14ac:dyDescent="0.25">
      <c r="A181" s="1" t="s">
        <v>260</v>
      </c>
      <c r="B181" s="31" t="s">
        <v>261</v>
      </c>
      <c r="C181" s="32" t="s">
        <v>353</v>
      </c>
      <c r="D181" s="32" t="s">
        <v>281</v>
      </c>
      <c r="E181" s="34" t="s">
        <v>372</v>
      </c>
      <c r="F181" s="4">
        <v>5399.7178859964552</v>
      </c>
      <c r="G181" s="10">
        <v>4907.1059750896347</v>
      </c>
      <c r="H181" s="10"/>
      <c r="I181" s="10"/>
      <c r="J181" s="7">
        <f t="shared" si="2"/>
        <v>492.61191090682041</v>
      </c>
      <c r="K181" s="3" t="s">
        <v>265</v>
      </c>
      <c r="L181" s="6"/>
      <c r="M181" s="6"/>
      <c r="N181" s="6"/>
    </row>
    <row r="182" spans="1:14" ht="30" x14ac:dyDescent="0.25">
      <c r="A182" s="1" t="s">
        <v>260</v>
      </c>
      <c r="B182" s="31" t="s">
        <v>261</v>
      </c>
      <c r="C182" s="32" t="s">
        <v>354</v>
      </c>
      <c r="D182" s="32" t="s">
        <v>263</v>
      </c>
      <c r="E182" s="34" t="s">
        <v>372</v>
      </c>
      <c r="F182" s="4">
        <v>1402.6925014024405</v>
      </c>
      <c r="G182" s="10">
        <v>936.84041965133417</v>
      </c>
      <c r="H182" s="10"/>
      <c r="I182" s="10"/>
      <c r="J182" s="7">
        <f t="shared" si="2"/>
        <v>465.85208175110631</v>
      </c>
      <c r="K182" s="3" t="s">
        <v>265</v>
      </c>
      <c r="L182" s="6"/>
      <c r="M182" s="6"/>
      <c r="N182" s="6"/>
    </row>
    <row r="183" spans="1:14" ht="30" x14ac:dyDescent="0.25">
      <c r="A183" s="1" t="s">
        <v>260</v>
      </c>
      <c r="B183" s="31" t="s">
        <v>261</v>
      </c>
      <c r="C183" s="32" t="s">
        <v>355</v>
      </c>
      <c r="D183" s="32" t="s">
        <v>267</v>
      </c>
      <c r="E183" s="34" t="s">
        <v>372</v>
      </c>
      <c r="F183" s="4">
        <v>1907.4224758596051</v>
      </c>
      <c r="G183" s="10">
        <v>1433.1236140811216</v>
      </c>
      <c r="H183" s="10"/>
      <c r="I183" s="10"/>
      <c r="J183" s="7">
        <f t="shared" si="2"/>
        <v>474.29886177848357</v>
      </c>
      <c r="K183" s="3" t="s">
        <v>265</v>
      </c>
      <c r="L183" s="6"/>
      <c r="M183" s="6"/>
      <c r="N183" s="6"/>
    </row>
    <row r="184" spans="1:14" ht="30" x14ac:dyDescent="0.25">
      <c r="A184" s="1" t="s">
        <v>260</v>
      </c>
      <c r="B184" s="31" t="s">
        <v>261</v>
      </c>
      <c r="C184" s="32" t="s">
        <v>356</v>
      </c>
      <c r="D184" s="32" t="s">
        <v>269</v>
      </c>
      <c r="E184" s="34" t="s">
        <v>372</v>
      </c>
      <c r="F184" s="4">
        <v>2412.1524503167702</v>
      </c>
      <c r="G184" s="10">
        <v>1929.4068085109091</v>
      </c>
      <c r="H184" s="10"/>
      <c r="I184" s="10"/>
      <c r="J184" s="7">
        <f t="shared" si="2"/>
        <v>482.74564180586117</v>
      </c>
      <c r="K184" s="3" t="s">
        <v>265</v>
      </c>
      <c r="L184" s="6"/>
      <c r="M184" s="6"/>
      <c r="N184" s="6"/>
    </row>
    <row r="185" spans="1:14" ht="30" x14ac:dyDescent="0.25">
      <c r="A185" s="1" t="s">
        <v>260</v>
      </c>
      <c r="B185" s="31" t="s">
        <v>261</v>
      </c>
      <c r="C185" s="32" t="s">
        <v>357</v>
      </c>
      <c r="D185" s="32" t="s">
        <v>271</v>
      </c>
      <c r="E185" s="34" t="s">
        <v>372</v>
      </c>
      <c r="F185" s="4">
        <v>2916.8824247739349</v>
      </c>
      <c r="G185" s="10">
        <v>2425.690002940697</v>
      </c>
      <c r="H185" s="10"/>
      <c r="I185" s="10"/>
      <c r="J185" s="7">
        <f t="shared" si="2"/>
        <v>491.19242183323786</v>
      </c>
      <c r="K185" s="3" t="s">
        <v>265</v>
      </c>
      <c r="L185" s="6"/>
      <c r="M185" s="6"/>
      <c r="N185" s="6"/>
    </row>
    <row r="186" spans="1:14" ht="30" x14ac:dyDescent="0.25">
      <c r="A186" s="1" t="s">
        <v>260</v>
      </c>
      <c r="B186" s="31" t="s">
        <v>261</v>
      </c>
      <c r="C186" s="32" t="s">
        <v>358</v>
      </c>
      <c r="D186" s="32" t="s">
        <v>273</v>
      </c>
      <c r="E186" s="34" t="s">
        <v>372</v>
      </c>
      <c r="F186" s="4">
        <v>3421.6123992310995</v>
      </c>
      <c r="G186" s="10">
        <v>2921.9731973704838</v>
      </c>
      <c r="H186" s="10"/>
      <c r="I186" s="10"/>
      <c r="J186" s="7">
        <f t="shared" si="2"/>
        <v>499.63920186061569</v>
      </c>
      <c r="K186" s="3" t="s">
        <v>265</v>
      </c>
      <c r="L186" s="6"/>
      <c r="M186" s="6"/>
      <c r="N186" s="6"/>
    </row>
    <row r="187" spans="1:14" ht="30" x14ac:dyDescent="0.25">
      <c r="A187" s="1" t="s">
        <v>260</v>
      </c>
      <c r="B187" s="31" t="s">
        <v>261</v>
      </c>
      <c r="C187" s="32" t="s">
        <v>359</v>
      </c>
      <c r="D187" s="32" t="s">
        <v>275</v>
      </c>
      <c r="E187" s="34" t="s">
        <v>372</v>
      </c>
      <c r="F187" s="4">
        <v>3926.3423736882642</v>
      </c>
      <c r="G187" s="10">
        <v>3418.2563918002716</v>
      </c>
      <c r="H187" s="10"/>
      <c r="I187" s="10"/>
      <c r="J187" s="7">
        <f t="shared" si="2"/>
        <v>508.0859818879926</v>
      </c>
      <c r="K187" s="3" t="s">
        <v>265</v>
      </c>
      <c r="L187" s="6"/>
      <c r="M187" s="6"/>
      <c r="N187" s="6"/>
    </row>
    <row r="188" spans="1:14" ht="30" x14ac:dyDescent="0.25">
      <c r="A188" s="1" t="s">
        <v>260</v>
      </c>
      <c r="B188" s="31" t="s">
        <v>261</v>
      </c>
      <c r="C188" s="32" t="s">
        <v>360</v>
      </c>
      <c r="D188" s="32" t="s">
        <v>277</v>
      </c>
      <c r="E188" s="34" t="s">
        <v>372</v>
      </c>
      <c r="F188" s="4">
        <v>4431.0723481454288</v>
      </c>
      <c r="G188" s="10">
        <v>3914.5395862300593</v>
      </c>
      <c r="H188" s="10"/>
      <c r="I188" s="10"/>
      <c r="J188" s="7">
        <f t="shared" si="2"/>
        <v>516.53276191536952</v>
      </c>
      <c r="K188" s="3" t="s">
        <v>265</v>
      </c>
      <c r="L188" s="6"/>
      <c r="M188" s="6"/>
      <c r="N188" s="6"/>
    </row>
    <row r="189" spans="1:14" ht="30" x14ac:dyDescent="0.25">
      <c r="A189" s="1" t="s">
        <v>260</v>
      </c>
      <c r="B189" s="31" t="s">
        <v>261</v>
      </c>
      <c r="C189" s="32" t="s">
        <v>361</v>
      </c>
      <c r="D189" s="32" t="s">
        <v>279</v>
      </c>
      <c r="E189" s="34" t="s">
        <v>372</v>
      </c>
      <c r="F189" s="4">
        <v>4935.8023226025944</v>
      </c>
      <c r="G189" s="10">
        <v>4410.822780659847</v>
      </c>
      <c r="H189" s="10"/>
      <c r="I189" s="10"/>
      <c r="J189" s="7">
        <f t="shared" si="2"/>
        <v>524.97954194274735</v>
      </c>
      <c r="K189" s="3" t="s">
        <v>265</v>
      </c>
      <c r="L189" s="6"/>
      <c r="M189" s="6"/>
      <c r="N189" s="6"/>
    </row>
    <row r="190" spans="1:14" ht="30" x14ac:dyDescent="0.25">
      <c r="A190" s="1" t="s">
        <v>260</v>
      </c>
      <c r="B190" s="31" t="s">
        <v>261</v>
      </c>
      <c r="C190" s="32" t="s">
        <v>362</v>
      </c>
      <c r="D190" s="32" t="s">
        <v>281</v>
      </c>
      <c r="E190" s="34" t="s">
        <v>372</v>
      </c>
      <c r="F190" s="4">
        <v>5440.5322970597599</v>
      </c>
      <c r="G190" s="10">
        <v>4907.1059750896347</v>
      </c>
      <c r="H190" s="10"/>
      <c r="I190" s="10"/>
      <c r="J190" s="7">
        <f t="shared" si="2"/>
        <v>533.42632197012517</v>
      </c>
      <c r="K190" s="3" t="s">
        <v>265</v>
      </c>
      <c r="L190" s="6"/>
      <c r="M190" s="6"/>
      <c r="N190" s="6"/>
    </row>
    <row r="191" spans="1:14" ht="30" x14ac:dyDescent="0.25">
      <c r="A191" s="1" t="s">
        <v>260</v>
      </c>
      <c r="B191" s="31" t="s">
        <v>261</v>
      </c>
      <c r="C191" s="32" t="s">
        <v>363</v>
      </c>
      <c r="D191" s="32" t="s">
        <v>263</v>
      </c>
      <c r="E191" s="34" t="s">
        <v>372</v>
      </c>
      <c r="F191" s="4">
        <v>1443.506912465745</v>
      </c>
      <c r="G191" s="10">
        <v>936.84041965133417</v>
      </c>
      <c r="H191" s="10"/>
      <c r="I191" s="10"/>
      <c r="J191" s="7">
        <f t="shared" si="2"/>
        <v>506.66649281441084</v>
      </c>
      <c r="K191" s="3" t="s">
        <v>265</v>
      </c>
      <c r="L191" s="6"/>
      <c r="M191" s="6"/>
      <c r="N191" s="6"/>
    </row>
    <row r="192" spans="1:14" ht="30" x14ac:dyDescent="0.25">
      <c r="A192" s="1" t="s">
        <v>260</v>
      </c>
      <c r="B192" s="31" t="s">
        <v>261</v>
      </c>
      <c r="C192" s="32" t="s">
        <v>364</v>
      </c>
      <c r="D192" s="32" t="s">
        <v>267</v>
      </c>
      <c r="E192" s="34" t="s">
        <v>372</v>
      </c>
      <c r="F192" s="4">
        <v>1948.2368869229099</v>
      </c>
      <c r="G192" s="10">
        <v>1433.1236140811216</v>
      </c>
      <c r="H192" s="10"/>
      <c r="I192" s="10"/>
      <c r="J192" s="7">
        <f t="shared" si="2"/>
        <v>515.11327284178833</v>
      </c>
      <c r="K192" s="3" t="s">
        <v>265</v>
      </c>
      <c r="L192" s="6"/>
      <c r="M192" s="6"/>
      <c r="N192" s="6"/>
    </row>
    <row r="193" spans="1:14" ht="30" x14ac:dyDescent="0.25">
      <c r="A193" s="1" t="s">
        <v>260</v>
      </c>
      <c r="B193" s="31" t="s">
        <v>261</v>
      </c>
      <c r="C193" s="32" t="s">
        <v>365</v>
      </c>
      <c r="D193" s="32" t="s">
        <v>269</v>
      </c>
      <c r="E193" s="34" t="s">
        <v>372</v>
      </c>
      <c r="F193" s="4">
        <v>2452.966861380075</v>
      </c>
      <c r="G193" s="10">
        <v>1929.4068085109091</v>
      </c>
      <c r="H193" s="10"/>
      <c r="I193" s="10"/>
      <c r="J193" s="7">
        <f t="shared" si="2"/>
        <v>523.56005286916593</v>
      </c>
      <c r="K193" s="3" t="s">
        <v>265</v>
      </c>
      <c r="L193" s="6"/>
      <c r="M193" s="6"/>
      <c r="N193" s="6"/>
    </row>
    <row r="194" spans="1:14" ht="30" x14ac:dyDescent="0.25">
      <c r="A194" s="1" t="s">
        <v>260</v>
      </c>
      <c r="B194" s="31" t="s">
        <v>261</v>
      </c>
      <c r="C194" s="32" t="s">
        <v>366</v>
      </c>
      <c r="D194" s="32" t="s">
        <v>271</v>
      </c>
      <c r="E194" s="34" t="s">
        <v>372</v>
      </c>
      <c r="F194" s="4">
        <v>2957.6968358372396</v>
      </c>
      <c r="G194" s="10">
        <v>2425.690002940697</v>
      </c>
      <c r="H194" s="10"/>
      <c r="I194" s="10"/>
      <c r="J194" s="7">
        <f t="shared" si="2"/>
        <v>532.00683289654262</v>
      </c>
      <c r="K194" s="3" t="s">
        <v>265</v>
      </c>
      <c r="L194" s="6"/>
      <c r="M194" s="6"/>
      <c r="N194" s="6"/>
    </row>
    <row r="195" spans="1:14" ht="30" x14ac:dyDescent="0.25">
      <c r="A195" s="1" t="s">
        <v>260</v>
      </c>
      <c r="B195" s="31" t="s">
        <v>261</v>
      </c>
      <c r="C195" s="32" t="s">
        <v>367</v>
      </c>
      <c r="D195" s="32" t="s">
        <v>273</v>
      </c>
      <c r="E195" s="34" t="s">
        <v>372</v>
      </c>
      <c r="F195" s="4">
        <v>3462.4268102944043</v>
      </c>
      <c r="G195" s="10">
        <v>2921.9731973704838</v>
      </c>
      <c r="H195" s="10"/>
      <c r="I195" s="10"/>
      <c r="J195" s="7">
        <f t="shared" ref="J195:J258" si="3">F195-G195</f>
        <v>540.45361292392045</v>
      </c>
      <c r="K195" s="3" t="s">
        <v>265</v>
      </c>
      <c r="L195" s="6"/>
      <c r="M195" s="6"/>
      <c r="N195" s="6"/>
    </row>
    <row r="196" spans="1:14" ht="30" x14ac:dyDescent="0.25">
      <c r="A196" s="1" t="s">
        <v>260</v>
      </c>
      <c r="B196" s="31" t="s">
        <v>261</v>
      </c>
      <c r="C196" s="32" t="s">
        <v>368</v>
      </c>
      <c r="D196" s="32" t="s">
        <v>275</v>
      </c>
      <c r="E196" s="34" t="s">
        <v>372</v>
      </c>
      <c r="F196" s="4">
        <v>3967.1567847515689</v>
      </c>
      <c r="G196" s="10">
        <v>3418.2563918002716</v>
      </c>
      <c r="H196" s="10"/>
      <c r="I196" s="10"/>
      <c r="J196" s="7">
        <f t="shared" si="3"/>
        <v>548.90039295129736</v>
      </c>
      <c r="K196" s="3" t="s">
        <v>265</v>
      </c>
      <c r="L196" s="6"/>
      <c r="M196" s="6"/>
      <c r="N196" s="6"/>
    </row>
    <row r="197" spans="1:14" ht="30" x14ac:dyDescent="0.25">
      <c r="A197" s="1" t="s">
        <v>260</v>
      </c>
      <c r="B197" s="31" t="s">
        <v>261</v>
      </c>
      <c r="C197" s="32" t="s">
        <v>369</v>
      </c>
      <c r="D197" s="32" t="s">
        <v>277</v>
      </c>
      <c r="E197" s="34" t="s">
        <v>372</v>
      </c>
      <c r="F197" s="4">
        <v>4471.8867592087336</v>
      </c>
      <c r="G197" s="10">
        <v>3914.5395862300593</v>
      </c>
      <c r="H197" s="10"/>
      <c r="I197" s="10"/>
      <c r="J197" s="7">
        <f t="shared" si="3"/>
        <v>557.34717297867428</v>
      </c>
      <c r="K197" s="3" t="s">
        <v>265</v>
      </c>
      <c r="L197" s="6"/>
      <c r="M197" s="6"/>
      <c r="N197" s="6"/>
    </row>
    <row r="198" spans="1:14" ht="30" x14ac:dyDescent="0.25">
      <c r="A198" s="1" t="s">
        <v>260</v>
      </c>
      <c r="B198" s="31" t="s">
        <v>261</v>
      </c>
      <c r="C198" s="32" t="s">
        <v>370</v>
      </c>
      <c r="D198" s="32" t="s">
        <v>279</v>
      </c>
      <c r="E198" s="34" t="s">
        <v>372</v>
      </c>
      <c r="F198" s="4">
        <v>4976.6167336658991</v>
      </c>
      <c r="G198" s="10">
        <v>4410.822780659847</v>
      </c>
      <c r="H198" s="10"/>
      <c r="I198" s="10"/>
      <c r="J198" s="7">
        <f t="shared" si="3"/>
        <v>565.79395300605211</v>
      </c>
      <c r="K198" s="3" t="s">
        <v>265</v>
      </c>
      <c r="L198" s="6"/>
      <c r="M198" s="6"/>
      <c r="N198" s="6"/>
    </row>
    <row r="199" spans="1:14" ht="30" x14ac:dyDescent="0.25">
      <c r="A199" s="1" t="s">
        <v>260</v>
      </c>
      <c r="B199" s="31" t="s">
        <v>261</v>
      </c>
      <c r="C199" s="32" t="s">
        <v>371</v>
      </c>
      <c r="D199" s="32" t="s">
        <v>281</v>
      </c>
      <c r="E199" s="34" t="s">
        <v>372</v>
      </c>
      <c r="F199" s="4">
        <v>5481.3467081230647</v>
      </c>
      <c r="G199" s="10">
        <v>4907.1059750896347</v>
      </c>
      <c r="H199" s="10"/>
      <c r="I199" s="10"/>
      <c r="J199" s="7">
        <f t="shared" si="3"/>
        <v>574.24073303342993</v>
      </c>
      <c r="K199" s="3" t="s">
        <v>265</v>
      </c>
      <c r="L199" s="6"/>
      <c r="M199" s="6"/>
      <c r="N199" s="6"/>
    </row>
    <row r="200" spans="1:14" ht="30" x14ac:dyDescent="0.25">
      <c r="A200" s="1" t="s">
        <v>260</v>
      </c>
      <c r="B200" s="31" t="s">
        <v>261</v>
      </c>
      <c r="C200" s="32" t="s">
        <v>262</v>
      </c>
      <c r="D200" s="32" t="s">
        <v>263</v>
      </c>
      <c r="E200" s="34" t="s">
        <v>373</v>
      </c>
      <c r="F200" s="4">
        <v>2093.8761028134991</v>
      </c>
      <c r="G200" s="10">
        <v>1953.0402273275286</v>
      </c>
      <c r="H200" s="10"/>
      <c r="I200" s="10"/>
      <c r="J200" s="7">
        <f t="shared" si="3"/>
        <v>140.83587548597052</v>
      </c>
      <c r="K200" s="3" t="s">
        <v>265</v>
      </c>
      <c r="L200" s="6"/>
      <c r="M200" s="6"/>
      <c r="N200" s="6"/>
    </row>
    <row r="201" spans="1:14" ht="30" x14ac:dyDescent="0.25">
      <c r="A201" s="1" t="s">
        <v>260</v>
      </c>
      <c r="B201" s="31" t="s">
        <v>261</v>
      </c>
      <c r="C201" s="32" t="s">
        <v>266</v>
      </c>
      <c r="D201" s="32" t="s">
        <v>267</v>
      </c>
      <c r="E201" s="34" t="s">
        <v>373</v>
      </c>
      <c r="F201" s="4">
        <v>2583.8453679998038</v>
      </c>
      <c r="G201" s="10">
        <v>2431.4058129816926</v>
      </c>
      <c r="H201" s="10"/>
      <c r="I201" s="10"/>
      <c r="J201" s="7">
        <f t="shared" si="3"/>
        <v>152.43955501811115</v>
      </c>
      <c r="K201" s="3" t="s">
        <v>265</v>
      </c>
      <c r="L201" s="6"/>
      <c r="M201" s="6"/>
      <c r="N201" s="6"/>
    </row>
    <row r="202" spans="1:14" ht="30" x14ac:dyDescent="0.25">
      <c r="A202" s="1" t="s">
        <v>260</v>
      </c>
      <c r="B202" s="31" t="s">
        <v>261</v>
      </c>
      <c r="C202" s="32" t="s">
        <v>268</v>
      </c>
      <c r="D202" s="32" t="s">
        <v>269</v>
      </c>
      <c r="E202" s="34" t="s">
        <v>373</v>
      </c>
      <c r="F202" s="4">
        <v>3073.814633186108</v>
      </c>
      <c r="G202" s="10">
        <v>2909.7713986358567</v>
      </c>
      <c r="H202" s="10"/>
      <c r="I202" s="10"/>
      <c r="J202" s="7">
        <f t="shared" si="3"/>
        <v>164.04323455025133</v>
      </c>
      <c r="K202" s="3" t="s">
        <v>265</v>
      </c>
      <c r="L202" s="6"/>
      <c r="M202" s="6"/>
      <c r="N202" s="6"/>
    </row>
    <row r="203" spans="1:14" ht="30" x14ac:dyDescent="0.25">
      <c r="A203" s="1" t="s">
        <v>260</v>
      </c>
      <c r="B203" s="31" t="s">
        <v>261</v>
      </c>
      <c r="C203" s="32" t="s">
        <v>270</v>
      </c>
      <c r="D203" s="32" t="s">
        <v>271</v>
      </c>
      <c r="E203" s="34" t="s">
        <v>373</v>
      </c>
      <c r="F203" s="4">
        <v>3563.878753389326</v>
      </c>
      <c r="G203" s="10">
        <v>3388.1369842900208</v>
      </c>
      <c r="H203" s="10"/>
      <c r="I203" s="10"/>
      <c r="J203" s="7">
        <f t="shared" si="3"/>
        <v>175.7417690993052</v>
      </c>
      <c r="K203" s="3" t="s">
        <v>265</v>
      </c>
      <c r="L203" s="6"/>
      <c r="M203" s="6"/>
      <c r="N203" s="6"/>
    </row>
    <row r="204" spans="1:14" ht="30" x14ac:dyDescent="0.25">
      <c r="A204" s="1" t="s">
        <v>260</v>
      </c>
      <c r="B204" s="31" t="s">
        <v>261</v>
      </c>
      <c r="C204" s="32" t="s">
        <v>272</v>
      </c>
      <c r="D204" s="32" t="s">
        <v>273</v>
      </c>
      <c r="E204" s="34" t="s">
        <v>373</v>
      </c>
      <c r="F204" s="4">
        <v>4053.9428735925439</v>
      </c>
      <c r="G204" s="10">
        <v>3866.5025699441844</v>
      </c>
      <c r="H204" s="10"/>
      <c r="I204" s="10"/>
      <c r="J204" s="7">
        <f t="shared" si="3"/>
        <v>187.44030364835953</v>
      </c>
      <c r="K204" s="3" t="s">
        <v>265</v>
      </c>
      <c r="L204" s="6"/>
      <c r="M204" s="6"/>
      <c r="N204" s="6"/>
    </row>
    <row r="205" spans="1:14" ht="30" x14ac:dyDescent="0.25">
      <c r="A205" s="1" t="s">
        <v>260</v>
      </c>
      <c r="B205" s="31" t="s">
        <v>261</v>
      </c>
      <c r="C205" s="32" t="s">
        <v>274</v>
      </c>
      <c r="D205" s="32" t="s">
        <v>275</v>
      </c>
      <c r="E205" s="34" t="s">
        <v>373</v>
      </c>
      <c r="F205" s="4">
        <v>4544.0585193659663</v>
      </c>
      <c r="G205" s="10">
        <v>4344.8681555983494</v>
      </c>
      <c r="H205" s="10"/>
      <c r="I205" s="10"/>
      <c r="J205" s="7">
        <f t="shared" si="3"/>
        <v>199.19036376761687</v>
      </c>
      <c r="K205" s="3" t="s">
        <v>265</v>
      </c>
      <c r="L205" s="6"/>
      <c r="M205" s="6"/>
      <c r="N205" s="6"/>
    </row>
    <row r="206" spans="1:14" ht="30" x14ac:dyDescent="0.25">
      <c r="A206" s="1" t="s">
        <v>260</v>
      </c>
      <c r="B206" s="31" t="s">
        <v>261</v>
      </c>
      <c r="C206" s="32" t="s">
        <v>276</v>
      </c>
      <c r="D206" s="32" t="s">
        <v>277</v>
      </c>
      <c r="E206" s="34" t="s">
        <v>373</v>
      </c>
      <c r="F206" s="4">
        <v>5034.1741651393895</v>
      </c>
      <c r="G206" s="10">
        <v>4823.233741252513</v>
      </c>
      <c r="H206" s="10"/>
      <c r="I206" s="10"/>
      <c r="J206" s="7">
        <f t="shared" si="3"/>
        <v>210.94042388687649</v>
      </c>
      <c r="K206" s="3" t="s">
        <v>265</v>
      </c>
      <c r="L206" s="6"/>
      <c r="M206" s="6"/>
      <c r="N206" s="6"/>
    </row>
    <row r="207" spans="1:14" ht="30" x14ac:dyDescent="0.25">
      <c r="A207" s="1" t="s">
        <v>260</v>
      </c>
      <c r="B207" s="31" t="s">
        <v>261</v>
      </c>
      <c r="C207" s="32" t="s">
        <v>278</v>
      </c>
      <c r="D207" s="32" t="s">
        <v>279</v>
      </c>
      <c r="E207" s="34" t="s">
        <v>373</v>
      </c>
      <c r="F207" s="4">
        <v>5569.0304643491381</v>
      </c>
      <c r="G207" s="10">
        <v>5345.6672819617797</v>
      </c>
      <c r="H207" s="10"/>
      <c r="I207" s="10"/>
      <c r="J207" s="7">
        <f t="shared" si="3"/>
        <v>223.36318238735839</v>
      </c>
      <c r="K207" s="3" t="s">
        <v>265</v>
      </c>
      <c r="L207" s="6"/>
      <c r="M207" s="6"/>
      <c r="N207" s="6"/>
    </row>
    <row r="208" spans="1:14" ht="30" x14ac:dyDescent="0.25">
      <c r="A208" s="1" t="s">
        <v>260</v>
      </c>
      <c r="B208" s="31" t="s">
        <v>261</v>
      </c>
      <c r="C208" s="32" t="s">
        <v>280</v>
      </c>
      <c r="D208" s="32" t="s">
        <v>281</v>
      </c>
      <c r="E208" s="34" t="s">
        <v>373</v>
      </c>
      <c r="F208" s="4">
        <v>6103.8867635588877</v>
      </c>
      <c r="G208" s="10">
        <v>5868.1008226710474</v>
      </c>
      <c r="H208" s="10"/>
      <c r="I208" s="10"/>
      <c r="J208" s="7">
        <f t="shared" si="3"/>
        <v>235.7859408878403</v>
      </c>
      <c r="K208" s="3" t="s">
        <v>265</v>
      </c>
      <c r="L208" s="6"/>
      <c r="M208" s="6"/>
      <c r="N208" s="6"/>
    </row>
    <row r="209" spans="1:14" ht="30" x14ac:dyDescent="0.25">
      <c r="A209" s="1" t="s">
        <v>260</v>
      </c>
      <c r="B209" s="31" t="s">
        <v>261</v>
      </c>
      <c r="C209" s="32" t="s">
        <v>282</v>
      </c>
      <c r="D209" s="32" t="s">
        <v>263</v>
      </c>
      <c r="E209" s="34" t="s">
        <v>373</v>
      </c>
      <c r="F209" s="4">
        <v>2149.6183173684358</v>
      </c>
      <c r="G209" s="10">
        <v>1953.0402273275286</v>
      </c>
      <c r="H209" s="10"/>
      <c r="I209" s="10"/>
      <c r="J209" s="7">
        <f t="shared" si="3"/>
        <v>196.57809004090723</v>
      </c>
      <c r="K209" s="3" t="s">
        <v>265</v>
      </c>
      <c r="L209" s="6"/>
      <c r="M209" s="6"/>
      <c r="N209" s="6"/>
    </row>
    <row r="210" spans="1:14" ht="30" x14ac:dyDescent="0.25">
      <c r="A210" s="1" t="s">
        <v>260</v>
      </c>
      <c r="B210" s="31" t="s">
        <v>261</v>
      </c>
      <c r="C210" s="32" t="s">
        <v>283</v>
      </c>
      <c r="D210" s="32" t="s">
        <v>267</v>
      </c>
      <c r="E210" s="34" t="s">
        <v>373</v>
      </c>
      <c r="F210" s="4">
        <v>2639.7624534905299</v>
      </c>
      <c r="G210" s="10">
        <v>2431.4058129816926</v>
      </c>
      <c r="H210" s="10"/>
      <c r="I210" s="10"/>
      <c r="J210" s="7">
        <f t="shared" si="3"/>
        <v>208.35664050883724</v>
      </c>
      <c r="K210" s="3" t="s">
        <v>265</v>
      </c>
      <c r="L210" s="6"/>
      <c r="M210" s="6"/>
      <c r="N210" s="6"/>
    </row>
    <row r="211" spans="1:14" ht="30" x14ac:dyDescent="0.25">
      <c r="A211" s="1" t="s">
        <v>260</v>
      </c>
      <c r="B211" s="31" t="s">
        <v>261</v>
      </c>
      <c r="C211" s="32" t="s">
        <v>284</v>
      </c>
      <c r="D211" s="32" t="s">
        <v>269</v>
      </c>
      <c r="E211" s="34" t="s">
        <v>373</v>
      </c>
      <c r="F211" s="4">
        <v>3129.9065896126249</v>
      </c>
      <c r="G211" s="10">
        <v>2909.7713986358567</v>
      </c>
      <c r="H211" s="10"/>
      <c r="I211" s="10"/>
      <c r="J211" s="7">
        <f t="shared" si="3"/>
        <v>220.13519097676817</v>
      </c>
      <c r="K211" s="3" t="s">
        <v>265</v>
      </c>
      <c r="L211" s="6"/>
      <c r="M211" s="6"/>
      <c r="N211" s="6"/>
    </row>
    <row r="212" spans="1:14" ht="30" x14ac:dyDescent="0.25">
      <c r="A212" s="1" t="s">
        <v>260</v>
      </c>
      <c r="B212" s="31" t="s">
        <v>261</v>
      </c>
      <c r="C212" s="32" t="s">
        <v>285</v>
      </c>
      <c r="D212" s="32" t="s">
        <v>271</v>
      </c>
      <c r="E212" s="34" t="s">
        <v>373</v>
      </c>
      <c r="F212" s="4">
        <v>3620.0829131080536</v>
      </c>
      <c r="G212" s="10">
        <v>3388.1369842900208</v>
      </c>
      <c r="H212" s="10"/>
      <c r="I212" s="10"/>
      <c r="J212" s="7">
        <f t="shared" si="3"/>
        <v>231.94592881803283</v>
      </c>
      <c r="K212" s="3" t="s">
        <v>265</v>
      </c>
      <c r="L212" s="6"/>
      <c r="M212" s="6"/>
      <c r="N212" s="6"/>
    </row>
    <row r="213" spans="1:14" ht="30" x14ac:dyDescent="0.25">
      <c r="A213" s="1" t="s">
        <v>260</v>
      </c>
      <c r="B213" s="31" t="s">
        <v>261</v>
      </c>
      <c r="C213" s="32" t="s">
        <v>286</v>
      </c>
      <c r="D213" s="32" t="s">
        <v>273</v>
      </c>
      <c r="E213" s="34" t="s">
        <v>373</v>
      </c>
      <c r="F213" s="4">
        <v>4110.2592366034823</v>
      </c>
      <c r="G213" s="10">
        <v>3866.5025699441844</v>
      </c>
      <c r="H213" s="10"/>
      <c r="I213" s="10"/>
      <c r="J213" s="7">
        <f t="shared" si="3"/>
        <v>243.75666665929793</v>
      </c>
      <c r="K213" s="3" t="s">
        <v>265</v>
      </c>
      <c r="L213" s="6"/>
      <c r="M213" s="6"/>
      <c r="N213" s="6"/>
    </row>
    <row r="214" spans="1:14" ht="30" x14ac:dyDescent="0.25">
      <c r="A214" s="1" t="s">
        <v>260</v>
      </c>
      <c r="B214" s="31" t="s">
        <v>261</v>
      </c>
      <c r="C214" s="32" t="s">
        <v>287</v>
      </c>
      <c r="D214" s="32" t="s">
        <v>275</v>
      </c>
      <c r="E214" s="34" t="s">
        <v>373</v>
      </c>
      <c r="F214" s="4">
        <v>4600.4529849288328</v>
      </c>
      <c r="G214" s="10">
        <v>4344.8681555983494</v>
      </c>
      <c r="H214" s="10"/>
      <c r="I214" s="10"/>
      <c r="J214" s="7">
        <f t="shared" si="3"/>
        <v>255.58482933048344</v>
      </c>
      <c r="K214" s="3" t="s">
        <v>265</v>
      </c>
      <c r="L214" s="6"/>
      <c r="M214" s="6"/>
      <c r="N214" s="6"/>
    </row>
    <row r="215" spans="1:14" ht="30" x14ac:dyDescent="0.25">
      <c r="A215" s="1" t="s">
        <v>260</v>
      </c>
      <c r="B215" s="31" t="s">
        <v>261</v>
      </c>
      <c r="C215" s="32" t="s">
        <v>288</v>
      </c>
      <c r="D215" s="32" t="s">
        <v>277</v>
      </c>
      <c r="E215" s="34" t="s">
        <v>373</v>
      </c>
      <c r="F215" s="4">
        <v>5090.6467332541833</v>
      </c>
      <c r="G215" s="10">
        <v>4823.233741252513</v>
      </c>
      <c r="H215" s="10"/>
      <c r="I215" s="10"/>
      <c r="J215" s="7">
        <f t="shared" si="3"/>
        <v>267.41299200167032</v>
      </c>
      <c r="K215" s="3" t="s">
        <v>265</v>
      </c>
      <c r="L215" s="6"/>
      <c r="M215" s="6"/>
      <c r="N215" s="6"/>
    </row>
    <row r="216" spans="1:14" ht="30" x14ac:dyDescent="0.25">
      <c r="A216" s="1" t="s">
        <v>260</v>
      </c>
      <c r="B216" s="31" t="s">
        <v>261</v>
      </c>
      <c r="C216" s="32" t="s">
        <v>289</v>
      </c>
      <c r="D216" s="32" t="s">
        <v>279</v>
      </c>
      <c r="E216" s="34" t="s">
        <v>373</v>
      </c>
      <c r="F216" s="4">
        <v>5624.9832090585714</v>
      </c>
      <c r="G216" s="10">
        <v>5345.6672819617797</v>
      </c>
      <c r="H216" s="10"/>
      <c r="I216" s="10"/>
      <c r="J216" s="7">
        <f t="shared" si="3"/>
        <v>279.31592709679171</v>
      </c>
      <c r="K216" s="3" t="s">
        <v>265</v>
      </c>
      <c r="L216" s="6"/>
      <c r="M216" s="6"/>
      <c r="N216" s="6"/>
    </row>
    <row r="217" spans="1:14" ht="30" x14ac:dyDescent="0.25">
      <c r="A217" s="1" t="s">
        <v>260</v>
      </c>
      <c r="B217" s="31" t="s">
        <v>261</v>
      </c>
      <c r="C217" s="32" t="s">
        <v>290</v>
      </c>
      <c r="D217" s="32" t="s">
        <v>281</v>
      </c>
      <c r="E217" s="34" t="s">
        <v>373</v>
      </c>
      <c r="F217" s="4">
        <v>6159.3196848629605</v>
      </c>
      <c r="G217" s="10">
        <v>5868.1008226710474</v>
      </c>
      <c r="H217" s="10"/>
      <c r="I217" s="10"/>
      <c r="J217" s="7">
        <f t="shared" si="3"/>
        <v>291.2188621919131</v>
      </c>
      <c r="K217" s="3" t="s">
        <v>265</v>
      </c>
      <c r="L217" s="6"/>
      <c r="M217" s="6"/>
      <c r="N217" s="6"/>
    </row>
    <row r="218" spans="1:14" ht="30" x14ac:dyDescent="0.25">
      <c r="A218" s="1" t="s">
        <v>260</v>
      </c>
      <c r="B218" s="31" t="s">
        <v>261</v>
      </c>
      <c r="C218" s="32" t="s">
        <v>291</v>
      </c>
      <c r="D218" s="32" t="s">
        <v>263</v>
      </c>
      <c r="E218" s="34" t="s">
        <v>373</v>
      </c>
      <c r="F218" s="4">
        <v>1552.6560421276772</v>
      </c>
      <c r="G218" s="4">
        <v>1343.3203427218118</v>
      </c>
      <c r="H218" s="4"/>
      <c r="I218" s="4"/>
      <c r="J218" s="7">
        <f t="shared" si="3"/>
        <v>209.3356994058654</v>
      </c>
      <c r="K218" s="3" t="s">
        <v>265</v>
      </c>
      <c r="L218" s="6"/>
      <c r="M218" s="6"/>
      <c r="N218" s="6"/>
    </row>
    <row r="219" spans="1:14" ht="30" x14ac:dyDescent="0.25">
      <c r="A219" s="1" t="s">
        <v>260</v>
      </c>
      <c r="B219" s="31" t="s">
        <v>261</v>
      </c>
      <c r="C219" s="32" t="s">
        <v>292</v>
      </c>
      <c r="D219" s="32" t="s">
        <v>267</v>
      </c>
      <c r="E219" s="34" t="s">
        <v>373</v>
      </c>
      <c r="F219" s="4">
        <v>2696.3859809728606</v>
      </c>
      <c r="G219" s="10">
        <v>2431.4058129816926</v>
      </c>
      <c r="H219" s="10"/>
      <c r="I219" s="10"/>
      <c r="J219" s="7">
        <f t="shared" si="3"/>
        <v>264.98016799116795</v>
      </c>
      <c r="K219" s="3" t="s">
        <v>265</v>
      </c>
      <c r="L219" s="6"/>
      <c r="M219" s="6"/>
      <c r="N219" s="6"/>
    </row>
    <row r="220" spans="1:14" ht="30" x14ac:dyDescent="0.25">
      <c r="A220" s="1" t="s">
        <v>260</v>
      </c>
      <c r="B220" s="31" t="s">
        <v>261</v>
      </c>
      <c r="C220" s="32" t="s">
        <v>293</v>
      </c>
      <c r="D220" s="32" t="s">
        <v>269</v>
      </c>
      <c r="E220" s="34" t="s">
        <v>373</v>
      </c>
      <c r="F220" s="4">
        <v>2550.5186607503788</v>
      </c>
      <c r="G220" s="4">
        <v>2321.5526445608884</v>
      </c>
      <c r="H220" s="4"/>
      <c r="I220" s="4"/>
      <c r="J220" s="7">
        <f t="shared" si="3"/>
        <v>228.96601618949035</v>
      </c>
      <c r="K220" s="3" t="s">
        <v>265</v>
      </c>
      <c r="L220" s="6"/>
      <c r="M220" s="6"/>
      <c r="N220" s="6"/>
    </row>
    <row r="221" spans="1:14" ht="30" x14ac:dyDescent="0.25">
      <c r="A221" s="1" t="s">
        <v>260</v>
      </c>
      <c r="B221" s="31" t="s">
        <v>261</v>
      </c>
      <c r="C221" s="32" t="s">
        <v>294</v>
      </c>
      <c r="D221" s="32" t="s">
        <v>271</v>
      </c>
      <c r="E221" s="34" t="s">
        <v>373</v>
      </c>
      <c r="F221" s="4">
        <v>3676.8526041581194</v>
      </c>
      <c r="G221" s="10">
        <v>3388.1369842900208</v>
      </c>
      <c r="H221" s="10"/>
      <c r="I221" s="10"/>
      <c r="J221" s="7">
        <f t="shared" si="3"/>
        <v>288.71561986809866</v>
      </c>
      <c r="K221" s="3" t="s">
        <v>265</v>
      </c>
      <c r="L221" s="6"/>
      <c r="M221" s="6"/>
      <c r="N221" s="6"/>
    </row>
    <row r="222" spans="1:14" ht="30" x14ac:dyDescent="0.25">
      <c r="A222" s="1" t="s">
        <v>260</v>
      </c>
      <c r="B222" s="31" t="s">
        <v>261</v>
      </c>
      <c r="C222" s="32" t="s">
        <v>295</v>
      </c>
      <c r="D222" s="32" t="s">
        <v>273</v>
      </c>
      <c r="E222" s="34" t="s">
        <v>373</v>
      </c>
      <c r="F222" s="4">
        <v>3548.3812793730795</v>
      </c>
      <c r="G222" s="4">
        <v>3299.7849463999646</v>
      </c>
      <c r="H222" s="4"/>
      <c r="I222" s="4"/>
      <c r="J222" s="7">
        <f t="shared" si="3"/>
        <v>248.59633297311484</v>
      </c>
      <c r="K222" s="3" t="s">
        <v>265</v>
      </c>
      <c r="L222" s="6"/>
      <c r="M222" s="6"/>
      <c r="N222" s="6"/>
    </row>
    <row r="223" spans="1:14" ht="30" x14ac:dyDescent="0.25">
      <c r="A223" s="1" t="s">
        <v>260</v>
      </c>
      <c r="B223" s="31" t="s">
        <v>261</v>
      </c>
      <c r="C223" s="32" t="s">
        <v>296</v>
      </c>
      <c r="D223" s="32" t="s">
        <v>275</v>
      </c>
      <c r="E223" s="34" t="s">
        <v>373</v>
      </c>
      <c r="F223" s="4">
        <v>4657.319227343377</v>
      </c>
      <c r="G223" s="10">
        <v>4344.8681555983494</v>
      </c>
      <c r="H223" s="10"/>
      <c r="I223" s="10"/>
      <c r="J223" s="7">
        <f t="shared" si="3"/>
        <v>312.45107174502755</v>
      </c>
      <c r="K223" s="3" t="s">
        <v>265</v>
      </c>
      <c r="L223" s="6"/>
      <c r="M223" s="6"/>
      <c r="N223" s="6"/>
    </row>
    <row r="224" spans="1:14" ht="30" x14ac:dyDescent="0.25">
      <c r="A224" s="1" t="s">
        <v>260</v>
      </c>
      <c r="B224" s="31" t="s">
        <v>261</v>
      </c>
      <c r="C224" s="32" t="s">
        <v>297</v>
      </c>
      <c r="D224" s="32" t="s">
        <v>277</v>
      </c>
      <c r="E224" s="34" t="s">
        <v>373</v>
      </c>
      <c r="F224" s="4">
        <v>4546.2438979957806</v>
      </c>
      <c r="G224" s="4">
        <v>4278.0172482390408</v>
      </c>
      <c r="H224" s="4"/>
      <c r="I224" s="4"/>
      <c r="J224" s="7">
        <f t="shared" si="3"/>
        <v>268.22664975673979</v>
      </c>
      <c r="K224" s="3" t="s">
        <v>265</v>
      </c>
      <c r="L224" s="6"/>
      <c r="M224" s="6"/>
      <c r="N224" s="6"/>
    </row>
    <row r="225" spans="1:14" ht="30" x14ac:dyDescent="0.25">
      <c r="A225" s="1" t="s">
        <v>260</v>
      </c>
      <c r="B225" s="31" t="s">
        <v>261</v>
      </c>
      <c r="C225" s="32" t="s">
        <v>298</v>
      </c>
      <c r="D225" s="32" t="s">
        <v>279</v>
      </c>
      <c r="E225" s="34" t="s">
        <v>373</v>
      </c>
      <c r="F225" s="4">
        <v>5681.3245241345194</v>
      </c>
      <c r="G225" s="10">
        <v>5345.6672819617797</v>
      </c>
      <c r="H225" s="10"/>
      <c r="I225" s="10"/>
      <c r="J225" s="7">
        <f t="shared" si="3"/>
        <v>335.65724217273964</v>
      </c>
      <c r="K225" s="3" t="s">
        <v>265</v>
      </c>
      <c r="L225" s="6"/>
      <c r="M225" s="6"/>
      <c r="N225" s="6"/>
    </row>
    <row r="226" spans="1:14" ht="30" x14ac:dyDescent="0.25">
      <c r="A226" s="1" t="s">
        <v>260</v>
      </c>
      <c r="B226" s="31" t="s">
        <v>261</v>
      </c>
      <c r="C226" s="32" t="s">
        <v>299</v>
      </c>
      <c r="D226" s="32" t="s">
        <v>281</v>
      </c>
      <c r="E226" s="34" t="s">
        <v>373</v>
      </c>
      <c r="F226" s="4">
        <v>6215.0965093330315</v>
      </c>
      <c r="G226" s="4">
        <v>5868.1008226710474</v>
      </c>
      <c r="H226" s="4"/>
      <c r="I226" s="4"/>
      <c r="J226" s="7">
        <f t="shared" si="3"/>
        <v>346.99568666198411</v>
      </c>
      <c r="K226" s="3" t="s">
        <v>265</v>
      </c>
      <c r="L226" s="6"/>
      <c r="M226" s="6"/>
      <c r="N226" s="6"/>
    </row>
    <row r="227" spans="1:14" ht="30" x14ac:dyDescent="0.25">
      <c r="A227" s="1" t="s">
        <v>260</v>
      </c>
      <c r="B227" s="31" t="s">
        <v>261</v>
      </c>
      <c r="C227" s="32" t="s">
        <v>300</v>
      </c>
      <c r="D227" s="32" t="s">
        <v>263</v>
      </c>
      <c r="E227" s="34" t="s">
        <v>373</v>
      </c>
      <c r="F227" s="4">
        <v>1600.0823877832372</v>
      </c>
      <c r="G227" s="4">
        <v>1343.3203427218118</v>
      </c>
      <c r="H227" s="4"/>
      <c r="I227" s="4"/>
      <c r="J227" s="7">
        <f t="shared" si="3"/>
        <v>256.7620450614254</v>
      </c>
      <c r="K227" s="3" t="s">
        <v>265</v>
      </c>
      <c r="L227" s="6"/>
      <c r="M227" s="6"/>
      <c r="N227" s="6"/>
    </row>
    <row r="228" spans="1:14" ht="30" x14ac:dyDescent="0.25">
      <c r="A228" s="1" t="s">
        <v>260</v>
      </c>
      <c r="B228" s="31" t="s">
        <v>261</v>
      </c>
      <c r="C228" s="32" t="s">
        <v>301</v>
      </c>
      <c r="D228" s="32" t="s">
        <v>267</v>
      </c>
      <c r="E228" s="34" t="s">
        <v>373</v>
      </c>
      <c r="F228" s="4">
        <v>2753.7302285168034</v>
      </c>
      <c r="G228" s="10">
        <v>2431.4058129816926</v>
      </c>
      <c r="H228" s="10"/>
      <c r="I228" s="10"/>
      <c r="J228" s="7">
        <f t="shared" si="3"/>
        <v>322.3244155351108</v>
      </c>
      <c r="K228" s="3" t="s">
        <v>265</v>
      </c>
      <c r="L228" s="6"/>
      <c r="M228" s="6"/>
      <c r="N228" s="6"/>
    </row>
    <row r="229" spans="1:14" ht="30" x14ac:dyDescent="0.25">
      <c r="A229" s="1" t="s">
        <v>260</v>
      </c>
      <c r="B229" s="31" t="s">
        <v>261</v>
      </c>
      <c r="C229" s="32" t="s">
        <v>302</v>
      </c>
      <c r="D229" s="32" t="s">
        <v>269</v>
      </c>
      <c r="E229" s="34" t="s">
        <v>373</v>
      </c>
      <c r="F229" s="4">
        <v>2597.9450064059383</v>
      </c>
      <c r="G229" s="4">
        <v>2321.5526445608884</v>
      </c>
      <c r="H229" s="4"/>
      <c r="I229" s="4"/>
      <c r="J229" s="7">
        <f t="shared" si="3"/>
        <v>276.39236184504989</v>
      </c>
      <c r="K229" s="3" t="s">
        <v>265</v>
      </c>
      <c r="L229" s="6"/>
      <c r="M229" s="6"/>
      <c r="N229" s="6"/>
    </row>
    <row r="230" spans="1:14" ht="30" x14ac:dyDescent="0.25">
      <c r="A230" s="1" t="s">
        <v>260</v>
      </c>
      <c r="B230" s="31" t="s">
        <v>261</v>
      </c>
      <c r="C230" s="32" t="s">
        <v>303</v>
      </c>
      <c r="D230" s="32" t="s">
        <v>271</v>
      </c>
      <c r="E230" s="34" t="s">
        <v>373</v>
      </c>
      <c r="F230" s="4">
        <v>3734.1968517020623</v>
      </c>
      <c r="G230" s="10">
        <v>3388.1369842900208</v>
      </c>
      <c r="H230" s="10"/>
      <c r="I230" s="10"/>
      <c r="J230" s="7">
        <f t="shared" si="3"/>
        <v>346.05986741204151</v>
      </c>
      <c r="K230" s="3" t="s">
        <v>265</v>
      </c>
      <c r="L230" s="6"/>
      <c r="M230" s="6"/>
      <c r="N230" s="6"/>
    </row>
    <row r="231" spans="1:14" ht="30" x14ac:dyDescent="0.25">
      <c r="A231" s="1" t="s">
        <v>260</v>
      </c>
      <c r="B231" s="31" t="s">
        <v>261</v>
      </c>
      <c r="C231" s="32" t="s">
        <v>304</v>
      </c>
      <c r="D231" s="32" t="s">
        <v>273</v>
      </c>
      <c r="E231" s="34" t="s">
        <v>373</v>
      </c>
      <c r="F231" s="4">
        <v>3595.8076250286394</v>
      </c>
      <c r="G231" s="4">
        <v>3299.7849463999646</v>
      </c>
      <c r="H231" s="4"/>
      <c r="I231" s="4"/>
      <c r="J231" s="7">
        <f t="shared" si="3"/>
        <v>296.02267862867484</v>
      </c>
      <c r="K231" s="3" t="s">
        <v>265</v>
      </c>
      <c r="L231" s="6"/>
      <c r="M231" s="6"/>
      <c r="N231" s="6"/>
    </row>
    <row r="232" spans="1:14" ht="30" x14ac:dyDescent="0.25">
      <c r="A232" s="1" t="s">
        <v>260</v>
      </c>
      <c r="B232" s="31" t="s">
        <v>261</v>
      </c>
      <c r="C232" s="32" t="s">
        <v>305</v>
      </c>
      <c r="D232" s="32" t="s">
        <v>275</v>
      </c>
      <c r="E232" s="34" t="s">
        <v>373</v>
      </c>
      <c r="F232" s="4">
        <v>4714.6634748873203</v>
      </c>
      <c r="G232" s="10">
        <v>4344.8681555983494</v>
      </c>
      <c r="H232" s="10"/>
      <c r="I232" s="10"/>
      <c r="J232" s="7">
        <f t="shared" si="3"/>
        <v>369.79531928897086</v>
      </c>
      <c r="K232" s="3" t="s">
        <v>265</v>
      </c>
      <c r="L232" s="6"/>
      <c r="M232" s="6"/>
      <c r="N232" s="6"/>
    </row>
    <row r="233" spans="1:14" ht="30" x14ac:dyDescent="0.25">
      <c r="A233" s="1" t="s">
        <v>260</v>
      </c>
      <c r="B233" s="31" t="s">
        <v>261</v>
      </c>
      <c r="C233" s="32" t="s">
        <v>306</v>
      </c>
      <c r="D233" s="32" t="s">
        <v>277</v>
      </c>
      <c r="E233" s="34" t="s">
        <v>373</v>
      </c>
      <c r="F233" s="4">
        <v>4593.6702436513406</v>
      </c>
      <c r="G233" s="4">
        <v>4278.0172482390408</v>
      </c>
      <c r="H233" s="4"/>
      <c r="I233" s="4"/>
      <c r="J233" s="7">
        <f t="shared" si="3"/>
        <v>315.65299541229979</v>
      </c>
      <c r="K233" s="3" t="s">
        <v>265</v>
      </c>
      <c r="L233" s="6"/>
      <c r="M233" s="6"/>
      <c r="N233" s="6"/>
    </row>
    <row r="234" spans="1:14" ht="30" x14ac:dyDescent="0.25">
      <c r="A234" s="1" t="s">
        <v>260</v>
      </c>
      <c r="B234" s="31" t="s">
        <v>261</v>
      </c>
      <c r="C234" s="32" t="s">
        <v>307</v>
      </c>
      <c r="D234" s="32" t="s">
        <v>279</v>
      </c>
      <c r="E234" s="34" t="s">
        <v>373</v>
      </c>
      <c r="F234" s="4">
        <v>5738.0587000467331</v>
      </c>
      <c r="G234" s="10">
        <v>5345.6672819617797</v>
      </c>
      <c r="H234" s="10"/>
      <c r="I234" s="10"/>
      <c r="J234" s="7">
        <f t="shared" si="3"/>
        <v>392.39141808495333</v>
      </c>
      <c r="K234" s="3" t="s">
        <v>265</v>
      </c>
      <c r="L234" s="6"/>
      <c r="M234" s="6"/>
      <c r="N234" s="6"/>
    </row>
    <row r="235" spans="1:14" ht="30" x14ac:dyDescent="0.25">
      <c r="A235" s="1" t="s">
        <v>260</v>
      </c>
      <c r="B235" s="31" t="s">
        <v>261</v>
      </c>
      <c r="C235" s="32" t="s">
        <v>308</v>
      </c>
      <c r="D235" s="32" t="s">
        <v>281</v>
      </c>
      <c r="E235" s="34" t="s">
        <v>373</v>
      </c>
      <c r="F235" s="4">
        <v>6271.2206136135173</v>
      </c>
      <c r="G235" s="4">
        <v>5868.1008226710474</v>
      </c>
      <c r="H235" s="4"/>
      <c r="I235" s="4"/>
      <c r="J235" s="7">
        <f t="shared" si="3"/>
        <v>403.11979094246999</v>
      </c>
      <c r="K235" s="3" t="s">
        <v>265</v>
      </c>
      <c r="L235" s="6"/>
      <c r="M235" s="6"/>
      <c r="N235" s="6"/>
    </row>
    <row r="236" spans="1:14" ht="30" x14ac:dyDescent="0.25">
      <c r="A236" s="1" t="s">
        <v>260</v>
      </c>
      <c r="B236" s="31" t="s">
        <v>261</v>
      </c>
      <c r="C236" s="32" t="s">
        <v>309</v>
      </c>
      <c r="D236" s="32" t="s">
        <v>263</v>
      </c>
      <c r="E236" s="34" t="s">
        <v>373</v>
      </c>
      <c r="F236" s="4">
        <v>1647.5087334387972</v>
      </c>
      <c r="G236" s="4">
        <v>1343.3203427218118</v>
      </c>
      <c r="H236" s="4"/>
      <c r="I236" s="4"/>
      <c r="J236" s="7">
        <f t="shared" si="3"/>
        <v>304.1883907169854</v>
      </c>
      <c r="K236" s="3" t="s">
        <v>265</v>
      </c>
      <c r="L236" s="6"/>
      <c r="M236" s="6"/>
      <c r="N236" s="6"/>
    </row>
    <row r="237" spans="1:14" ht="30" x14ac:dyDescent="0.25">
      <c r="A237" s="1" t="s">
        <v>260</v>
      </c>
      <c r="B237" s="31" t="s">
        <v>261</v>
      </c>
      <c r="C237" s="32" t="s">
        <v>310</v>
      </c>
      <c r="D237" s="32" t="s">
        <v>267</v>
      </c>
      <c r="E237" s="34" t="s">
        <v>373</v>
      </c>
      <c r="F237" s="4">
        <v>2811.0744760607467</v>
      </c>
      <c r="G237" s="10">
        <v>2431.4058129816926</v>
      </c>
      <c r="H237" s="10"/>
      <c r="I237" s="10"/>
      <c r="J237" s="7">
        <f t="shared" si="3"/>
        <v>379.66866307905411</v>
      </c>
      <c r="K237" s="3" t="s">
        <v>265</v>
      </c>
      <c r="L237" s="6"/>
      <c r="M237" s="6"/>
      <c r="N237" s="6"/>
    </row>
    <row r="238" spans="1:14" ht="30" x14ac:dyDescent="0.25">
      <c r="A238" s="1" t="s">
        <v>260</v>
      </c>
      <c r="B238" s="31" t="s">
        <v>261</v>
      </c>
      <c r="C238" s="32" t="s">
        <v>311</v>
      </c>
      <c r="D238" s="32" t="s">
        <v>269</v>
      </c>
      <c r="E238" s="34" t="s">
        <v>373</v>
      </c>
      <c r="F238" s="4">
        <v>2645.3713520614983</v>
      </c>
      <c r="G238" s="4">
        <v>2321.5526445608884</v>
      </c>
      <c r="H238" s="4"/>
      <c r="I238" s="4"/>
      <c r="J238" s="7">
        <f t="shared" si="3"/>
        <v>323.81870750060989</v>
      </c>
      <c r="K238" s="3" t="s">
        <v>265</v>
      </c>
      <c r="L238" s="6"/>
      <c r="M238" s="6"/>
      <c r="N238" s="6"/>
    </row>
    <row r="239" spans="1:14" ht="30" x14ac:dyDescent="0.25">
      <c r="A239" s="1" t="s">
        <v>260</v>
      </c>
      <c r="B239" s="31" t="s">
        <v>261</v>
      </c>
      <c r="C239" s="32" t="s">
        <v>312</v>
      </c>
      <c r="D239" s="32" t="s">
        <v>271</v>
      </c>
      <c r="E239" s="34" t="s">
        <v>373</v>
      </c>
      <c r="F239" s="4">
        <v>3791.5410992460047</v>
      </c>
      <c r="G239" s="10">
        <v>3388.1369842900208</v>
      </c>
      <c r="H239" s="10"/>
      <c r="I239" s="10"/>
      <c r="J239" s="7">
        <f t="shared" si="3"/>
        <v>403.40411495598391</v>
      </c>
      <c r="K239" s="3" t="s">
        <v>265</v>
      </c>
      <c r="L239" s="6"/>
      <c r="M239" s="6"/>
      <c r="N239" s="6"/>
    </row>
    <row r="240" spans="1:14" ht="30" x14ac:dyDescent="0.25">
      <c r="A240" s="1" t="s">
        <v>260</v>
      </c>
      <c r="B240" s="31" t="s">
        <v>261</v>
      </c>
      <c r="C240" s="32" t="s">
        <v>313</v>
      </c>
      <c r="D240" s="32" t="s">
        <v>273</v>
      </c>
      <c r="E240" s="34" t="s">
        <v>373</v>
      </c>
      <c r="F240" s="4">
        <v>3643.2339706841994</v>
      </c>
      <c r="G240" s="4">
        <v>3299.7849463999646</v>
      </c>
      <c r="H240" s="4"/>
      <c r="I240" s="4"/>
      <c r="J240" s="7">
        <f t="shared" si="3"/>
        <v>343.44902428423484</v>
      </c>
      <c r="K240" s="3" t="s">
        <v>265</v>
      </c>
      <c r="L240" s="6"/>
      <c r="M240" s="6"/>
      <c r="N240" s="6"/>
    </row>
    <row r="241" spans="1:14" ht="30" x14ac:dyDescent="0.25">
      <c r="A241" s="1" t="s">
        <v>260</v>
      </c>
      <c r="B241" s="31" t="s">
        <v>261</v>
      </c>
      <c r="C241" s="32" t="s">
        <v>314</v>
      </c>
      <c r="D241" s="32" t="s">
        <v>275</v>
      </c>
      <c r="E241" s="34" t="s">
        <v>373</v>
      </c>
      <c r="F241" s="4">
        <v>4772.0077224312627</v>
      </c>
      <c r="G241" s="10">
        <v>4344.8681555983494</v>
      </c>
      <c r="H241" s="10"/>
      <c r="I241" s="10"/>
      <c r="J241" s="7">
        <f t="shared" si="3"/>
        <v>427.13956683291326</v>
      </c>
      <c r="K241" s="3" t="s">
        <v>265</v>
      </c>
      <c r="L241" s="6"/>
      <c r="M241" s="6"/>
      <c r="N241" s="6"/>
    </row>
    <row r="242" spans="1:14" ht="30" x14ac:dyDescent="0.25">
      <c r="A242" s="1" t="s">
        <v>260</v>
      </c>
      <c r="B242" s="31" t="s">
        <v>261</v>
      </c>
      <c r="C242" s="32" t="s">
        <v>315</v>
      </c>
      <c r="D242" s="32" t="s">
        <v>277</v>
      </c>
      <c r="E242" s="34" t="s">
        <v>373</v>
      </c>
      <c r="F242" s="4">
        <v>4641.0965893069006</v>
      </c>
      <c r="G242" s="4">
        <v>4278.0172482390408</v>
      </c>
      <c r="H242" s="4"/>
      <c r="I242" s="4"/>
      <c r="J242" s="7">
        <f t="shared" si="3"/>
        <v>363.07934106785979</v>
      </c>
      <c r="K242" s="3" t="s">
        <v>265</v>
      </c>
      <c r="L242" s="6"/>
      <c r="M242" s="6"/>
      <c r="N242" s="6"/>
    </row>
    <row r="243" spans="1:14" ht="30" x14ac:dyDescent="0.25">
      <c r="A243" s="1" t="s">
        <v>260</v>
      </c>
      <c r="B243" s="31" t="s">
        <v>261</v>
      </c>
      <c r="C243" s="32" t="s">
        <v>316</v>
      </c>
      <c r="D243" s="32" t="s">
        <v>279</v>
      </c>
      <c r="E243" s="34" t="s">
        <v>373</v>
      </c>
      <c r="F243" s="4">
        <v>5794.8097365693166</v>
      </c>
      <c r="G243" s="10">
        <v>5345.6672819617797</v>
      </c>
      <c r="H243" s="10"/>
      <c r="I243" s="10"/>
      <c r="J243" s="7">
        <f t="shared" si="3"/>
        <v>449.14245460753682</v>
      </c>
      <c r="K243" s="3" t="s">
        <v>265</v>
      </c>
      <c r="L243" s="6"/>
      <c r="M243" s="6"/>
      <c r="N243" s="6"/>
    </row>
    <row r="244" spans="1:14" ht="30" x14ac:dyDescent="0.25">
      <c r="A244" s="1" t="s">
        <v>260</v>
      </c>
      <c r="B244" s="31" t="s">
        <v>261</v>
      </c>
      <c r="C244" s="32" t="s">
        <v>317</v>
      </c>
      <c r="D244" s="32" t="s">
        <v>281</v>
      </c>
      <c r="E244" s="34" t="s">
        <v>373</v>
      </c>
      <c r="F244" s="4">
        <v>6327.378439114741</v>
      </c>
      <c r="G244" s="4">
        <v>5868.1008226710474</v>
      </c>
      <c r="H244" s="4"/>
      <c r="I244" s="4"/>
      <c r="J244" s="7">
        <f t="shared" si="3"/>
        <v>459.27761644369366</v>
      </c>
      <c r="K244" s="3" t="s">
        <v>265</v>
      </c>
      <c r="L244" s="6"/>
      <c r="M244" s="6"/>
      <c r="N244" s="6"/>
    </row>
    <row r="245" spans="1:14" ht="30" x14ac:dyDescent="0.25">
      <c r="A245" s="1" t="s">
        <v>260</v>
      </c>
      <c r="B245" s="31" t="s">
        <v>261</v>
      </c>
      <c r="C245" s="32" t="s">
        <v>318</v>
      </c>
      <c r="D245" s="32" t="s">
        <v>263</v>
      </c>
      <c r="E245" s="34" t="s">
        <v>373</v>
      </c>
      <c r="F245" s="4">
        <v>1694.9350790943572</v>
      </c>
      <c r="G245" s="4">
        <v>1343.3203427218118</v>
      </c>
      <c r="H245" s="4"/>
      <c r="I245" s="4"/>
      <c r="J245" s="7">
        <f t="shared" si="3"/>
        <v>351.61473637254539</v>
      </c>
      <c r="K245" s="3" t="s">
        <v>265</v>
      </c>
      <c r="L245" s="6"/>
      <c r="M245" s="6"/>
      <c r="N245" s="6"/>
    </row>
    <row r="246" spans="1:14" ht="30" x14ac:dyDescent="0.25">
      <c r="A246" s="1" t="s">
        <v>260</v>
      </c>
      <c r="B246" s="31" t="s">
        <v>261</v>
      </c>
      <c r="C246" s="32" t="s">
        <v>319</v>
      </c>
      <c r="D246" s="32" t="s">
        <v>267</v>
      </c>
      <c r="E246" s="34" t="s">
        <v>373</v>
      </c>
      <c r="F246" s="4">
        <v>2868.4187236046901</v>
      </c>
      <c r="G246" s="10">
        <v>2431.4058129816926</v>
      </c>
      <c r="H246" s="10"/>
      <c r="I246" s="10"/>
      <c r="J246" s="7">
        <f t="shared" si="3"/>
        <v>437.01291062299742</v>
      </c>
      <c r="K246" s="3" t="s">
        <v>265</v>
      </c>
      <c r="L246" s="6"/>
      <c r="M246" s="6"/>
      <c r="N246" s="6"/>
    </row>
    <row r="247" spans="1:14" ht="30" x14ac:dyDescent="0.25">
      <c r="A247" s="1" t="s">
        <v>260</v>
      </c>
      <c r="B247" s="31" t="s">
        <v>261</v>
      </c>
      <c r="C247" s="32" t="s">
        <v>320</v>
      </c>
      <c r="D247" s="32" t="s">
        <v>269</v>
      </c>
      <c r="E247" s="34" t="s">
        <v>373</v>
      </c>
      <c r="F247" s="4">
        <v>2692.7976977170583</v>
      </c>
      <c r="G247" s="4">
        <v>2321.5526445608884</v>
      </c>
      <c r="H247" s="4"/>
      <c r="I247" s="4"/>
      <c r="J247" s="7">
        <f t="shared" si="3"/>
        <v>371.24505315616989</v>
      </c>
      <c r="K247" s="3" t="s">
        <v>265</v>
      </c>
      <c r="L247" s="6"/>
      <c r="M247" s="6"/>
      <c r="N247" s="6"/>
    </row>
    <row r="248" spans="1:14" ht="30" x14ac:dyDescent="0.25">
      <c r="A248" s="1" t="s">
        <v>260</v>
      </c>
      <c r="B248" s="31" t="s">
        <v>261</v>
      </c>
      <c r="C248" s="32" t="s">
        <v>321</v>
      </c>
      <c r="D248" s="32" t="s">
        <v>271</v>
      </c>
      <c r="E248" s="34" t="s">
        <v>373</v>
      </c>
      <c r="F248" s="4">
        <v>3848.885346789948</v>
      </c>
      <c r="G248" s="10">
        <v>3388.1369842900208</v>
      </c>
      <c r="H248" s="10"/>
      <c r="I248" s="10"/>
      <c r="J248" s="7">
        <f t="shared" si="3"/>
        <v>460.74836249992723</v>
      </c>
      <c r="K248" s="3" t="s">
        <v>265</v>
      </c>
      <c r="L248" s="6"/>
      <c r="M248" s="6"/>
      <c r="N248" s="6"/>
    </row>
    <row r="249" spans="1:14" ht="30" x14ac:dyDescent="0.25">
      <c r="A249" s="1" t="s">
        <v>260</v>
      </c>
      <c r="B249" s="31" t="s">
        <v>261</v>
      </c>
      <c r="C249" s="32" t="s">
        <v>322</v>
      </c>
      <c r="D249" s="32" t="s">
        <v>273</v>
      </c>
      <c r="E249" s="34" t="s">
        <v>373</v>
      </c>
      <c r="F249" s="4">
        <v>3690.6603163397594</v>
      </c>
      <c r="G249" s="4">
        <v>3299.7849463999646</v>
      </c>
      <c r="H249" s="4"/>
      <c r="I249" s="4"/>
      <c r="J249" s="7">
        <f t="shared" si="3"/>
        <v>390.87536993979484</v>
      </c>
      <c r="K249" s="3" t="s">
        <v>265</v>
      </c>
      <c r="L249" s="6"/>
      <c r="M249" s="6"/>
      <c r="N249" s="6"/>
    </row>
    <row r="250" spans="1:14" ht="30" x14ac:dyDescent="0.25">
      <c r="A250" s="1" t="s">
        <v>260</v>
      </c>
      <c r="B250" s="31" t="s">
        <v>261</v>
      </c>
      <c r="C250" s="32" t="s">
        <v>323</v>
      </c>
      <c r="D250" s="32" t="s">
        <v>275</v>
      </c>
      <c r="E250" s="34" t="s">
        <v>373</v>
      </c>
      <c r="F250" s="4">
        <v>4829.351969975206</v>
      </c>
      <c r="G250" s="10">
        <v>4344.8681555983494</v>
      </c>
      <c r="H250" s="10"/>
      <c r="I250" s="10"/>
      <c r="J250" s="7">
        <f t="shared" si="3"/>
        <v>484.48381437685657</v>
      </c>
      <c r="K250" s="3" t="s">
        <v>265</v>
      </c>
      <c r="L250" s="6"/>
      <c r="M250" s="6"/>
      <c r="N250" s="6"/>
    </row>
    <row r="251" spans="1:14" ht="30" x14ac:dyDescent="0.25">
      <c r="A251" s="1" t="s">
        <v>260</v>
      </c>
      <c r="B251" s="31" t="s">
        <v>261</v>
      </c>
      <c r="C251" s="32" t="s">
        <v>324</v>
      </c>
      <c r="D251" s="32" t="s">
        <v>277</v>
      </c>
      <c r="E251" s="34" t="s">
        <v>373</v>
      </c>
      <c r="F251" s="4">
        <v>4688.5229349624615</v>
      </c>
      <c r="G251" s="4">
        <v>4278.0172482390408</v>
      </c>
      <c r="H251" s="4"/>
      <c r="I251" s="4"/>
      <c r="J251" s="7">
        <f t="shared" si="3"/>
        <v>410.50568672342069</v>
      </c>
      <c r="K251" s="3" t="s">
        <v>265</v>
      </c>
      <c r="L251" s="6"/>
      <c r="M251" s="6"/>
      <c r="N251" s="6"/>
    </row>
    <row r="252" spans="1:14" ht="30" x14ac:dyDescent="0.25">
      <c r="A252" s="1" t="s">
        <v>260</v>
      </c>
      <c r="B252" s="31" t="s">
        <v>261</v>
      </c>
      <c r="C252" s="32" t="s">
        <v>325</v>
      </c>
      <c r="D252" s="32" t="s">
        <v>279</v>
      </c>
      <c r="E252" s="34" t="s">
        <v>373</v>
      </c>
      <c r="F252" s="4">
        <v>5851.5769442617857</v>
      </c>
      <c r="G252" s="10">
        <v>5345.6672819617797</v>
      </c>
      <c r="H252" s="10"/>
      <c r="I252" s="10"/>
      <c r="J252" s="7">
        <f t="shared" si="3"/>
        <v>505.90966230000595</v>
      </c>
      <c r="K252" s="3" t="s">
        <v>265</v>
      </c>
      <c r="L252" s="6"/>
      <c r="M252" s="6"/>
      <c r="N252" s="6"/>
    </row>
    <row r="253" spans="1:14" ht="30" x14ac:dyDescent="0.25">
      <c r="A253" s="1" t="s">
        <v>260</v>
      </c>
      <c r="B253" s="31" t="s">
        <v>261</v>
      </c>
      <c r="C253" s="32" t="s">
        <v>326</v>
      </c>
      <c r="D253" s="32" t="s">
        <v>281</v>
      </c>
      <c r="E253" s="34" t="s">
        <v>373</v>
      </c>
      <c r="F253" s="4">
        <v>6383.568606955736</v>
      </c>
      <c r="G253" s="4">
        <v>5868.1008226710474</v>
      </c>
      <c r="H253" s="4"/>
      <c r="I253" s="4"/>
      <c r="J253" s="7">
        <f t="shared" si="3"/>
        <v>515.46778428468861</v>
      </c>
      <c r="K253" s="3" t="s">
        <v>265</v>
      </c>
      <c r="L253" s="6"/>
      <c r="M253" s="6"/>
      <c r="N253" s="6"/>
    </row>
    <row r="254" spans="1:14" ht="30" x14ac:dyDescent="0.25">
      <c r="A254" s="1" t="s">
        <v>260</v>
      </c>
      <c r="B254" s="31" t="s">
        <v>261</v>
      </c>
      <c r="C254" s="32" t="s">
        <v>327</v>
      </c>
      <c r="D254" s="32" t="s">
        <v>263</v>
      </c>
      <c r="E254" s="34" t="s">
        <v>373</v>
      </c>
      <c r="F254" s="4">
        <v>1742.3614247499172</v>
      </c>
      <c r="G254" s="4">
        <v>1343.3203427218118</v>
      </c>
      <c r="H254" s="4"/>
      <c r="I254" s="4"/>
      <c r="J254" s="7">
        <f t="shared" si="3"/>
        <v>399.04108202810539</v>
      </c>
      <c r="K254" s="3" t="s">
        <v>265</v>
      </c>
      <c r="L254" s="6"/>
      <c r="M254" s="6"/>
      <c r="N254" s="6"/>
    </row>
    <row r="255" spans="1:14" ht="30" x14ac:dyDescent="0.25">
      <c r="A255" s="1" t="s">
        <v>260</v>
      </c>
      <c r="B255" s="31" t="s">
        <v>261</v>
      </c>
      <c r="C255" s="32" t="s">
        <v>328</v>
      </c>
      <c r="D255" s="32" t="s">
        <v>267</v>
      </c>
      <c r="E255" s="34" t="s">
        <v>373</v>
      </c>
      <c r="F255" s="4">
        <v>2925.7629711486329</v>
      </c>
      <c r="G255" s="10">
        <v>2431.4058129816926</v>
      </c>
      <c r="H255" s="10"/>
      <c r="I255" s="10"/>
      <c r="J255" s="7">
        <f t="shared" si="3"/>
        <v>494.35715816694028</v>
      </c>
      <c r="K255" s="3" t="s">
        <v>265</v>
      </c>
      <c r="L255" s="6"/>
      <c r="M255" s="6"/>
      <c r="N255" s="6"/>
    </row>
    <row r="256" spans="1:14" ht="30" x14ac:dyDescent="0.25">
      <c r="A256" s="1" t="s">
        <v>260</v>
      </c>
      <c r="B256" s="31" t="s">
        <v>261</v>
      </c>
      <c r="C256" s="32" t="s">
        <v>329</v>
      </c>
      <c r="D256" s="32" t="s">
        <v>269</v>
      </c>
      <c r="E256" s="34" t="s">
        <v>373</v>
      </c>
      <c r="F256" s="4">
        <v>2740.2240433726183</v>
      </c>
      <c r="G256" s="4">
        <v>2321.5526445608884</v>
      </c>
      <c r="H256" s="4"/>
      <c r="I256" s="4"/>
      <c r="J256" s="7">
        <f t="shared" si="3"/>
        <v>418.67139881172989</v>
      </c>
      <c r="K256" s="3" t="s">
        <v>265</v>
      </c>
      <c r="L256" s="6"/>
      <c r="M256" s="6"/>
      <c r="N256" s="6"/>
    </row>
    <row r="257" spans="1:14" ht="30" x14ac:dyDescent="0.25">
      <c r="A257" s="1" t="s">
        <v>260</v>
      </c>
      <c r="B257" s="31" t="s">
        <v>261</v>
      </c>
      <c r="C257" s="32" t="s">
        <v>330</v>
      </c>
      <c r="D257" s="32" t="s">
        <v>271</v>
      </c>
      <c r="E257" s="34" t="s">
        <v>373</v>
      </c>
      <c r="F257" s="4">
        <v>3906.2295943338913</v>
      </c>
      <c r="G257" s="10">
        <v>3388.1369842900208</v>
      </c>
      <c r="H257" s="10"/>
      <c r="I257" s="10"/>
      <c r="J257" s="7">
        <f t="shared" si="3"/>
        <v>518.09261004387054</v>
      </c>
      <c r="K257" s="3" t="s">
        <v>265</v>
      </c>
      <c r="L257" s="6"/>
      <c r="M257" s="6"/>
      <c r="N257" s="6"/>
    </row>
    <row r="258" spans="1:14" ht="30" x14ac:dyDescent="0.25">
      <c r="A258" s="1" t="s">
        <v>260</v>
      </c>
      <c r="B258" s="31" t="s">
        <v>261</v>
      </c>
      <c r="C258" s="32" t="s">
        <v>331</v>
      </c>
      <c r="D258" s="32" t="s">
        <v>273</v>
      </c>
      <c r="E258" s="34" t="s">
        <v>373</v>
      </c>
      <c r="F258" s="4">
        <v>3738.0866619953194</v>
      </c>
      <c r="G258" s="4">
        <v>3299.7849463999646</v>
      </c>
      <c r="H258" s="4"/>
      <c r="I258" s="4"/>
      <c r="J258" s="7">
        <f t="shared" si="3"/>
        <v>438.30171559535484</v>
      </c>
      <c r="K258" s="3" t="s">
        <v>265</v>
      </c>
      <c r="L258" s="6"/>
      <c r="M258" s="6"/>
      <c r="N258" s="6"/>
    </row>
    <row r="259" spans="1:14" ht="30" x14ac:dyDescent="0.25">
      <c r="A259" s="1" t="s">
        <v>260</v>
      </c>
      <c r="B259" s="31" t="s">
        <v>261</v>
      </c>
      <c r="C259" s="32" t="s">
        <v>332</v>
      </c>
      <c r="D259" s="32" t="s">
        <v>275</v>
      </c>
      <c r="E259" s="34" t="s">
        <v>373</v>
      </c>
      <c r="F259" s="4">
        <v>4886.6962175191493</v>
      </c>
      <c r="G259" s="10">
        <v>4344.8681555983494</v>
      </c>
      <c r="H259" s="10"/>
      <c r="I259" s="10"/>
      <c r="J259" s="7">
        <f t="shared" ref="J259:J298" si="4">F259-G259</f>
        <v>541.82806192079988</v>
      </c>
      <c r="K259" s="3" t="s">
        <v>265</v>
      </c>
      <c r="L259" s="6"/>
      <c r="M259" s="6"/>
      <c r="N259" s="6"/>
    </row>
    <row r="260" spans="1:14" ht="30" x14ac:dyDescent="0.25">
      <c r="A260" s="1" t="s">
        <v>260</v>
      </c>
      <c r="B260" s="31" t="s">
        <v>261</v>
      </c>
      <c r="C260" s="32" t="s">
        <v>333</v>
      </c>
      <c r="D260" s="32" t="s">
        <v>277</v>
      </c>
      <c r="E260" s="34" t="s">
        <v>373</v>
      </c>
      <c r="F260" s="4">
        <v>4735.9492806180206</v>
      </c>
      <c r="G260" s="4">
        <v>4278.0172482390408</v>
      </c>
      <c r="H260" s="4"/>
      <c r="I260" s="4"/>
      <c r="J260" s="7">
        <f t="shared" si="4"/>
        <v>457.93203237897978</v>
      </c>
      <c r="K260" s="3" t="s">
        <v>265</v>
      </c>
      <c r="L260" s="6"/>
      <c r="M260" s="6"/>
      <c r="N260" s="6"/>
    </row>
    <row r="261" spans="1:14" ht="30" x14ac:dyDescent="0.25">
      <c r="A261" s="1" t="s">
        <v>260</v>
      </c>
      <c r="B261" s="31" t="s">
        <v>261</v>
      </c>
      <c r="C261" s="32" t="s">
        <v>334</v>
      </c>
      <c r="D261" s="32" t="s">
        <v>279</v>
      </c>
      <c r="E261" s="34" t="s">
        <v>373</v>
      </c>
      <c r="F261" s="4">
        <v>5908.3596707670531</v>
      </c>
      <c r="G261" s="10">
        <v>5345.6672819617797</v>
      </c>
      <c r="H261" s="10"/>
      <c r="I261" s="10"/>
      <c r="J261" s="7">
        <f t="shared" si="4"/>
        <v>562.69238880527337</v>
      </c>
      <c r="K261" s="3" t="s">
        <v>265</v>
      </c>
      <c r="L261" s="6"/>
      <c r="M261" s="6"/>
      <c r="N261" s="6"/>
    </row>
    <row r="262" spans="1:14" ht="30" x14ac:dyDescent="0.25">
      <c r="A262" s="1" t="s">
        <v>260</v>
      </c>
      <c r="B262" s="31" t="s">
        <v>261</v>
      </c>
      <c r="C262" s="32" t="s">
        <v>335</v>
      </c>
      <c r="D262" s="32" t="s">
        <v>281</v>
      </c>
      <c r="E262" s="34" t="s">
        <v>373</v>
      </c>
      <c r="F262" s="4">
        <v>6439.7898124223284</v>
      </c>
      <c r="G262" s="4">
        <v>5868.1008226710474</v>
      </c>
      <c r="H262" s="4"/>
      <c r="I262" s="4"/>
      <c r="J262" s="7">
        <f t="shared" si="4"/>
        <v>571.68898975128104</v>
      </c>
      <c r="K262" s="3" t="s">
        <v>265</v>
      </c>
      <c r="L262" s="6"/>
      <c r="M262" s="6"/>
      <c r="N262" s="6"/>
    </row>
    <row r="263" spans="1:14" ht="30" x14ac:dyDescent="0.25">
      <c r="A263" s="1" t="s">
        <v>260</v>
      </c>
      <c r="B263" s="31" t="s">
        <v>261</v>
      </c>
      <c r="C263" s="32" t="s">
        <v>336</v>
      </c>
      <c r="D263" s="32" t="s">
        <v>263</v>
      </c>
      <c r="E263" s="34" t="s">
        <v>373</v>
      </c>
      <c r="F263" s="4">
        <v>1789.7877704054772</v>
      </c>
      <c r="G263" s="4">
        <v>1343.3203427218118</v>
      </c>
      <c r="H263" s="4"/>
      <c r="I263" s="4"/>
      <c r="J263" s="7">
        <f t="shared" si="4"/>
        <v>446.46742768366539</v>
      </c>
      <c r="K263" s="3" t="s">
        <v>265</v>
      </c>
      <c r="L263" s="6"/>
      <c r="M263" s="6"/>
      <c r="N263" s="6"/>
    </row>
    <row r="264" spans="1:14" ht="30" x14ac:dyDescent="0.25">
      <c r="A264" s="1" t="s">
        <v>260</v>
      </c>
      <c r="B264" s="31" t="s">
        <v>261</v>
      </c>
      <c r="C264" s="32" t="s">
        <v>337</v>
      </c>
      <c r="D264" s="32" t="s">
        <v>267</v>
      </c>
      <c r="E264" s="34" t="s">
        <v>373</v>
      </c>
      <c r="F264" s="4">
        <v>2983.1072186925762</v>
      </c>
      <c r="G264" s="10">
        <v>2431.4058129816926</v>
      </c>
      <c r="H264" s="10"/>
      <c r="I264" s="10"/>
      <c r="J264" s="7">
        <f t="shared" si="4"/>
        <v>551.70140571088359</v>
      </c>
      <c r="K264" s="3" t="s">
        <v>265</v>
      </c>
      <c r="L264" s="6"/>
      <c r="M264" s="6"/>
      <c r="N264" s="6"/>
    </row>
    <row r="265" spans="1:14" ht="30" x14ac:dyDescent="0.25">
      <c r="A265" s="1" t="s">
        <v>260</v>
      </c>
      <c r="B265" s="31" t="s">
        <v>261</v>
      </c>
      <c r="C265" s="32" t="s">
        <v>338</v>
      </c>
      <c r="D265" s="32" t="s">
        <v>269</v>
      </c>
      <c r="E265" s="34" t="s">
        <v>373</v>
      </c>
      <c r="F265" s="4">
        <v>2787.6503890281788</v>
      </c>
      <c r="G265" s="4">
        <v>2321.5526445608884</v>
      </c>
      <c r="H265" s="4"/>
      <c r="I265" s="4"/>
      <c r="J265" s="7">
        <f t="shared" si="4"/>
        <v>466.09774446729034</v>
      </c>
      <c r="K265" s="3" t="s">
        <v>265</v>
      </c>
      <c r="L265" s="6"/>
      <c r="M265" s="6"/>
      <c r="N265" s="6"/>
    </row>
    <row r="266" spans="1:14" ht="30" x14ac:dyDescent="0.25">
      <c r="A266" s="1" t="s">
        <v>260</v>
      </c>
      <c r="B266" s="31" t="s">
        <v>261</v>
      </c>
      <c r="C266" s="32" t="s">
        <v>339</v>
      </c>
      <c r="D266" s="32" t="s">
        <v>271</v>
      </c>
      <c r="E266" s="34" t="s">
        <v>373</v>
      </c>
      <c r="F266" s="4">
        <v>3963.5738418778342</v>
      </c>
      <c r="G266" s="10">
        <v>3388.1369842900208</v>
      </c>
      <c r="H266" s="10"/>
      <c r="I266" s="10"/>
      <c r="J266" s="7">
        <f t="shared" si="4"/>
        <v>575.43685758781339</v>
      </c>
      <c r="K266" s="3" t="s">
        <v>265</v>
      </c>
      <c r="L266" s="6"/>
      <c r="M266" s="6"/>
      <c r="N266" s="6"/>
    </row>
    <row r="267" spans="1:14" ht="30" x14ac:dyDescent="0.25">
      <c r="A267" s="1" t="s">
        <v>260</v>
      </c>
      <c r="B267" s="31" t="s">
        <v>261</v>
      </c>
      <c r="C267" s="32" t="s">
        <v>340</v>
      </c>
      <c r="D267" s="32" t="s">
        <v>273</v>
      </c>
      <c r="E267" s="34" t="s">
        <v>373</v>
      </c>
      <c r="F267" s="4">
        <v>3785.5130076508794</v>
      </c>
      <c r="G267" s="4">
        <v>3299.7849463999646</v>
      </c>
      <c r="H267" s="4"/>
      <c r="I267" s="4"/>
      <c r="J267" s="7">
        <f t="shared" si="4"/>
        <v>485.72806125091483</v>
      </c>
      <c r="K267" s="3" t="s">
        <v>265</v>
      </c>
      <c r="L267" s="6"/>
      <c r="M267" s="6"/>
      <c r="N267" s="6"/>
    </row>
    <row r="268" spans="1:14" ht="30" x14ac:dyDescent="0.25">
      <c r="A268" s="1" t="s">
        <v>260</v>
      </c>
      <c r="B268" s="31" t="s">
        <v>261</v>
      </c>
      <c r="C268" s="32" t="s">
        <v>341</v>
      </c>
      <c r="D268" s="32" t="s">
        <v>275</v>
      </c>
      <c r="E268" s="34" t="s">
        <v>373</v>
      </c>
      <c r="F268" s="4">
        <v>4944.0404650630917</v>
      </c>
      <c r="G268" s="10">
        <v>4344.8681555983494</v>
      </c>
      <c r="H268" s="10"/>
      <c r="I268" s="10"/>
      <c r="J268" s="7">
        <f t="shared" si="4"/>
        <v>599.17230946474228</v>
      </c>
      <c r="K268" s="3" t="s">
        <v>265</v>
      </c>
      <c r="L268" s="6"/>
      <c r="M268" s="6"/>
      <c r="N268" s="6"/>
    </row>
    <row r="269" spans="1:14" ht="30" x14ac:dyDescent="0.25">
      <c r="A269" s="1" t="s">
        <v>260</v>
      </c>
      <c r="B269" s="31" t="s">
        <v>261</v>
      </c>
      <c r="C269" s="32" t="s">
        <v>342</v>
      </c>
      <c r="D269" s="32" t="s">
        <v>277</v>
      </c>
      <c r="E269" s="34" t="s">
        <v>373</v>
      </c>
      <c r="F269" s="4">
        <v>4783.3756262735806</v>
      </c>
      <c r="G269" s="4">
        <v>4278.0172482390408</v>
      </c>
      <c r="H269" s="4"/>
      <c r="I269" s="4"/>
      <c r="J269" s="7">
        <f t="shared" si="4"/>
        <v>505.35837803453978</v>
      </c>
      <c r="K269" s="3" t="s">
        <v>265</v>
      </c>
      <c r="L269" s="6"/>
      <c r="M269" s="6"/>
      <c r="N269" s="6"/>
    </row>
    <row r="270" spans="1:14" ht="30" x14ac:dyDescent="0.25">
      <c r="A270" s="1" t="s">
        <v>260</v>
      </c>
      <c r="B270" s="31" t="s">
        <v>261</v>
      </c>
      <c r="C270" s="32" t="s">
        <v>343</v>
      </c>
      <c r="D270" s="32" t="s">
        <v>279</v>
      </c>
      <c r="E270" s="34" t="s">
        <v>373</v>
      </c>
      <c r="F270" s="4">
        <v>5965.1572983512197</v>
      </c>
      <c r="G270" s="10">
        <v>5345.6672819617797</v>
      </c>
      <c r="H270" s="10"/>
      <c r="I270" s="10"/>
      <c r="J270" s="7">
        <f t="shared" si="4"/>
        <v>619.49001638943992</v>
      </c>
      <c r="K270" s="3" t="s">
        <v>265</v>
      </c>
      <c r="L270" s="6"/>
      <c r="M270" s="6"/>
      <c r="N270" s="6"/>
    </row>
    <row r="271" spans="1:14" ht="30" x14ac:dyDescent="0.25">
      <c r="A271" s="1" t="s">
        <v>260</v>
      </c>
      <c r="B271" s="31" t="s">
        <v>261</v>
      </c>
      <c r="C271" s="32" t="s">
        <v>344</v>
      </c>
      <c r="D271" s="32" t="s">
        <v>281</v>
      </c>
      <c r="E271" s="34" t="s">
        <v>373</v>
      </c>
      <c r="F271" s="4">
        <v>6496.0408200467173</v>
      </c>
      <c r="G271" s="4">
        <v>5868.1008226710474</v>
      </c>
      <c r="H271" s="4"/>
      <c r="I271" s="4"/>
      <c r="J271" s="7">
        <f t="shared" si="4"/>
        <v>627.93999737566992</v>
      </c>
      <c r="K271" s="3" t="s">
        <v>265</v>
      </c>
      <c r="L271" s="6"/>
      <c r="M271" s="6"/>
      <c r="N271" s="6"/>
    </row>
    <row r="272" spans="1:14" ht="30" x14ac:dyDescent="0.25">
      <c r="A272" s="1" t="s">
        <v>260</v>
      </c>
      <c r="B272" s="31" t="s">
        <v>261</v>
      </c>
      <c r="C272" s="32" t="s">
        <v>345</v>
      </c>
      <c r="D272" s="32" t="s">
        <v>263</v>
      </c>
      <c r="E272" s="34" t="s">
        <v>373</v>
      </c>
      <c r="F272" s="4">
        <v>1837.2141160610372</v>
      </c>
      <c r="G272" s="4">
        <v>1343.3203427218118</v>
      </c>
      <c r="H272" s="4"/>
      <c r="I272" s="4"/>
      <c r="J272" s="7">
        <f t="shared" si="4"/>
        <v>493.89377333922539</v>
      </c>
      <c r="K272" s="3" t="s">
        <v>265</v>
      </c>
      <c r="L272" s="6"/>
      <c r="M272" s="6"/>
      <c r="N272" s="6"/>
    </row>
    <row r="273" spans="1:14" ht="30" x14ac:dyDescent="0.25">
      <c r="A273" s="1" t="s">
        <v>260</v>
      </c>
      <c r="B273" s="31" t="s">
        <v>261</v>
      </c>
      <c r="C273" s="32" t="s">
        <v>346</v>
      </c>
      <c r="D273" s="32" t="s">
        <v>267</v>
      </c>
      <c r="E273" s="34" t="s">
        <v>373</v>
      </c>
      <c r="F273" s="4">
        <v>3040.4514662365191</v>
      </c>
      <c r="G273" s="10">
        <v>2431.4058129816926</v>
      </c>
      <c r="H273" s="10"/>
      <c r="I273" s="10"/>
      <c r="J273" s="7">
        <f t="shared" si="4"/>
        <v>609.04565325482645</v>
      </c>
      <c r="K273" s="3" t="s">
        <v>265</v>
      </c>
      <c r="L273" s="6"/>
      <c r="M273" s="6"/>
      <c r="N273" s="6"/>
    </row>
    <row r="274" spans="1:14" ht="30" x14ac:dyDescent="0.25">
      <c r="A274" s="1" t="s">
        <v>260</v>
      </c>
      <c r="B274" s="31" t="s">
        <v>261</v>
      </c>
      <c r="C274" s="32" t="s">
        <v>347</v>
      </c>
      <c r="D274" s="32" t="s">
        <v>269</v>
      </c>
      <c r="E274" s="34" t="s">
        <v>373</v>
      </c>
      <c r="F274" s="4">
        <v>2835.0767346837388</v>
      </c>
      <c r="G274" s="4">
        <v>2321.5526445608884</v>
      </c>
      <c r="H274" s="4"/>
      <c r="I274" s="4"/>
      <c r="J274" s="7">
        <f t="shared" si="4"/>
        <v>513.52409012285034</v>
      </c>
      <c r="K274" s="3" t="s">
        <v>265</v>
      </c>
      <c r="L274" s="6"/>
      <c r="M274" s="6"/>
      <c r="N274" s="6"/>
    </row>
    <row r="275" spans="1:14" ht="30" x14ac:dyDescent="0.25">
      <c r="A275" s="1" t="s">
        <v>260</v>
      </c>
      <c r="B275" s="31" t="s">
        <v>261</v>
      </c>
      <c r="C275" s="32" t="s">
        <v>348</v>
      </c>
      <c r="D275" s="32" t="s">
        <v>271</v>
      </c>
      <c r="E275" s="34" t="s">
        <v>373</v>
      </c>
      <c r="F275" s="4">
        <v>4020.9180894217775</v>
      </c>
      <c r="G275" s="10">
        <v>3388.1369842900208</v>
      </c>
      <c r="H275" s="10"/>
      <c r="I275" s="10"/>
      <c r="J275" s="7">
        <f t="shared" si="4"/>
        <v>632.7811051317567</v>
      </c>
      <c r="K275" s="3" t="s">
        <v>265</v>
      </c>
      <c r="L275" s="6"/>
      <c r="M275" s="6"/>
      <c r="N275" s="6"/>
    </row>
    <row r="276" spans="1:14" ht="30" x14ac:dyDescent="0.25">
      <c r="A276" s="1" t="s">
        <v>260</v>
      </c>
      <c r="B276" s="31" t="s">
        <v>261</v>
      </c>
      <c r="C276" s="32" t="s">
        <v>349</v>
      </c>
      <c r="D276" s="32" t="s">
        <v>273</v>
      </c>
      <c r="E276" s="34" t="s">
        <v>373</v>
      </c>
      <c r="F276" s="4">
        <v>3832.9393533064394</v>
      </c>
      <c r="G276" s="4">
        <v>3299.7849463999646</v>
      </c>
      <c r="H276" s="4"/>
      <c r="I276" s="4"/>
      <c r="J276" s="7">
        <f t="shared" si="4"/>
        <v>533.15440690647483</v>
      </c>
      <c r="K276" s="3" t="s">
        <v>265</v>
      </c>
      <c r="L276" s="6"/>
      <c r="M276" s="6"/>
      <c r="N276" s="6"/>
    </row>
    <row r="277" spans="1:14" ht="30" x14ac:dyDescent="0.25">
      <c r="A277" s="1" t="s">
        <v>260</v>
      </c>
      <c r="B277" s="31" t="s">
        <v>261</v>
      </c>
      <c r="C277" s="32" t="s">
        <v>350</v>
      </c>
      <c r="D277" s="32" t="s">
        <v>275</v>
      </c>
      <c r="E277" s="34" t="s">
        <v>373</v>
      </c>
      <c r="F277" s="4">
        <v>5001.384712607035</v>
      </c>
      <c r="G277" s="10">
        <v>4344.8681555983494</v>
      </c>
      <c r="H277" s="10"/>
      <c r="I277" s="10"/>
      <c r="J277" s="7">
        <f t="shared" si="4"/>
        <v>656.5165570086856</v>
      </c>
      <c r="K277" s="3" t="s">
        <v>265</v>
      </c>
      <c r="L277" s="6"/>
      <c r="M277" s="6"/>
      <c r="N277" s="6"/>
    </row>
    <row r="278" spans="1:14" ht="30" x14ac:dyDescent="0.25">
      <c r="A278" s="1" t="s">
        <v>260</v>
      </c>
      <c r="B278" s="31" t="s">
        <v>261</v>
      </c>
      <c r="C278" s="32" t="s">
        <v>351</v>
      </c>
      <c r="D278" s="32" t="s">
        <v>277</v>
      </c>
      <c r="E278" s="34" t="s">
        <v>373</v>
      </c>
      <c r="F278" s="4">
        <v>4830.8019719291406</v>
      </c>
      <c r="G278" s="4">
        <v>4278.0172482390408</v>
      </c>
      <c r="H278" s="4"/>
      <c r="I278" s="4"/>
      <c r="J278" s="7">
        <f t="shared" si="4"/>
        <v>552.78472369009978</v>
      </c>
      <c r="K278" s="3" t="s">
        <v>265</v>
      </c>
      <c r="L278" s="6"/>
      <c r="M278" s="6"/>
      <c r="N278" s="6"/>
    </row>
    <row r="279" spans="1:14" ht="30" x14ac:dyDescent="0.25">
      <c r="A279" s="1" t="s">
        <v>260</v>
      </c>
      <c r="B279" s="31" t="s">
        <v>261</v>
      </c>
      <c r="C279" s="32" t="s">
        <v>352</v>
      </c>
      <c r="D279" s="32" t="s">
        <v>279</v>
      </c>
      <c r="E279" s="34" t="s">
        <v>373</v>
      </c>
      <c r="F279" s="4">
        <v>6021.9692416366634</v>
      </c>
      <c r="G279" s="10">
        <v>5345.6672819617797</v>
      </c>
      <c r="H279" s="10"/>
      <c r="I279" s="10"/>
      <c r="J279" s="7">
        <f t="shared" si="4"/>
        <v>676.30195967488362</v>
      </c>
      <c r="K279" s="3" t="s">
        <v>265</v>
      </c>
      <c r="L279" s="6"/>
      <c r="M279" s="6"/>
      <c r="N279" s="6"/>
    </row>
    <row r="280" spans="1:14" ht="30" x14ac:dyDescent="0.25">
      <c r="A280" s="1" t="s">
        <v>260</v>
      </c>
      <c r="B280" s="31" t="s">
        <v>261</v>
      </c>
      <c r="C280" s="32" t="s">
        <v>353</v>
      </c>
      <c r="D280" s="32" t="s">
        <v>281</v>
      </c>
      <c r="E280" s="34" t="s">
        <v>373</v>
      </c>
      <c r="F280" s="4">
        <v>6552.3204590736623</v>
      </c>
      <c r="G280" s="4">
        <v>5868.1008226710474</v>
      </c>
      <c r="H280" s="4"/>
      <c r="I280" s="4"/>
      <c r="J280" s="7">
        <f t="shared" si="4"/>
        <v>684.21963640261492</v>
      </c>
      <c r="K280" s="3" t="s">
        <v>265</v>
      </c>
      <c r="L280" s="6"/>
      <c r="M280" s="6"/>
      <c r="N280" s="6"/>
    </row>
    <row r="281" spans="1:14" ht="30" x14ac:dyDescent="0.25">
      <c r="A281" s="1" t="s">
        <v>260</v>
      </c>
      <c r="B281" s="31" t="s">
        <v>261</v>
      </c>
      <c r="C281" s="32" t="s">
        <v>354</v>
      </c>
      <c r="D281" s="32" t="s">
        <v>263</v>
      </c>
      <c r="E281" s="34" t="s">
        <v>373</v>
      </c>
      <c r="F281" s="4">
        <v>1884.6404617165977</v>
      </c>
      <c r="G281" s="4">
        <v>1343.3203427218118</v>
      </c>
      <c r="H281" s="4"/>
      <c r="I281" s="4"/>
      <c r="J281" s="7">
        <f t="shared" si="4"/>
        <v>541.32011899478584</v>
      </c>
      <c r="K281" s="3" t="s">
        <v>265</v>
      </c>
      <c r="L281" s="6"/>
      <c r="M281" s="6"/>
      <c r="N281" s="6"/>
    </row>
    <row r="282" spans="1:14" ht="30" x14ac:dyDescent="0.25">
      <c r="A282" s="1" t="s">
        <v>260</v>
      </c>
      <c r="B282" s="31" t="s">
        <v>261</v>
      </c>
      <c r="C282" s="32" t="s">
        <v>355</v>
      </c>
      <c r="D282" s="32" t="s">
        <v>267</v>
      </c>
      <c r="E282" s="34" t="s">
        <v>373</v>
      </c>
      <c r="F282" s="4">
        <v>3097.7957137804624</v>
      </c>
      <c r="G282" s="10">
        <v>2431.4058129816926</v>
      </c>
      <c r="H282" s="10"/>
      <c r="I282" s="10"/>
      <c r="J282" s="7">
        <f t="shared" si="4"/>
        <v>666.38990079876976</v>
      </c>
      <c r="K282" s="3" t="s">
        <v>265</v>
      </c>
      <c r="L282" s="6"/>
      <c r="M282" s="6"/>
      <c r="N282" s="6"/>
    </row>
    <row r="283" spans="1:14" ht="30" x14ac:dyDescent="0.25">
      <c r="A283" s="1" t="s">
        <v>260</v>
      </c>
      <c r="B283" s="31" t="s">
        <v>261</v>
      </c>
      <c r="C283" s="32" t="s">
        <v>356</v>
      </c>
      <c r="D283" s="32" t="s">
        <v>269</v>
      </c>
      <c r="E283" s="34" t="s">
        <v>373</v>
      </c>
      <c r="F283" s="4">
        <v>2882.5030803392992</v>
      </c>
      <c r="G283" s="4">
        <v>2321.5526445608884</v>
      </c>
      <c r="H283" s="4"/>
      <c r="I283" s="4"/>
      <c r="J283" s="7">
        <f t="shared" si="4"/>
        <v>560.95043577841079</v>
      </c>
      <c r="K283" s="3" t="s">
        <v>265</v>
      </c>
      <c r="L283" s="6"/>
      <c r="M283" s="6"/>
      <c r="N283" s="6"/>
    </row>
    <row r="284" spans="1:14" ht="30" x14ac:dyDescent="0.25">
      <c r="A284" s="1" t="s">
        <v>260</v>
      </c>
      <c r="B284" s="31" t="s">
        <v>261</v>
      </c>
      <c r="C284" s="32" t="s">
        <v>357</v>
      </c>
      <c r="D284" s="32" t="s">
        <v>271</v>
      </c>
      <c r="E284" s="34" t="s">
        <v>373</v>
      </c>
      <c r="F284" s="4">
        <v>4078.2623369657208</v>
      </c>
      <c r="G284" s="10">
        <v>3388.1369842900208</v>
      </c>
      <c r="H284" s="10"/>
      <c r="I284" s="10"/>
      <c r="J284" s="7">
        <f t="shared" si="4"/>
        <v>690.12535267570001</v>
      </c>
      <c r="K284" s="3" t="s">
        <v>265</v>
      </c>
      <c r="L284" s="6"/>
      <c r="M284" s="6"/>
      <c r="N284" s="6"/>
    </row>
    <row r="285" spans="1:14" ht="30" x14ac:dyDescent="0.25">
      <c r="A285" s="1" t="s">
        <v>260</v>
      </c>
      <c r="B285" s="31" t="s">
        <v>261</v>
      </c>
      <c r="C285" s="32" t="s">
        <v>358</v>
      </c>
      <c r="D285" s="32" t="s">
        <v>273</v>
      </c>
      <c r="E285" s="34" t="s">
        <v>373</v>
      </c>
      <c r="F285" s="4">
        <v>3880.3656989619994</v>
      </c>
      <c r="G285" s="4">
        <v>3299.7849463999646</v>
      </c>
      <c r="H285" s="4"/>
      <c r="I285" s="4"/>
      <c r="J285" s="7">
        <f t="shared" si="4"/>
        <v>580.58075256203483</v>
      </c>
      <c r="K285" s="3" t="s">
        <v>265</v>
      </c>
      <c r="L285" s="6"/>
      <c r="M285" s="6"/>
      <c r="N285" s="6"/>
    </row>
    <row r="286" spans="1:14" ht="30" x14ac:dyDescent="0.25">
      <c r="A286" s="1" t="s">
        <v>260</v>
      </c>
      <c r="B286" s="31" t="s">
        <v>261</v>
      </c>
      <c r="C286" s="32" t="s">
        <v>359</v>
      </c>
      <c r="D286" s="32" t="s">
        <v>275</v>
      </c>
      <c r="E286" s="34" t="s">
        <v>373</v>
      </c>
      <c r="F286" s="4">
        <v>5058.7289601509783</v>
      </c>
      <c r="G286" s="10">
        <v>4344.8681555983494</v>
      </c>
      <c r="H286" s="10"/>
      <c r="I286" s="10"/>
      <c r="J286" s="7">
        <f t="shared" si="4"/>
        <v>713.86080455262891</v>
      </c>
      <c r="K286" s="3" t="s">
        <v>265</v>
      </c>
      <c r="L286" s="6"/>
      <c r="M286" s="6"/>
      <c r="N286" s="6"/>
    </row>
    <row r="287" spans="1:14" ht="30" x14ac:dyDescent="0.25">
      <c r="A287" s="1" t="s">
        <v>260</v>
      </c>
      <c r="B287" s="31" t="s">
        <v>261</v>
      </c>
      <c r="C287" s="32" t="s">
        <v>360</v>
      </c>
      <c r="D287" s="32" t="s">
        <v>277</v>
      </c>
      <c r="E287" s="34" t="s">
        <v>373</v>
      </c>
      <c r="F287" s="4">
        <v>4878.2283175847006</v>
      </c>
      <c r="G287" s="4">
        <v>4278.0172482390408</v>
      </c>
      <c r="H287" s="4"/>
      <c r="I287" s="4"/>
      <c r="J287" s="7">
        <f t="shared" si="4"/>
        <v>600.21106934565978</v>
      </c>
      <c r="K287" s="3" t="s">
        <v>265</v>
      </c>
      <c r="L287" s="6"/>
      <c r="M287" s="6"/>
      <c r="N287" s="6"/>
    </row>
    <row r="288" spans="1:14" ht="30" x14ac:dyDescent="0.25">
      <c r="A288" s="1" t="s">
        <v>260</v>
      </c>
      <c r="B288" s="31" t="s">
        <v>261</v>
      </c>
      <c r="C288" s="32" t="s">
        <v>361</v>
      </c>
      <c r="D288" s="32" t="s">
        <v>279</v>
      </c>
      <c r="E288" s="34" t="s">
        <v>373</v>
      </c>
      <c r="F288" s="4">
        <v>6078.794945510941</v>
      </c>
      <c r="G288" s="10">
        <v>5345.6672819617797</v>
      </c>
      <c r="H288" s="10"/>
      <c r="I288" s="10"/>
      <c r="J288" s="7">
        <f t="shared" si="4"/>
        <v>733.1276635491613</v>
      </c>
      <c r="K288" s="3" t="s">
        <v>265</v>
      </c>
      <c r="L288" s="6"/>
      <c r="M288" s="6"/>
      <c r="N288" s="6"/>
    </row>
    <row r="289" spans="1:14" ht="30" x14ac:dyDescent="0.25">
      <c r="A289" s="1" t="s">
        <v>260</v>
      </c>
      <c r="B289" s="31" t="s">
        <v>261</v>
      </c>
      <c r="C289" s="32" t="s">
        <v>362</v>
      </c>
      <c r="D289" s="32" t="s">
        <v>281</v>
      </c>
      <c r="E289" s="34" t="s">
        <v>373</v>
      </c>
      <c r="F289" s="4">
        <v>6608.6276192782752</v>
      </c>
      <c r="G289" s="4">
        <v>5868.1008226710474</v>
      </c>
      <c r="H289" s="4"/>
      <c r="I289" s="4"/>
      <c r="J289" s="7">
        <f t="shared" si="4"/>
        <v>740.52679660722788</v>
      </c>
      <c r="K289" s="3" t="s">
        <v>265</v>
      </c>
      <c r="L289" s="6"/>
      <c r="M289" s="6"/>
      <c r="N289" s="6"/>
    </row>
    <row r="290" spans="1:14" ht="30" x14ac:dyDescent="0.25">
      <c r="A290" s="1" t="s">
        <v>260</v>
      </c>
      <c r="B290" s="31" t="s">
        <v>261</v>
      </c>
      <c r="C290" s="32" t="s">
        <v>363</v>
      </c>
      <c r="D290" s="32" t="s">
        <v>263</v>
      </c>
      <c r="E290" s="34" t="s">
        <v>373</v>
      </c>
      <c r="F290" s="4">
        <v>1932.0668073721574</v>
      </c>
      <c r="G290" s="4">
        <v>1343.3203427218118</v>
      </c>
      <c r="H290" s="4"/>
      <c r="I290" s="4"/>
      <c r="J290" s="7">
        <f t="shared" si="4"/>
        <v>588.74646465034562</v>
      </c>
      <c r="K290" s="3" t="s">
        <v>265</v>
      </c>
      <c r="L290" s="6"/>
      <c r="M290" s="6"/>
      <c r="N290" s="6"/>
    </row>
    <row r="291" spans="1:14" ht="30" x14ac:dyDescent="0.25">
      <c r="A291" s="1" t="s">
        <v>260</v>
      </c>
      <c r="B291" s="31" t="s">
        <v>261</v>
      </c>
      <c r="C291" s="32" t="s">
        <v>364</v>
      </c>
      <c r="D291" s="32" t="s">
        <v>267</v>
      </c>
      <c r="E291" s="34" t="s">
        <v>373</v>
      </c>
      <c r="F291" s="4">
        <v>3155.1399613244057</v>
      </c>
      <c r="G291" s="10">
        <v>2431.4058129816926</v>
      </c>
      <c r="H291" s="10"/>
      <c r="I291" s="10"/>
      <c r="J291" s="7">
        <f t="shared" si="4"/>
        <v>723.73414834271307</v>
      </c>
      <c r="K291" s="3" t="s">
        <v>265</v>
      </c>
      <c r="L291" s="6"/>
      <c r="M291" s="6"/>
      <c r="N291" s="6"/>
    </row>
    <row r="292" spans="1:14" ht="30" x14ac:dyDescent="0.25">
      <c r="A292" s="1" t="s">
        <v>260</v>
      </c>
      <c r="B292" s="31" t="s">
        <v>261</v>
      </c>
      <c r="C292" s="32" t="s">
        <v>365</v>
      </c>
      <c r="D292" s="32" t="s">
        <v>269</v>
      </c>
      <c r="E292" s="34" t="s">
        <v>373</v>
      </c>
      <c r="F292" s="4">
        <v>2929.9294259948592</v>
      </c>
      <c r="G292" s="4">
        <v>2321.5526445608884</v>
      </c>
      <c r="H292" s="4"/>
      <c r="I292" s="4"/>
      <c r="J292" s="7">
        <f t="shared" si="4"/>
        <v>608.37678143397079</v>
      </c>
      <c r="K292" s="3" t="s">
        <v>265</v>
      </c>
      <c r="L292" s="6"/>
      <c r="M292" s="6"/>
      <c r="N292" s="6"/>
    </row>
    <row r="293" spans="1:14" ht="30" x14ac:dyDescent="0.25">
      <c r="A293" s="1" t="s">
        <v>260</v>
      </c>
      <c r="B293" s="31" t="s">
        <v>261</v>
      </c>
      <c r="C293" s="32" t="s">
        <v>366</v>
      </c>
      <c r="D293" s="32" t="s">
        <v>271</v>
      </c>
      <c r="E293" s="34" t="s">
        <v>373</v>
      </c>
      <c r="F293" s="4">
        <v>4135.6065845096637</v>
      </c>
      <c r="G293" s="10">
        <v>3388.1369842900208</v>
      </c>
      <c r="H293" s="10"/>
      <c r="I293" s="10"/>
      <c r="J293" s="7">
        <f t="shared" si="4"/>
        <v>747.46960021964287</v>
      </c>
      <c r="K293" s="3" t="s">
        <v>265</v>
      </c>
      <c r="L293" s="6"/>
      <c r="M293" s="6"/>
      <c r="N293" s="6"/>
    </row>
    <row r="294" spans="1:14" ht="30" x14ac:dyDescent="0.25">
      <c r="A294" s="1" t="s">
        <v>260</v>
      </c>
      <c r="B294" s="31" t="s">
        <v>261</v>
      </c>
      <c r="C294" s="32" t="s">
        <v>367</v>
      </c>
      <c r="D294" s="32" t="s">
        <v>273</v>
      </c>
      <c r="E294" s="34" t="s">
        <v>373</v>
      </c>
      <c r="F294" s="4">
        <v>3927.7920446175599</v>
      </c>
      <c r="G294" s="4">
        <v>3299.7849463999646</v>
      </c>
      <c r="H294" s="4"/>
      <c r="I294" s="4"/>
      <c r="J294" s="7">
        <f t="shared" si="4"/>
        <v>628.00709821759528</v>
      </c>
      <c r="K294" s="3" t="s">
        <v>265</v>
      </c>
      <c r="L294" s="6"/>
      <c r="M294" s="6"/>
      <c r="N294" s="6"/>
    </row>
    <row r="295" spans="1:14" ht="30" x14ac:dyDescent="0.25">
      <c r="A295" s="1" t="s">
        <v>260</v>
      </c>
      <c r="B295" s="31" t="s">
        <v>261</v>
      </c>
      <c r="C295" s="32" t="s">
        <v>368</v>
      </c>
      <c r="D295" s="32" t="s">
        <v>275</v>
      </c>
      <c r="E295" s="34" t="s">
        <v>373</v>
      </c>
      <c r="F295" s="4">
        <v>5116.0732076949216</v>
      </c>
      <c r="G295" s="10">
        <v>4344.8681555983494</v>
      </c>
      <c r="H295" s="10"/>
      <c r="I295" s="10"/>
      <c r="J295" s="7">
        <f t="shared" si="4"/>
        <v>771.20505209657222</v>
      </c>
      <c r="K295" s="3" t="s">
        <v>265</v>
      </c>
      <c r="L295" s="6"/>
      <c r="M295" s="6"/>
      <c r="N295" s="6"/>
    </row>
    <row r="296" spans="1:14" ht="30" x14ac:dyDescent="0.25">
      <c r="A296" s="1" t="s">
        <v>260</v>
      </c>
      <c r="B296" s="31" t="s">
        <v>261</v>
      </c>
      <c r="C296" s="32" t="s">
        <v>369</v>
      </c>
      <c r="D296" s="32" t="s">
        <v>277</v>
      </c>
      <c r="E296" s="34" t="s">
        <v>373</v>
      </c>
      <c r="F296" s="4">
        <v>4925.6546632402606</v>
      </c>
      <c r="G296" s="4">
        <v>4278.0172482390408</v>
      </c>
      <c r="H296" s="4"/>
      <c r="I296" s="4"/>
      <c r="J296" s="7">
        <f t="shared" si="4"/>
        <v>647.63741500121978</v>
      </c>
      <c r="K296" s="3" t="s">
        <v>265</v>
      </c>
      <c r="L296" s="6"/>
      <c r="M296" s="6"/>
      <c r="N296" s="6"/>
    </row>
    <row r="297" spans="1:14" ht="30" x14ac:dyDescent="0.25">
      <c r="A297" s="1" t="s">
        <v>260</v>
      </c>
      <c r="B297" s="31" t="s">
        <v>261</v>
      </c>
      <c r="C297" s="32" t="s">
        <v>370</v>
      </c>
      <c r="D297" s="32" t="s">
        <v>279</v>
      </c>
      <c r="E297" s="34" t="s">
        <v>373</v>
      </c>
      <c r="F297" s="4">
        <v>6135.6338831957801</v>
      </c>
      <c r="G297" s="10">
        <v>5345.6672819617797</v>
      </c>
      <c r="H297" s="10"/>
      <c r="I297" s="10"/>
      <c r="J297" s="7">
        <f t="shared" si="4"/>
        <v>789.96660123400034</v>
      </c>
      <c r="K297" s="3" t="s">
        <v>265</v>
      </c>
      <c r="L297" s="6"/>
      <c r="M297" s="6"/>
      <c r="N297" s="6"/>
    </row>
    <row r="298" spans="1:14" ht="30" x14ac:dyDescent="0.25">
      <c r="A298" s="1" t="s">
        <v>260</v>
      </c>
      <c r="B298" s="31" t="s">
        <v>261</v>
      </c>
      <c r="C298" s="32" t="s">
        <v>371</v>
      </c>
      <c r="D298" s="32" t="s">
        <v>281</v>
      </c>
      <c r="E298" s="34" t="s">
        <v>373</v>
      </c>
      <c r="F298" s="4">
        <v>6664.9612471040082</v>
      </c>
      <c r="G298" s="4">
        <v>5868.1008226710474</v>
      </c>
      <c r="H298" s="4"/>
      <c r="I298" s="4"/>
      <c r="J298" s="7">
        <f t="shared" si="4"/>
        <v>796.86042443296083</v>
      </c>
      <c r="K298" s="3" t="s">
        <v>265</v>
      </c>
      <c r="L298" s="6"/>
      <c r="M298" s="6"/>
      <c r="N298" s="6"/>
    </row>
  </sheetData>
  <phoneticPr fontId="17" type="noConversion"/>
  <conditionalFormatting sqref="F2:I10">
    <cfRule type="expression" dxfId="112" priority="112">
      <formula>ISERROR(F2)</formula>
    </cfRule>
  </conditionalFormatting>
  <conditionalFormatting sqref="F20:I28">
    <cfRule type="expression" dxfId="111" priority="111">
      <formula>ISERROR(F20)</formula>
    </cfRule>
  </conditionalFormatting>
  <conditionalFormatting sqref="F11:I19">
    <cfRule type="expression" dxfId="110" priority="110">
      <formula>ISERROR(F11)</formula>
    </cfRule>
  </conditionalFormatting>
  <conditionalFormatting sqref="F29:I37">
    <cfRule type="expression" dxfId="109" priority="109">
      <formula>ISERROR(F29)</formula>
    </cfRule>
  </conditionalFormatting>
  <conditionalFormatting sqref="F38:I38 G39:I46">
    <cfRule type="expression" dxfId="108" priority="108">
      <formula>ISERROR(F38)</formula>
    </cfRule>
  </conditionalFormatting>
  <conditionalFormatting sqref="G56:I64">
    <cfRule type="expression" dxfId="107" priority="107">
      <formula>ISERROR(G56)</formula>
    </cfRule>
  </conditionalFormatting>
  <conditionalFormatting sqref="G47:I55">
    <cfRule type="expression" dxfId="106" priority="106">
      <formula>ISERROR(G47)</formula>
    </cfRule>
  </conditionalFormatting>
  <conditionalFormatting sqref="G65:I73">
    <cfRule type="expression" dxfId="105" priority="105">
      <formula>ISERROR(G65)</formula>
    </cfRule>
  </conditionalFormatting>
  <conditionalFormatting sqref="F39:F73">
    <cfRule type="expression" dxfId="104" priority="104">
      <formula>ISERROR(F39)</formula>
    </cfRule>
  </conditionalFormatting>
  <conditionalFormatting sqref="F74:I74">
    <cfRule type="expression" dxfId="103" priority="103">
      <formula>ISERROR(F74)</formula>
    </cfRule>
  </conditionalFormatting>
  <conditionalFormatting sqref="F75:I109">
    <cfRule type="expression" dxfId="102" priority="102">
      <formula>ISERROR(F75)</formula>
    </cfRule>
  </conditionalFormatting>
  <conditionalFormatting sqref="F110:I110">
    <cfRule type="expression" dxfId="101" priority="101">
      <formula>ISERROR(F110)</formula>
    </cfRule>
  </conditionalFormatting>
  <conditionalFormatting sqref="F111">
    <cfRule type="expression" dxfId="100" priority="100">
      <formula>ISERROR(F111)</formula>
    </cfRule>
  </conditionalFormatting>
  <conditionalFormatting sqref="F112">
    <cfRule type="expression" dxfId="99" priority="99">
      <formula>ISERROR(F112)</formula>
    </cfRule>
  </conditionalFormatting>
  <conditionalFormatting sqref="F113">
    <cfRule type="expression" dxfId="98" priority="98">
      <formula>ISERROR(F113)</formula>
    </cfRule>
  </conditionalFormatting>
  <conditionalFormatting sqref="F114:I114">
    <cfRule type="expression" dxfId="97" priority="97">
      <formula>ISERROR(F114)</formula>
    </cfRule>
  </conditionalFormatting>
  <conditionalFormatting sqref="F115">
    <cfRule type="expression" dxfId="96" priority="96">
      <formula>ISERROR(F115)</formula>
    </cfRule>
  </conditionalFormatting>
  <conditionalFormatting sqref="F116">
    <cfRule type="expression" dxfId="95" priority="95">
      <formula>ISERROR(F116)</formula>
    </cfRule>
  </conditionalFormatting>
  <conditionalFormatting sqref="F117">
    <cfRule type="expression" dxfId="94" priority="94">
      <formula>ISERROR(F117)</formula>
    </cfRule>
  </conditionalFormatting>
  <conditionalFormatting sqref="F118">
    <cfRule type="expression" dxfId="93" priority="93">
      <formula>ISERROR(F118)</formula>
    </cfRule>
  </conditionalFormatting>
  <conditionalFormatting sqref="F119">
    <cfRule type="expression" dxfId="92" priority="92">
      <formula>ISERROR(F119)</formula>
    </cfRule>
  </conditionalFormatting>
  <conditionalFormatting sqref="G111:I111">
    <cfRule type="expression" dxfId="91" priority="91">
      <formula>ISERROR(G111)</formula>
    </cfRule>
  </conditionalFormatting>
  <conditionalFormatting sqref="G112:I112">
    <cfRule type="expression" dxfId="90" priority="90">
      <formula>ISERROR(G112)</formula>
    </cfRule>
  </conditionalFormatting>
  <conditionalFormatting sqref="G113:I113">
    <cfRule type="expression" dxfId="89" priority="89">
      <formula>ISERROR(G113)</formula>
    </cfRule>
  </conditionalFormatting>
  <conditionalFormatting sqref="G115:I115">
    <cfRule type="expression" dxfId="88" priority="88">
      <formula>ISERROR(G115)</formula>
    </cfRule>
  </conditionalFormatting>
  <conditionalFormatting sqref="G119:I119">
    <cfRule type="expression" dxfId="87" priority="87">
      <formula>ISERROR(G119)</formula>
    </cfRule>
  </conditionalFormatting>
  <conditionalFormatting sqref="G116:I116">
    <cfRule type="expression" dxfId="86" priority="86">
      <formula>ISERROR(G116)</formula>
    </cfRule>
  </conditionalFormatting>
  <conditionalFormatting sqref="G117:I117">
    <cfRule type="expression" dxfId="85" priority="85">
      <formula>ISERROR(G117)</formula>
    </cfRule>
  </conditionalFormatting>
  <conditionalFormatting sqref="G118:I118">
    <cfRule type="expression" dxfId="84" priority="84">
      <formula>ISERROR(G118)</formula>
    </cfRule>
  </conditionalFormatting>
  <conditionalFormatting sqref="F120:I124 F125:F128">
    <cfRule type="expression" dxfId="83" priority="83">
      <formula>ISERROR(F120)</formula>
    </cfRule>
  </conditionalFormatting>
  <conditionalFormatting sqref="F129">
    <cfRule type="expression" dxfId="82" priority="82">
      <formula>ISERROR(F129)</formula>
    </cfRule>
  </conditionalFormatting>
  <conditionalFormatting sqref="G125:I129">
    <cfRule type="expression" dxfId="81" priority="81">
      <formula>ISERROR(G125)</formula>
    </cfRule>
  </conditionalFormatting>
  <conditionalFormatting sqref="F130:I134 F135:F138">
    <cfRule type="expression" dxfId="80" priority="80">
      <formula>ISERROR(F130)</formula>
    </cfRule>
  </conditionalFormatting>
  <conditionalFormatting sqref="F139">
    <cfRule type="expression" dxfId="79" priority="79">
      <formula>ISERROR(F139)</formula>
    </cfRule>
  </conditionalFormatting>
  <conditionalFormatting sqref="G135:I139">
    <cfRule type="expression" dxfId="78" priority="78">
      <formula>ISERROR(G135)</formula>
    </cfRule>
  </conditionalFormatting>
  <conditionalFormatting sqref="G166:I166">
    <cfRule type="expression" dxfId="77" priority="45">
      <formula>ISERROR(G166)</formula>
    </cfRule>
  </conditionalFormatting>
  <conditionalFormatting sqref="F140:I142">
    <cfRule type="expression" dxfId="76" priority="77">
      <formula>ISERROR(F140)</formula>
    </cfRule>
  </conditionalFormatting>
  <conditionalFormatting sqref="F143:F145">
    <cfRule type="expression" dxfId="75" priority="76">
      <formula>ISERROR(F143)</formula>
    </cfRule>
  </conditionalFormatting>
  <conditionalFormatting sqref="F146:F148">
    <cfRule type="expression" dxfId="74" priority="75">
      <formula>ISERROR(F146)</formula>
    </cfRule>
  </conditionalFormatting>
  <conditionalFormatting sqref="F149:F151">
    <cfRule type="expression" dxfId="73" priority="74">
      <formula>ISERROR(F149)</formula>
    </cfRule>
  </conditionalFormatting>
  <conditionalFormatting sqref="F152:F154">
    <cfRule type="expression" dxfId="72" priority="73">
      <formula>ISERROR(F152)</formula>
    </cfRule>
  </conditionalFormatting>
  <conditionalFormatting sqref="F155:F157">
    <cfRule type="expression" dxfId="71" priority="72">
      <formula>ISERROR(F155)</formula>
    </cfRule>
  </conditionalFormatting>
  <conditionalFormatting sqref="F158:F160">
    <cfRule type="expression" dxfId="70" priority="71">
      <formula>ISERROR(F158)</formula>
    </cfRule>
  </conditionalFormatting>
  <conditionalFormatting sqref="F161:F163">
    <cfRule type="expression" dxfId="69" priority="70">
      <formula>ISERROR(F161)</formula>
    </cfRule>
  </conditionalFormatting>
  <conditionalFormatting sqref="F164:F166">
    <cfRule type="expression" dxfId="68" priority="69">
      <formula>ISERROR(F164)</formula>
    </cfRule>
  </conditionalFormatting>
  <conditionalFormatting sqref="G144:I144">
    <cfRule type="expression" dxfId="67" priority="68">
      <formula>ISERROR(G144)</formula>
    </cfRule>
  </conditionalFormatting>
  <conditionalFormatting sqref="G147:I147">
    <cfRule type="expression" dxfId="66" priority="67">
      <formula>ISERROR(G147)</formula>
    </cfRule>
  </conditionalFormatting>
  <conditionalFormatting sqref="G150:I150">
    <cfRule type="expression" dxfId="65" priority="66">
      <formula>ISERROR(G150)</formula>
    </cfRule>
  </conditionalFormatting>
  <conditionalFormatting sqref="G153:I153">
    <cfRule type="expression" dxfId="64" priority="65">
      <formula>ISERROR(G153)</formula>
    </cfRule>
  </conditionalFormatting>
  <conditionalFormatting sqref="G156:I156">
    <cfRule type="expression" dxfId="63" priority="64">
      <formula>ISERROR(G156)</formula>
    </cfRule>
  </conditionalFormatting>
  <conditionalFormatting sqref="G159:I159">
    <cfRule type="expression" dxfId="62" priority="63">
      <formula>ISERROR(G159)</formula>
    </cfRule>
  </conditionalFormatting>
  <conditionalFormatting sqref="G162:I162">
    <cfRule type="expression" dxfId="61" priority="62">
      <formula>ISERROR(G162)</formula>
    </cfRule>
  </conditionalFormatting>
  <conditionalFormatting sqref="G165:I165">
    <cfRule type="expression" dxfId="60" priority="61">
      <formula>ISERROR(G165)</formula>
    </cfRule>
  </conditionalFormatting>
  <conditionalFormatting sqref="G143:I143">
    <cfRule type="expression" dxfId="59" priority="60">
      <formula>ISERROR(G143)</formula>
    </cfRule>
  </conditionalFormatting>
  <conditionalFormatting sqref="G146:I146">
    <cfRule type="expression" dxfId="58" priority="59">
      <formula>ISERROR(G146)</formula>
    </cfRule>
  </conditionalFormatting>
  <conditionalFormatting sqref="G149:I149">
    <cfRule type="expression" dxfId="57" priority="58">
      <formula>ISERROR(G149)</formula>
    </cfRule>
  </conditionalFormatting>
  <conditionalFormatting sqref="G152:I152">
    <cfRule type="expression" dxfId="56" priority="57">
      <formula>ISERROR(G152)</formula>
    </cfRule>
  </conditionalFormatting>
  <conditionalFormatting sqref="G155:I155">
    <cfRule type="expression" dxfId="55" priority="56">
      <formula>ISERROR(G155)</formula>
    </cfRule>
  </conditionalFormatting>
  <conditionalFormatting sqref="G295:I298">
    <cfRule type="expression" dxfId="54" priority="1">
      <formula>ISERROR(G295)</formula>
    </cfRule>
  </conditionalFormatting>
  <conditionalFormatting sqref="G158:I158">
    <cfRule type="expression" dxfId="53" priority="55">
      <formula>ISERROR(G158)</formula>
    </cfRule>
  </conditionalFormatting>
  <conditionalFormatting sqref="G161:I161">
    <cfRule type="expression" dxfId="52" priority="54">
      <formula>ISERROR(G161)</formula>
    </cfRule>
  </conditionalFormatting>
  <conditionalFormatting sqref="G164:I164">
    <cfRule type="expression" dxfId="51" priority="53">
      <formula>ISERROR(G164)</formula>
    </cfRule>
  </conditionalFormatting>
  <conditionalFormatting sqref="G145:I145">
    <cfRule type="expression" dxfId="50" priority="52">
      <formula>ISERROR(G145)</formula>
    </cfRule>
  </conditionalFormatting>
  <conditionalFormatting sqref="G148:I148">
    <cfRule type="expression" dxfId="49" priority="51">
      <formula>ISERROR(G148)</formula>
    </cfRule>
  </conditionalFormatting>
  <conditionalFormatting sqref="G151:I151">
    <cfRule type="expression" dxfId="48" priority="50">
      <formula>ISERROR(G151)</formula>
    </cfRule>
  </conditionalFormatting>
  <conditionalFormatting sqref="G154:I154">
    <cfRule type="expression" dxfId="47" priority="49">
      <formula>ISERROR(G154)</formula>
    </cfRule>
  </conditionalFormatting>
  <conditionalFormatting sqref="G157:I157">
    <cfRule type="expression" dxfId="46" priority="48">
      <formula>ISERROR(G157)</formula>
    </cfRule>
  </conditionalFormatting>
  <conditionalFormatting sqref="G160:I160">
    <cfRule type="expression" dxfId="45" priority="47">
      <formula>ISERROR(G160)</formula>
    </cfRule>
  </conditionalFormatting>
  <conditionalFormatting sqref="G163:I163">
    <cfRule type="expression" dxfId="44" priority="46">
      <formula>ISERROR(G163)</formula>
    </cfRule>
  </conditionalFormatting>
  <conditionalFormatting sqref="F167:I174 F175:F181 F191:F196">
    <cfRule type="expression" dxfId="43" priority="44">
      <formula>ISERROR(F167)</formula>
    </cfRule>
  </conditionalFormatting>
  <conditionalFormatting sqref="F182:F190">
    <cfRule type="expression" dxfId="42" priority="43">
      <formula>ISERROR(F182)</formula>
    </cfRule>
  </conditionalFormatting>
  <conditionalFormatting sqref="F197">
    <cfRule type="expression" dxfId="41" priority="42">
      <formula>ISERROR(F197)</formula>
    </cfRule>
  </conditionalFormatting>
  <conditionalFormatting sqref="G211:I214">
    <cfRule type="expression" dxfId="40" priority="41">
      <formula>ISERROR(G211)</formula>
    </cfRule>
  </conditionalFormatting>
  <conditionalFormatting sqref="F198:F232">
    <cfRule type="expression" dxfId="39" priority="40">
      <formula>ISERROR(F198)</formula>
    </cfRule>
  </conditionalFormatting>
  <conditionalFormatting sqref="F233">
    <cfRule type="expression" dxfId="38" priority="39">
      <formula>ISERROR(F233)</formula>
    </cfRule>
  </conditionalFormatting>
  <conditionalFormatting sqref="F234:F254 F255:I266 F267:F268">
    <cfRule type="expression" dxfId="37" priority="38">
      <formula>ISERROR(F234)</formula>
    </cfRule>
  </conditionalFormatting>
  <conditionalFormatting sqref="F269">
    <cfRule type="expression" dxfId="36" priority="37">
      <formula>ISERROR(F269)</formula>
    </cfRule>
  </conditionalFormatting>
  <conditionalFormatting sqref="F270">
    <cfRule type="expression" dxfId="35" priority="36">
      <formula>ISERROR(F270)</formula>
    </cfRule>
  </conditionalFormatting>
  <conditionalFormatting sqref="F271">
    <cfRule type="expression" dxfId="34" priority="35">
      <formula>ISERROR(F271)</formula>
    </cfRule>
  </conditionalFormatting>
  <conditionalFormatting sqref="F272">
    <cfRule type="expression" dxfId="33" priority="34">
      <formula>ISERROR(F272)</formula>
    </cfRule>
  </conditionalFormatting>
  <conditionalFormatting sqref="F273">
    <cfRule type="expression" dxfId="32" priority="33">
      <formula>ISERROR(F273)</formula>
    </cfRule>
  </conditionalFormatting>
  <conditionalFormatting sqref="F274">
    <cfRule type="expression" dxfId="31" priority="32">
      <formula>ISERROR(F274)</formula>
    </cfRule>
  </conditionalFormatting>
  <conditionalFormatting sqref="F275">
    <cfRule type="expression" dxfId="30" priority="31">
      <formula>ISERROR(F275)</formula>
    </cfRule>
  </conditionalFormatting>
  <conditionalFormatting sqref="F276">
    <cfRule type="expression" dxfId="29" priority="30">
      <formula>ISERROR(F276)</formula>
    </cfRule>
  </conditionalFormatting>
  <conditionalFormatting sqref="F277">
    <cfRule type="expression" dxfId="28" priority="29">
      <formula>ISERROR(F277)</formula>
    </cfRule>
  </conditionalFormatting>
  <conditionalFormatting sqref="F278">
    <cfRule type="expression" dxfId="27" priority="28">
      <formula>ISERROR(F278)</formula>
    </cfRule>
  </conditionalFormatting>
  <conditionalFormatting sqref="F279:F287">
    <cfRule type="expression" dxfId="26" priority="27">
      <formula>ISERROR(F279)</formula>
    </cfRule>
  </conditionalFormatting>
  <conditionalFormatting sqref="F288">
    <cfRule type="expression" dxfId="25" priority="26">
      <formula>ISERROR(F288)</formula>
    </cfRule>
  </conditionalFormatting>
  <conditionalFormatting sqref="F289:F297">
    <cfRule type="expression" dxfId="24" priority="25">
      <formula>ISERROR(F289)</formula>
    </cfRule>
  </conditionalFormatting>
  <conditionalFormatting sqref="F298">
    <cfRule type="expression" dxfId="23" priority="24">
      <formula>ISERROR(F298)</formula>
    </cfRule>
  </conditionalFormatting>
  <conditionalFormatting sqref="G175:I178">
    <cfRule type="expression" dxfId="22" priority="23">
      <formula>ISERROR(G175)</formula>
    </cfRule>
  </conditionalFormatting>
  <conditionalFormatting sqref="G179:I186">
    <cfRule type="expression" dxfId="21" priority="22">
      <formula>ISERROR(G179)</formula>
    </cfRule>
  </conditionalFormatting>
  <conditionalFormatting sqref="G187:I194">
    <cfRule type="expression" dxfId="20" priority="21">
      <formula>ISERROR(G187)</formula>
    </cfRule>
  </conditionalFormatting>
  <conditionalFormatting sqref="G195:I202">
    <cfRule type="expression" dxfId="19" priority="20">
      <formula>ISERROR(G195)</formula>
    </cfRule>
  </conditionalFormatting>
  <conditionalFormatting sqref="G203:I210">
    <cfRule type="expression" dxfId="18" priority="19">
      <formula>ISERROR(G203)</formula>
    </cfRule>
  </conditionalFormatting>
  <conditionalFormatting sqref="G215:I218">
    <cfRule type="expression" dxfId="17" priority="18">
      <formula>ISERROR(G215)</formula>
    </cfRule>
  </conditionalFormatting>
  <conditionalFormatting sqref="G219:I222">
    <cfRule type="expression" dxfId="16" priority="17">
      <formula>ISERROR(G219)</formula>
    </cfRule>
  </conditionalFormatting>
  <conditionalFormatting sqref="G223:I226">
    <cfRule type="expression" dxfId="15" priority="16">
      <formula>ISERROR(G223)</formula>
    </cfRule>
  </conditionalFormatting>
  <conditionalFormatting sqref="G227:I230">
    <cfRule type="expression" dxfId="14" priority="15">
      <formula>ISERROR(G227)</formula>
    </cfRule>
  </conditionalFormatting>
  <conditionalFormatting sqref="G231:I234">
    <cfRule type="expression" dxfId="13" priority="14">
      <formula>ISERROR(G231)</formula>
    </cfRule>
  </conditionalFormatting>
  <conditionalFormatting sqref="G235:I238">
    <cfRule type="expression" dxfId="12" priority="13">
      <formula>ISERROR(G235)</formula>
    </cfRule>
  </conditionalFormatting>
  <conditionalFormatting sqref="G239:I242">
    <cfRule type="expression" dxfId="11" priority="12">
      <formula>ISERROR(G239)</formula>
    </cfRule>
  </conditionalFormatting>
  <conditionalFormatting sqref="G243:I246">
    <cfRule type="expression" dxfId="10" priority="11">
      <formula>ISERROR(G243)</formula>
    </cfRule>
  </conditionalFormatting>
  <conditionalFormatting sqref="G247:I250">
    <cfRule type="expression" dxfId="9" priority="10">
      <formula>ISERROR(G247)</formula>
    </cfRule>
  </conditionalFormatting>
  <conditionalFormatting sqref="G251:I254">
    <cfRule type="expression" dxfId="8" priority="9">
      <formula>ISERROR(G251)</formula>
    </cfRule>
  </conditionalFormatting>
  <conditionalFormatting sqref="G267:I270">
    <cfRule type="expression" dxfId="7" priority="8">
      <formula>ISERROR(G267)</formula>
    </cfRule>
  </conditionalFormatting>
  <conditionalFormatting sqref="G271:I274">
    <cfRule type="expression" dxfId="6" priority="7">
      <formula>ISERROR(G271)</formula>
    </cfRule>
  </conditionalFormatting>
  <conditionalFormatting sqref="G275:I278">
    <cfRule type="expression" dxfId="5" priority="6">
      <formula>ISERROR(G275)</formula>
    </cfRule>
  </conditionalFormatting>
  <conditionalFormatting sqref="G279:I282">
    <cfRule type="expression" dxfId="4" priority="5">
      <formula>ISERROR(G279)</formula>
    </cfRule>
  </conditionalFormatting>
  <conditionalFormatting sqref="G283:I286">
    <cfRule type="expression" dxfId="3" priority="4">
      <formula>ISERROR(G283)</formula>
    </cfRule>
  </conditionalFormatting>
  <conditionalFormatting sqref="G287:I290">
    <cfRule type="expression" dxfId="2" priority="3">
      <formula>ISERROR(G287)</formula>
    </cfRule>
  </conditionalFormatting>
  <conditionalFormatting sqref="G291:I294">
    <cfRule type="expression" dxfId="1" priority="2">
      <formula>ISERROR(G291)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1"/>
  <sheetViews>
    <sheetView topLeftCell="E3" workbookViewId="0">
      <selection activeCell="A3" sqref="A3:N26"/>
    </sheetView>
  </sheetViews>
  <sheetFormatPr defaultColWidth="8.5703125" defaultRowHeight="15" x14ac:dyDescent="0.25"/>
  <cols>
    <col min="1" max="1" width="26.7109375" style="26" customWidth="1"/>
    <col min="2" max="2" width="27.85546875" style="26" customWidth="1"/>
    <col min="3" max="3" width="53.7109375" style="26" customWidth="1"/>
    <col min="4" max="4" width="67" style="26" customWidth="1"/>
    <col min="5" max="5" width="20.140625" style="26" customWidth="1"/>
    <col min="6" max="6" width="15.140625" style="26" customWidth="1"/>
    <col min="7" max="7" width="17.85546875" style="26" customWidth="1"/>
    <col min="8" max="8" width="13.5703125" style="26" customWidth="1"/>
    <col min="9" max="9" width="10.140625" style="26" bestFit="1" customWidth="1"/>
    <col min="10" max="10" width="13.28515625" style="26" customWidth="1"/>
    <col min="11" max="11" width="14.28515625" style="26" customWidth="1"/>
    <col min="12" max="13" width="22" style="26" customWidth="1"/>
    <col min="14" max="14" width="56.5703125" style="26" customWidth="1"/>
    <col min="15" max="15" width="8.5703125" style="26"/>
    <col min="16" max="16" width="24.85546875" style="26" customWidth="1"/>
    <col min="17" max="17" width="11.28515625" style="26" customWidth="1"/>
    <col min="18" max="18" width="12.28515625" style="26" customWidth="1"/>
    <col min="19" max="16384" width="8.5703125" style="26"/>
  </cols>
  <sheetData>
    <row r="1" spans="1:26" ht="30" x14ac:dyDescent="0.25">
      <c r="A1" s="36" t="s">
        <v>254</v>
      </c>
      <c r="B1" s="36" t="s">
        <v>255</v>
      </c>
      <c r="C1" s="36" t="s">
        <v>256</v>
      </c>
      <c r="D1" s="36" t="s">
        <v>257</v>
      </c>
      <c r="E1" s="36" t="s">
        <v>78</v>
      </c>
      <c r="F1" s="36" t="s">
        <v>46</v>
      </c>
      <c r="G1" s="36" t="s">
        <v>47</v>
      </c>
      <c r="H1" s="36" t="s">
        <v>374</v>
      </c>
      <c r="I1" s="36" t="s">
        <v>49</v>
      </c>
      <c r="J1" s="36" t="s">
        <v>259</v>
      </c>
      <c r="K1" s="36" t="s">
        <v>51</v>
      </c>
      <c r="L1" s="36" t="s">
        <v>52</v>
      </c>
      <c r="M1" s="36" t="s">
        <v>53</v>
      </c>
      <c r="N1" s="36" t="s">
        <v>31</v>
      </c>
      <c r="O1" s="164"/>
      <c r="P1" s="21"/>
      <c r="Q1" s="21"/>
      <c r="R1" s="21"/>
      <c r="S1" s="21"/>
      <c r="T1" s="21"/>
      <c r="U1" s="21"/>
      <c r="V1" s="21"/>
      <c r="W1" s="21"/>
      <c r="X1" s="21"/>
      <c r="Y1" s="21"/>
      <c r="Z1" s="21"/>
    </row>
    <row r="2" spans="1:26" customFormat="1" ht="56.1" customHeight="1" x14ac:dyDescent="0.25">
      <c r="A2" s="48" t="s">
        <v>254</v>
      </c>
      <c r="B2" s="48" t="s">
        <v>375</v>
      </c>
      <c r="C2" s="48" t="s">
        <v>42</v>
      </c>
      <c r="D2" s="48" t="s">
        <v>43</v>
      </c>
      <c r="E2" s="48" t="s">
        <v>45</v>
      </c>
      <c r="F2" s="48" t="s">
        <v>46</v>
      </c>
      <c r="G2" s="48" t="s">
        <v>47</v>
      </c>
      <c r="H2" s="48" t="s">
        <v>374</v>
      </c>
      <c r="I2" s="48" t="s">
        <v>49</v>
      </c>
      <c r="J2" s="48" t="s">
        <v>259</v>
      </c>
      <c r="K2" s="48" t="s">
        <v>51</v>
      </c>
      <c r="L2" s="48" t="s">
        <v>52</v>
      </c>
      <c r="M2" s="49" t="s">
        <v>53</v>
      </c>
      <c r="N2" s="49" t="s">
        <v>31</v>
      </c>
    </row>
    <row r="3" spans="1:26" ht="30" x14ac:dyDescent="0.25">
      <c r="A3" s="40" t="s">
        <v>376</v>
      </c>
      <c r="B3" s="40" t="s">
        <v>377</v>
      </c>
      <c r="C3" s="41" t="s">
        <v>378</v>
      </c>
      <c r="D3" s="41" t="s">
        <v>379</v>
      </c>
      <c r="E3" s="30" t="s">
        <v>73</v>
      </c>
      <c r="F3" s="27">
        <v>6.54</v>
      </c>
      <c r="G3" s="27">
        <v>2.0299999999999998</v>
      </c>
      <c r="H3" s="28">
        <f>1</f>
        <v>1</v>
      </c>
      <c r="I3" s="45">
        <f>H3/60*$Q$7</f>
        <v>1.0583333333333333</v>
      </c>
      <c r="J3" s="42">
        <f>F3-G3</f>
        <v>4.51</v>
      </c>
      <c r="K3" s="42">
        <f t="shared" ref="K3:K26" si="0">F3+I3</f>
        <v>7.5983333333333336</v>
      </c>
      <c r="L3" s="38">
        <f>G3*(1/((1+$Q$3)^1))+I3*(1/((1+$Q$3)^1))+G3*(1/((1+$Q$3)^2))+I3*(1/((1+$Q$3)^2)) + G3*(1/((1+$Q$3)^2))+I3*(1/((1+$Q$3)^3))</f>
        <v>8.2207586454788384</v>
      </c>
      <c r="M3" s="38"/>
      <c r="N3" s="39" t="s">
        <v>380</v>
      </c>
      <c r="O3" s="164"/>
      <c r="P3" s="13" t="s">
        <v>381</v>
      </c>
      <c r="Q3" s="43">
        <v>7.0000000000000007E-2</v>
      </c>
      <c r="R3" s="21"/>
      <c r="S3" s="21"/>
      <c r="T3" s="21"/>
      <c r="U3" s="21"/>
      <c r="V3" s="21"/>
      <c r="W3" s="21"/>
      <c r="X3" s="21"/>
      <c r="Y3" s="21"/>
      <c r="Z3" s="21"/>
    </row>
    <row r="4" spans="1:26" ht="30" x14ac:dyDescent="0.25">
      <c r="A4" s="40" t="s">
        <v>376</v>
      </c>
      <c r="B4" s="40" t="s">
        <v>377</v>
      </c>
      <c r="C4" s="41" t="s">
        <v>382</v>
      </c>
      <c r="D4" s="41" t="s">
        <v>383</v>
      </c>
      <c r="E4" s="30" t="s">
        <v>73</v>
      </c>
      <c r="F4" s="27">
        <v>5.13</v>
      </c>
      <c r="G4" s="27">
        <v>2.06</v>
      </c>
      <c r="H4" s="28">
        <v>1</v>
      </c>
      <c r="I4" s="45">
        <f t="shared" ref="I4:I26" si="1">H4/60*$Q$7</f>
        <v>1.0583333333333333</v>
      </c>
      <c r="J4" s="42">
        <f t="shared" ref="J4:J26" si="2">F4-G4</f>
        <v>3.07</v>
      </c>
      <c r="K4" s="42">
        <f t="shared" si="0"/>
        <v>6.1883333333333335</v>
      </c>
      <c r="L4" s="38">
        <f t="shared" ref="L4:L7" si="3">G4*(1/((1+$Q$3)^1))+I4*(1/((1+$Q$3)^1))+G4*(1/((1+$Q$3)^2))+I4*(1/((1+$Q$3)^2)) + G4*(1/((1+$Q$3)^2))+I4*(1/((1+$Q$3)^3))</f>
        <v>8.3012023523528011</v>
      </c>
      <c r="M4" s="38"/>
      <c r="N4" s="39" t="s">
        <v>380</v>
      </c>
      <c r="O4" s="164"/>
      <c r="P4" s="13" t="s">
        <v>384</v>
      </c>
      <c r="Q4" s="44">
        <v>8</v>
      </c>
      <c r="R4" s="21"/>
      <c r="S4" s="21"/>
      <c r="T4" s="21"/>
      <c r="U4" s="21"/>
      <c r="V4" s="21"/>
      <c r="W4" s="21"/>
      <c r="X4" s="21"/>
      <c r="Y4" s="21"/>
      <c r="Z4" s="21"/>
    </row>
    <row r="5" spans="1:26" ht="30" x14ac:dyDescent="0.25">
      <c r="A5" s="40" t="s">
        <v>376</v>
      </c>
      <c r="B5" s="40" t="s">
        <v>377</v>
      </c>
      <c r="C5" s="41" t="s">
        <v>385</v>
      </c>
      <c r="D5" s="41" t="s">
        <v>386</v>
      </c>
      <c r="E5" s="30" t="s">
        <v>73</v>
      </c>
      <c r="F5" s="27">
        <v>8.76</v>
      </c>
      <c r="G5" s="27">
        <v>2.2000000000000002</v>
      </c>
      <c r="H5" s="28">
        <v>1</v>
      </c>
      <c r="I5" s="45">
        <f t="shared" si="1"/>
        <v>1.0583333333333333</v>
      </c>
      <c r="J5" s="42">
        <f t="shared" si="2"/>
        <v>6.56</v>
      </c>
      <c r="K5" s="42">
        <f t="shared" si="0"/>
        <v>9.8183333333333334</v>
      </c>
      <c r="L5" s="38">
        <f t="shared" si="3"/>
        <v>8.6766063177646284</v>
      </c>
      <c r="M5" s="38"/>
      <c r="N5" s="39" t="s">
        <v>380</v>
      </c>
      <c r="O5" s="164"/>
      <c r="P5" s="13" t="s">
        <v>387</v>
      </c>
      <c r="Q5" s="44">
        <v>6</v>
      </c>
      <c r="R5" s="21"/>
      <c r="S5" s="21"/>
      <c r="T5" s="21"/>
      <c r="U5" s="21"/>
      <c r="V5" s="21"/>
      <c r="W5" s="21"/>
      <c r="X5" s="21"/>
      <c r="Y5" s="21"/>
      <c r="Z5" s="21"/>
    </row>
    <row r="6" spans="1:26" ht="30" x14ac:dyDescent="0.25">
      <c r="A6" s="40" t="s">
        <v>376</v>
      </c>
      <c r="B6" s="40" t="s">
        <v>377</v>
      </c>
      <c r="C6" s="41" t="s">
        <v>388</v>
      </c>
      <c r="D6" s="41" t="s">
        <v>389</v>
      </c>
      <c r="E6" s="30" t="s">
        <v>73</v>
      </c>
      <c r="F6" s="27">
        <v>7.33</v>
      </c>
      <c r="G6" s="27">
        <v>1.57</v>
      </c>
      <c r="H6" s="28">
        <v>1</v>
      </c>
      <c r="I6" s="45">
        <f t="shared" si="1"/>
        <v>1.0583333333333333</v>
      </c>
      <c r="J6" s="42">
        <f t="shared" si="2"/>
        <v>5.76</v>
      </c>
      <c r="K6" s="42">
        <f t="shared" si="0"/>
        <v>8.3883333333333336</v>
      </c>
      <c r="L6" s="38">
        <f t="shared" si="3"/>
        <v>6.9872884734114091</v>
      </c>
      <c r="M6" s="38"/>
      <c r="N6" s="39" t="s">
        <v>380</v>
      </c>
      <c r="O6" s="164"/>
      <c r="P6" s="13" t="s">
        <v>390</v>
      </c>
      <c r="Q6" s="46">
        <v>3</v>
      </c>
      <c r="R6" s="21"/>
      <c r="S6" s="21"/>
      <c r="T6" s="21"/>
      <c r="U6" s="21"/>
      <c r="V6" s="21"/>
      <c r="W6" s="21"/>
      <c r="X6" s="21"/>
      <c r="Y6" s="21"/>
      <c r="Z6" s="21"/>
    </row>
    <row r="7" spans="1:26" ht="30" x14ac:dyDescent="0.25">
      <c r="A7" s="40" t="s">
        <v>376</v>
      </c>
      <c r="B7" s="40" t="s">
        <v>377</v>
      </c>
      <c r="C7" s="40" t="s">
        <v>391</v>
      </c>
      <c r="D7" s="40" t="s">
        <v>392</v>
      </c>
      <c r="E7" s="44" t="s">
        <v>73</v>
      </c>
      <c r="F7" s="42">
        <v>17.09</v>
      </c>
      <c r="G7" s="42">
        <v>10.27</v>
      </c>
      <c r="H7" s="47">
        <v>1</v>
      </c>
      <c r="I7" s="45">
        <f t="shared" si="1"/>
        <v>1.0583333333333333</v>
      </c>
      <c r="J7" s="42">
        <f t="shared" si="2"/>
        <v>6.82</v>
      </c>
      <c r="K7" s="42">
        <f t="shared" si="0"/>
        <v>18.148333333333333</v>
      </c>
      <c r="L7" s="38">
        <f t="shared" si="3"/>
        <v>30.315963466860616</v>
      </c>
      <c r="M7" s="38"/>
      <c r="N7" s="25" t="s">
        <v>393</v>
      </c>
      <c r="O7" s="164"/>
      <c r="P7" s="13" t="s">
        <v>394</v>
      </c>
      <c r="Q7" s="45">
        <f>(53+74)/2</f>
        <v>63.5</v>
      </c>
      <c r="R7" s="21"/>
      <c r="S7" s="21"/>
      <c r="T7" s="21"/>
      <c r="U7" s="21"/>
      <c r="V7" s="21"/>
      <c r="W7" s="21"/>
      <c r="X7" s="21"/>
      <c r="Y7" s="21"/>
      <c r="Z7" s="21"/>
    </row>
    <row r="8" spans="1:26" ht="30" x14ac:dyDescent="0.25">
      <c r="A8" s="40" t="s">
        <v>376</v>
      </c>
      <c r="B8" s="40" t="s">
        <v>377</v>
      </c>
      <c r="C8" s="40" t="s">
        <v>395</v>
      </c>
      <c r="D8" s="40" t="s">
        <v>396</v>
      </c>
      <c r="E8" s="44" t="s">
        <v>73</v>
      </c>
      <c r="F8" s="42">
        <v>14.14</v>
      </c>
      <c r="G8" s="42">
        <v>8.3699999999999992</v>
      </c>
      <c r="H8" s="47">
        <v>3</v>
      </c>
      <c r="I8" s="45">
        <v>3.1750000000000003</v>
      </c>
      <c r="J8" s="42">
        <v>7.2399999999999993</v>
      </c>
      <c r="K8" s="42">
        <v>17.704999999999998</v>
      </c>
      <c r="L8" s="38">
        <v>0</v>
      </c>
      <c r="M8" s="38"/>
      <c r="N8" s="40" t="s">
        <v>397</v>
      </c>
      <c r="O8" s="164"/>
      <c r="P8" s="13" t="s">
        <v>398</v>
      </c>
      <c r="Q8" s="170" t="s">
        <v>399</v>
      </c>
      <c r="R8" s="170"/>
      <c r="S8" s="170"/>
      <c r="T8" s="170"/>
      <c r="U8" s="170"/>
      <c r="V8" s="170"/>
      <c r="W8" s="170"/>
      <c r="X8" s="170"/>
      <c r="Y8" s="170"/>
      <c r="Z8" s="170"/>
    </row>
    <row r="9" spans="1:26" ht="45" x14ac:dyDescent="0.25">
      <c r="A9" s="40" t="s">
        <v>376</v>
      </c>
      <c r="B9" s="40" t="s">
        <v>377</v>
      </c>
      <c r="C9" s="40" t="s">
        <v>400</v>
      </c>
      <c r="D9" s="40" t="s">
        <v>396</v>
      </c>
      <c r="E9" s="44" t="s">
        <v>401</v>
      </c>
      <c r="F9" s="42">
        <f>F8*2</f>
        <v>28.28</v>
      </c>
      <c r="G9" s="42">
        <f>G8*2</f>
        <v>16.739999999999998</v>
      </c>
      <c r="H9" s="47">
        <v>20</v>
      </c>
      <c r="I9" s="45">
        <f t="shared" si="1"/>
        <v>21.166666666666664</v>
      </c>
      <c r="J9" s="42">
        <f>(F9-G9)+I9</f>
        <v>32.706666666666663</v>
      </c>
      <c r="K9" s="42">
        <f t="shared" si="0"/>
        <v>49.446666666666665</v>
      </c>
      <c r="L9" s="38">
        <f>G9*(1/((1+$Q$3)^$Q$5))+I8*(1/((1+$Q$3)^$Q$5))</f>
        <v>13.270205387305847</v>
      </c>
      <c r="M9" s="38"/>
      <c r="N9" s="40" t="s">
        <v>402</v>
      </c>
      <c r="O9" s="164"/>
      <c r="P9" s="13" t="s">
        <v>403</v>
      </c>
      <c r="Q9" s="170" t="s">
        <v>404</v>
      </c>
      <c r="R9" s="170"/>
      <c r="S9" s="170"/>
      <c r="T9" s="170"/>
      <c r="U9" s="170"/>
      <c r="V9" s="170"/>
      <c r="W9" s="170"/>
      <c r="X9" s="170"/>
      <c r="Y9" s="170"/>
      <c r="Z9" s="170"/>
    </row>
    <row r="10" spans="1:26" ht="45" x14ac:dyDescent="0.25">
      <c r="A10" s="40" t="s">
        <v>376</v>
      </c>
      <c r="B10" s="40" t="s">
        <v>377</v>
      </c>
      <c r="C10" s="40" t="s">
        <v>405</v>
      </c>
      <c r="D10" s="40" t="s">
        <v>396</v>
      </c>
      <c r="E10" s="44" t="s">
        <v>406</v>
      </c>
      <c r="F10" s="42">
        <f>F9+F26</f>
        <v>98.75</v>
      </c>
      <c r="G10" s="42">
        <f>G9+G26</f>
        <v>61.55</v>
      </c>
      <c r="H10" s="47">
        <v>30</v>
      </c>
      <c r="I10" s="45">
        <f t="shared" si="1"/>
        <v>31.75</v>
      </c>
      <c r="J10" s="42">
        <f>(F10-G10)+I10</f>
        <v>68.95</v>
      </c>
      <c r="K10" s="42">
        <f t="shared" si="0"/>
        <v>130.5</v>
      </c>
      <c r="L10" s="38">
        <f>L9</f>
        <v>13.270205387305847</v>
      </c>
      <c r="M10" s="38"/>
      <c r="N10" s="40" t="s">
        <v>407</v>
      </c>
      <c r="O10" s="164"/>
      <c r="P10" s="13" t="s">
        <v>408</v>
      </c>
      <c r="Q10" s="170" t="s">
        <v>409</v>
      </c>
      <c r="R10" s="170"/>
      <c r="S10" s="170"/>
      <c r="T10" s="170"/>
      <c r="U10" s="170"/>
      <c r="V10" s="170"/>
      <c r="W10" s="170"/>
      <c r="X10" s="170"/>
      <c r="Y10" s="170"/>
      <c r="Z10" s="170"/>
    </row>
    <row r="11" spans="1:26" x14ac:dyDescent="0.25">
      <c r="A11" s="40" t="s">
        <v>376</v>
      </c>
      <c r="B11" s="40" t="s">
        <v>377</v>
      </c>
      <c r="C11" s="40" t="s">
        <v>410</v>
      </c>
      <c r="D11" s="40" t="s">
        <v>411</v>
      </c>
      <c r="E11" s="44" t="s">
        <v>73</v>
      </c>
      <c r="F11" s="42">
        <v>155.21</v>
      </c>
      <c r="G11" s="42">
        <v>41.51</v>
      </c>
      <c r="H11" s="47">
        <v>10</v>
      </c>
      <c r="I11" s="45">
        <f t="shared" si="1"/>
        <v>10.583333333333332</v>
      </c>
      <c r="J11" s="42">
        <f t="shared" si="2"/>
        <v>113.70000000000002</v>
      </c>
      <c r="K11" s="42">
        <f t="shared" si="0"/>
        <v>165.79333333333335</v>
      </c>
      <c r="L11" s="38">
        <f>G11*(1/((1+$Q$3)^$Q$4))+I11*(1/((1+$Q$3)^$Q$4))</f>
        <v>30.318794287141397</v>
      </c>
      <c r="M11" s="38"/>
      <c r="N11" s="40"/>
      <c r="O11" s="164"/>
      <c r="P11" s="21"/>
      <c r="Q11" s="21"/>
      <c r="R11" s="21"/>
      <c r="S11" s="21"/>
      <c r="T11" s="21"/>
      <c r="U11" s="21"/>
      <c r="V11" s="21"/>
      <c r="W11" s="21"/>
      <c r="X11" s="21"/>
      <c r="Y11" s="21"/>
      <c r="Z11" s="21"/>
    </row>
    <row r="12" spans="1:26" x14ac:dyDescent="0.25">
      <c r="A12" s="40" t="s">
        <v>376</v>
      </c>
      <c r="B12" s="40" t="s">
        <v>377</v>
      </c>
      <c r="C12" s="40" t="s">
        <v>412</v>
      </c>
      <c r="D12" s="40" t="s">
        <v>413</v>
      </c>
      <c r="E12" s="44" t="s">
        <v>73</v>
      </c>
      <c r="F12" s="42">
        <v>16.63</v>
      </c>
      <c r="G12" s="42">
        <v>9.31</v>
      </c>
      <c r="H12" s="47">
        <v>5</v>
      </c>
      <c r="I12" s="45">
        <f t="shared" si="1"/>
        <v>5.2916666666666661</v>
      </c>
      <c r="J12" s="42">
        <f t="shared" si="2"/>
        <v>7.3199999999999985</v>
      </c>
      <c r="K12" s="42">
        <f t="shared" si="0"/>
        <v>21.921666666666667</v>
      </c>
      <c r="L12" s="38">
        <f>G12*(1/((1+$Q$3)^$Q$6))+I12*(1/((1+$Q$3)^$Q$6))</f>
        <v>11.919309499067921</v>
      </c>
      <c r="M12" s="38"/>
      <c r="N12" s="40"/>
      <c r="O12" s="164"/>
      <c r="P12" s="21"/>
      <c r="Q12" s="21"/>
      <c r="R12" s="21"/>
      <c r="S12" s="21"/>
      <c r="T12" s="21"/>
      <c r="U12" s="21"/>
      <c r="V12" s="21"/>
      <c r="W12" s="21"/>
      <c r="X12" s="21"/>
      <c r="Y12" s="21"/>
      <c r="Z12" s="21"/>
    </row>
    <row r="13" spans="1:26" x14ac:dyDescent="0.25">
      <c r="A13" s="40" t="s">
        <v>376</v>
      </c>
      <c r="B13" s="40" t="s">
        <v>414</v>
      </c>
      <c r="C13" s="40" t="s">
        <v>415</v>
      </c>
      <c r="D13" s="40" t="s">
        <v>416</v>
      </c>
      <c r="E13" s="44" t="s">
        <v>58</v>
      </c>
      <c r="F13" s="42">
        <v>143.66380000000001</v>
      </c>
      <c r="G13" s="42">
        <v>67.774820000000005</v>
      </c>
      <c r="H13" s="47">
        <v>30</v>
      </c>
      <c r="I13" s="45">
        <f t="shared" si="1"/>
        <v>31.75</v>
      </c>
      <c r="J13" s="42">
        <f t="shared" si="2"/>
        <v>75.888980000000004</v>
      </c>
      <c r="K13" s="42">
        <f t="shared" si="0"/>
        <v>175.41380000000001</v>
      </c>
      <c r="L13" s="38">
        <f>L9</f>
        <v>13.270205387305847</v>
      </c>
      <c r="M13" s="38"/>
      <c r="N13" s="40"/>
      <c r="O13" s="164"/>
      <c r="P13" s="21"/>
      <c r="Q13" s="21"/>
      <c r="R13" s="21"/>
      <c r="S13" s="21"/>
      <c r="T13" s="21"/>
      <c r="U13" s="21"/>
      <c r="V13" s="21"/>
      <c r="W13" s="21"/>
      <c r="X13" s="21"/>
      <c r="Y13" s="21"/>
      <c r="Z13" s="21"/>
    </row>
    <row r="14" spans="1:26" x14ac:dyDescent="0.25">
      <c r="A14" s="40" t="s">
        <v>376</v>
      </c>
      <c r="B14" s="40" t="s">
        <v>414</v>
      </c>
      <c r="C14" s="40" t="s">
        <v>417</v>
      </c>
      <c r="D14" s="40" t="s">
        <v>418</v>
      </c>
      <c r="E14" s="44" t="s">
        <v>58</v>
      </c>
      <c r="F14" s="42">
        <v>154.2011</v>
      </c>
      <c r="G14" s="42">
        <v>85.637510000000006</v>
      </c>
      <c r="H14" s="47">
        <v>30</v>
      </c>
      <c r="I14" s="45">
        <f t="shared" si="1"/>
        <v>31.75</v>
      </c>
      <c r="J14" s="42">
        <f t="shared" si="2"/>
        <v>68.563589999999991</v>
      </c>
      <c r="K14" s="42">
        <f t="shared" si="0"/>
        <v>185.9511</v>
      </c>
      <c r="L14" s="38">
        <f>LEFT(RIGHT(D14,6),1)*$L$9</f>
        <v>26.540410774611694</v>
      </c>
      <c r="M14" s="38"/>
      <c r="N14" s="40"/>
      <c r="O14" s="164"/>
      <c r="P14" s="21"/>
      <c r="Q14" s="21"/>
      <c r="R14" s="21"/>
      <c r="S14" s="21"/>
      <c r="T14" s="21"/>
      <c r="U14" s="21"/>
      <c r="V14" s="21"/>
      <c r="W14" s="21"/>
      <c r="X14" s="21"/>
      <c r="Y14" s="21"/>
      <c r="Z14" s="21"/>
    </row>
    <row r="15" spans="1:26" x14ac:dyDescent="0.25">
      <c r="A15" s="40" t="s">
        <v>376</v>
      </c>
      <c r="B15" s="40" t="s">
        <v>414</v>
      </c>
      <c r="C15" s="40" t="s">
        <v>419</v>
      </c>
      <c r="D15" s="40" t="s">
        <v>420</v>
      </c>
      <c r="E15" s="44" t="s">
        <v>58</v>
      </c>
      <c r="F15" s="42">
        <v>154.1301</v>
      </c>
      <c r="G15" s="42">
        <v>100.5491</v>
      </c>
      <c r="H15" s="47">
        <v>30</v>
      </c>
      <c r="I15" s="45">
        <f t="shared" si="1"/>
        <v>31.75</v>
      </c>
      <c r="J15" s="42">
        <f t="shared" si="2"/>
        <v>53.581000000000003</v>
      </c>
      <c r="K15" s="42">
        <f t="shared" si="0"/>
        <v>185.8801</v>
      </c>
      <c r="L15" s="38">
        <f t="shared" ref="L15:L17" si="4">LEFT(RIGHT(D15,6),1)*$L$9</f>
        <v>39.810616161917537</v>
      </c>
      <c r="M15" s="38"/>
      <c r="N15" s="40"/>
      <c r="O15" s="164"/>
      <c r="P15" s="21"/>
      <c r="Q15" s="21"/>
      <c r="R15" s="21"/>
      <c r="S15" s="21"/>
      <c r="T15" s="21"/>
      <c r="U15" s="21"/>
      <c r="V15" s="21"/>
      <c r="W15" s="21"/>
      <c r="X15" s="21"/>
      <c r="Y15" s="21"/>
      <c r="Z15" s="21"/>
    </row>
    <row r="16" spans="1:26" x14ac:dyDescent="0.25">
      <c r="A16" s="40" t="s">
        <v>376</v>
      </c>
      <c r="B16" s="40" t="s">
        <v>414</v>
      </c>
      <c r="C16" s="40" t="s">
        <v>421</v>
      </c>
      <c r="D16" s="40" t="s">
        <v>422</v>
      </c>
      <c r="E16" s="44" t="s">
        <v>58</v>
      </c>
      <c r="F16" s="42">
        <v>179.08969999999999</v>
      </c>
      <c r="G16" s="42">
        <v>106.6331</v>
      </c>
      <c r="H16" s="47">
        <v>30</v>
      </c>
      <c r="I16" s="45">
        <f t="shared" si="1"/>
        <v>31.75</v>
      </c>
      <c r="J16" s="42">
        <f t="shared" si="2"/>
        <v>72.456599999999995</v>
      </c>
      <c r="K16" s="42">
        <f t="shared" si="0"/>
        <v>210.83969999999999</v>
      </c>
      <c r="L16" s="38">
        <f t="shared" si="4"/>
        <v>53.080821549223387</v>
      </c>
      <c r="M16" s="38"/>
      <c r="N16" s="40"/>
      <c r="O16" s="164"/>
      <c r="P16" s="164"/>
      <c r="Q16" s="21"/>
      <c r="R16" s="21"/>
      <c r="S16" s="21"/>
      <c r="T16" s="21"/>
      <c r="U16" s="21"/>
      <c r="V16" s="21"/>
      <c r="W16" s="21"/>
      <c r="X16" s="21"/>
      <c r="Y16" s="21"/>
      <c r="Z16" s="21"/>
    </row>
    <row r="17" spans="1:26" x14ac:dyDescent="0.25">
      <c r="A17" s="40" t="s">
        <v>376</v>
      </c>
      <c r="B17" s="40" t="s">
        <v>414</v>
      </c>
      <c r="C17" s="40" t="s">
        <v>423</v>
      </c>
      <c r="D17" s="40" t="s">
        <v>424</v>
      </c>
      <c r="E17" s="44" t="s">
        <v>58</v>
      </c>
      <c r="F17" s="42">
        <v>332.29309999999998</v>
      </c>
      <c r="G17" s="42">
        <v>173.74709999999999</v>
      </c>
      <c r="H17" s="47">
        <v>30</v>
      </c>
      <c r="I17" s="45">
        <f t="shared" si="1"/>
        <v>31.75</v>
      </c>
      <c r="J17" s="42">
        <f t="shared" si="2"/>
        <v>158.54599999999999</v>
      </c>
      <c r="K17" s="42">
        <f t="shared" si="0"/>
        <v>364.04309999999998</v>
      </c>
      <c r="L17" s="38">
        <f t="shared" si="4"/>
        <v>79.621232323835073</v>
      </c>
      <c r="M17" s="38"/>
      <c r="N17" s="40"/>
      <c r="O17" s="164"/>
      <c r="P17" s="164"/>
      <c r="Q17" s="21"/>
      <c r="R17" s="21"/>
      <c r="S17" s="21"/>
      <c r="T17" s="21"/>
      <c r="U17" s="21"/>
      <c r="V17" s="21"/>
      <c r="W17" s="21"/>
      <c r="X17" s="21"/>
      <c r="Y17" s="21"/>
      <c r="Z17" s="21"/>
    </row>
    <row r="18" spans="1:26" x14ac:dyDescent="0.25">
      <c r="A18" s="40" t="s">
        <v>376</v>
      </c>
      <c r="B18" s="40" t="s">
        <v>414</v>
      </c>
      <c r="C18" s="40" t="s">
        <v>425</v>
      </c>
      <c r="D18" s="40" t="s">
        <v>426</v>
      </c>
      <c r="E18" s="44" t="s">
        <v>58</v>
      </c>
      <c r="F18" s="42">
        <v>159.31319999999999</v>
      </c>
      <c r="G18" s="42">
        <v>46.68</v>
      </c>
      <c r="H18" s="47">
        <v>30</v>
      </c>
      <c r="I18" s="45">
        <f t="shared" si="1"/>
        <v>31.75</v>
      </c>
      <c r="J18" s="42">
        <f t="shared" si="2"/>
        <v>112.63319999999999</v>
      </c>
      <c r="K18" s="42">
        <f t="shared" si="0"/>
        <v>191.06319999999999</v>
      </c>
      <c r="L18" s="38">
        <f>$L$9</f>
        <v>13.270205387305847</v>
      </c>
      <c r="M18" s="38"/>
      <c r="N18" s="40" t="s">
        <v>427</v>
      </c>
      <c r="O18" s="164"/>
      <c r="P18" s="164"/>
      <c r="Q18" s="21"/>
      <c r="R18" s="21"/>
      <c r="S18" s="21"/>
      <c r="T18" s="21"/>
      <c r="U18" s="21"/>
      <c r="V18" s="21"/>
      <c r="W18" s="21"/>
      <c r="X18" s="21"/>
      <c r="Y18" s="21"/>
      <c r="Z18" s="21"/>
    </row>
    <row r="19" spans="1:26" x14ac:dyDescent="0.25">
      <c r="A19" s="40" t="s">
        <v>376</v>
      </c>
      <c r="B19" s="40" t="s">
        <v>414</v>
      </c>
      <c r="C19" s="40" t="s">
        <v>428</v>
      </c>
      <c r="D19" s="40" t="s">
        <v>429</v>
      </c>
      <c r="E19" s="44" t="s">
        <v>58</v>
      </c>
      <c r="F19" s="42">
        <v>341.62</v>
      </c>
      <c r="G19" s="42">
        <v>179.67</v>
      </c>
      <c r="H19" s="47">
        <v>45</v>
      </c>
      <c r="I19" s="45">
        <f t="shared" si="1"/>
        <v>47.625</v>
      </c>
      <c r="J19" s="42">
        <f t="shared" si="2"/>
        <v>161.95000000000002</v>
      </c>
      <c r="K19" s="42">
        <f t="shared" si="0"/>
        <v>389.245</v>
      </c>
      <c r="L19" s="38">
        <f>$L$11</f>
        <v>30.318794287141397</v>
      </c>
      <c r="M19" s="38"/>
      <c r="N19" s="40"/>
      <c r="O19" s="164"/>
      <c r="P19" s="164"/>
      <c r="Q19" s="21"/>
      <c r="R19" s="21"/>
      <c r="S19" s="21"/>
      <c r="T19" s="21"/>
      <c r="U19" s="21"/>
      <c r="V19" s="21"/>
      <c r="W19" s="21"/>
      <c r="X19" s="21"/>
      <c r="Y19" s="21"/>
      <c r="Z19" s="21"/>
    </row>
    <row r="20" spans="1:26" x14ac:dyDescent="0.25">
      <c r="A20" s="40" t="s">
        <v>376</v>
      </c>
      <c r="B20" s="40" t="s">
        <v>414</v>
      </c>
      <c r="C20" s="40" t="s">
        <v>430</v>
      </c>
      <c r="D20" s="40" t="s">
        <v>431</v>
      </c>
      <c r="E20" s="44" t="s">
        <v>58</v>
      </c>
      <c r="F20" s="42">
        <v>294.17</v>
      </c>
      <c r="G20" s="42">
        <v>178.96</v>
      </c>
      <c r="H20" s="47">
        <v>45</v>
      </c>
      <c r="I20" s="45">
        <f t="shared" si="1"/>
        <v>47.625</v>
      </c>
      <c r="J20" s="42">
        <f t="shared" si="2"/>
        <v>115.21000000000001</v>
      </c>
      <c r="K20" s="42">
        <f t="shared" si="0"/>
        <v>341.79500000000002</v>
      </c>
      <c r="L20" s="38">
        <f>$L$9*1.5</f>
        <v>19.905308080958768</v>
      </c>
      <c r="M20" s="38"/>
      <c r="N20" s="40" t="s">
        <v>432</v>
      </c>
      <c r="O20" s="164"/>
      <c r="P20" s="164"/>
      <c r="Q20" s="21"/>
      <c r="R20" s="21"/>
      <c r="S20" s="21"/>
      <c r="T20" s="21"/>
      <c r="U20" s="21"/>
      <c r="V20" s="21"/>
      <c r="W20" s="21"/>
      <c r="X20" s="21"/>
      <c r="Y20" s="21"/>
      <c r="Z20" s="21"/>
    </row>
    <row r="21" spans="1:26" x14ac:dyDescent="0.25">
      <c r="A21" s="40" t="s">
        <v>376</v>
      </c>
      <c r="B21" s="40" t="s">
        <v>414</v>
      </c>
      <c r="C21" s="40" t="s">
        <v>433</v>
      </c>
      <c r="D21" s="40" t="s">
        <v>434</v>
      </c>
      <c r="E21" s="44" t="s">
        <v>58</v>
      </c>
      <c r="F21" s="42">
        <v>176.8759</v>
      </c>
      <c r="G21" s="42">
        <v>45.902799999999999</v>
      </c>
      <c r="H21" s="47">
        <v>20</v>
      </c>
      <c r="I21" s="45">
        <f t="shared" si="1"/>
        <v>21.166666666666664</v>
      </c>
      <c r="J21" s="42">
        <f t="shared" si="2"/>
        <v>130.97309999999999</v>
      </c>
      <c r="K21" s="42">
        <f t="shared" si="0"/>
        <v>198.04256666666666</v>
      </c>
      <c r="L21" s="38">
        <f>$L$9</f>
        <v>13.270205387305847</v>
      </c>
      <c r="M21" s="38"/>
      <c r="N21" s="40" t="s">
        <v>435</v>
      </c>
      <c r="O21" s="164"/>
      <c r="P21" s="164"/>
      <c r="Q21" s="21"/>
      <c r="R21" s="21"/>
      <c r="S21" s="21"/>
      <c r="T21" s="21"/>
      <c r="U21" s="21"/>
      <c r="V21" s="21"/>
      <c r="W21" s="21"/>
      <c r="X21" s="21"/>
      <c r="Y21" s="21"/>
      <c r="Z21" s="21"/>
    </row>
    <row r="22" spans="1:26" ht="30" x14ac:dyDescent="0.25">
      <c r="A22" s="40" t="s">
        <v>376</v>
      </c>
      <c r="B22" s="40" t="s">
        <v>414</v>
      </c>
      <c r="C22" s="40" t="s">
        <v>436</v>
      </c>
      <c r="D22" s="40" t="s">
        <v>437</v>
      </c>
      <c r="E22" s="44" t="s">
        <v>58</v>
      </c>
      <c r="F22" s="42">
        <v>77.128330000000005</v>
      </c>
      <c r="G22" s="42">
        <v>22.727620000000002</v>
      </c>
      <c r="H22" s="47">
        <v>15</v>
      </c>
      <c r="I22" s="45">
        <f t="shared" si="1"/>
        <v>15.875</v>
      </c>
      <c r="J22" s="42">
        <f t="shared" si="2"/>
        <v>54.400710000000004</v>
      </c>
      <c r="K22" s="42">
        <f t="shared" si="0"/>
        <v>93.003330000000005</v>
      </c>
      <c r="L22" s="38">
        <f>G22*(1/((1+$Q$3)^$Q$6))+I22*(1/((1+$Q$3)^$Q$6))</f>
        <v>31.511236748424338</v>
      </c>
      <c r="M22" s="38"/>
      <c r="N22" s="40" t="s">
        <v>438</v>
      </c>
      <c r="O22" s="164"/>
      <c r="P22" s="164"/>
      <c r="Q22" s="21"/>
      <c r="R22" s="21"/>
      <c r="S22" s="21"/>
      <c r="T22" s="21"/>
      <c r="U22" s="21"/>
      <c r="V22" s="21"/>
      <c r="W22" s="21"/>
      <c r="X22" s="21"/>
      <c r="Y22" s="21"/>
      <c r="Z22" s="21"/>
    </row>
    <row r="23" spans="1:26" ht="30" x14ac:dyDescent="0.25">
      <c r="A23" s="40" t="s">
        <v>376</v>
      </c>
      <c r="B23" s="40" t="s">
        <v>439</v>
      </c>
      <c r="C23" s="40" t="s">
        <v>440</v>
      </c>
      <c r="D23" s="40" t="s">
        <v>441</v>
      </c>
      <c r="E23" s="44" t="s">
        <v>58</v>
      </c>
      <c r="F23" s="42">
        <v>357.9846</v>
      </c>
      <c r="G23" s="42">
        <v>184.7422</v>
      </c>
      <c r="H23" s="47">
        <v>45</v>
      </c>
      <c r="I23" s="45">
        <f t="shared" si="1"/>
        <v>47.625</v>
      </c>
      <c r="J23" s="42">
        <f t="shared" si="2"/>
        <v>173.2424</v>
      </c>
      <c r="K23" s="42">
        <f t="shared" si="0"/>
        <v>405.6096</v>
      </c>
      <c r="L23" s="38">
        <f>$L$11</f>
        <v>30.318794287141397</v>
      </c>
      <c r="M23" s="38"/>
      <c r="N23" s="40" t="s">
        <v>442</v>
      </c>
      <c r="O23" s="164"/>
      <c r="P23" s="164"/>
      <c r="Q23" s="21"/>
      <c r="R23" s="21"/>
      <c r="S23" s="21"/>
      <c r="T23" s="21"/>
      <c r="U23" s="21"/>
      <c r="V23" s="21"/>
      <c r="W23" s="21"/>
      <c r="X23" s="21"/>
      <c r="Y23" s="21"/>
      <c r="Z23" s="21"/>
    </row>
    <row r="24" spans="1:26" x14ac:dyDescent="0.25">
      <c r="A24" s="40" t="s">
        <v>376</v>
      </c>
      <c r="B24" s="40" t="s">
        <v>439</v>
      </c>
      <c r="C24" s="40" t="s">
        <v>443</v>
      </c>
      <c r="D24" s="40" t="s">
        <v>444</v>
      </c>
      <c r="E24" s="44" t="s">
        <v>58</v>
      </c>
      <c r="F24" s="42">
        <v>236.55629999999999</v>
      </c>
      <c r="G24" s="42">
        <v>171.35210000000001</v>
      </c>
      <c r="H24" s="47">
        <v>30</v>
      </c>
      <c r="I24" s="45">
        <f t="shared" si="1"/>
        <v>31.75</v>
      </c>
      <c r="J24" s="42">
        <f t="shared" si="2"/>
        <v>65.204199999999986</v>
      </c>
      <c r="K24" s="42">
        <f t="shared" si="0"/>
        <v>268.30629999999996</v>
      </c>
      <c r="L24" s="38">
        <f>$L$11</f>
        <v>30.318794287141397</v>
      </c>
      <c r="M24" s="38"/>
      <c r="N24" s="40" t="s">
        <v>442</v>
      </c>
      <c r="O24" s="164"/>
      <c r="P24" s="164"/>
      <c r="Q24" s="21"/>
      <c r="R24" s="21"/>
      <c r="S24" s="21"/>
      <c r="T24" s="21"/>
      <c r="U24" s="21"/>
      <c r="V24" s="21"/>
      <c r="W24" s="21"/>
      <c r="X24" s="21"/>
      <c r="Y24" s="21"/>
      <c r="Z24" s="21"/>
    </row>
    <row r="25" spans="1:26" x14ac:dyDescent="0.25">
      <c r="A25" s="40" t="s">
        <v>376</v>
      </c>
      <c r="B25" s="40" t="s">
        <v>439</v>
      </c>
      <c r="C25" s="40" t="s">
        <v>445</v>
      </c>
      <c r="D25" s="40" t="s">
        <v>446</v>
      </c>
      <c r="E25" s="44" t="s">
        <v>58</v>
      </c>
      <c r="F25" s="42">
        <v>242.62639999999999</v>
      </c>
      <c r="G25" s="42">
        <v>156.47540000000001</v>
      </c>
      <c r="H25" s="47">
        <v>30</v>
      </c>
      <c r="I25" s="45">
        <f t="shared" si="1"/>
        <v>31.75</v>
      </c>
      <c r="J25" s="42">
        <f t="shared" si="2"/>
        <v>86.150999999999982</v>
      </c>
      <c r="K25" s="42">
        <f t="shared" si="0"/>
        <v>274.37639999999999</v>
      </c>
      <c r="L25" s="38">
        <f>$L$11</f>
        <v>30.318794287141397</v>
      </c>
      <c r="M25" s="38"/>
      <c r="N25" s="40" t="s">
        <v>442</v>
      </c>
      <c r="O25" s="164"/>
      <c r="P25" s="164"/>
      <c r="Q25" s="21"/>
      <c r="R25" s="21"/>
      <c r="S25" s="21"/>
      <c r="T25" s="21"/>
      <c r="U25" s="21"/>
      <c r="V25" s="21"/>
      <c r="W25" s="21"/>
      <c r="X25" s="21"/>
      <c r="Y25" s="21"/>
      <c r="Z25" s="21"/>
    </row>
    <row r="26" spans="1:26" ht="30" x14ac:dyDescent="0.25">
      <c r="A26" s="40" t="s">
        <v>376</v>
      </c>
      <c r="B26" s="40" t="s">
        <v>447</v>
      </c>
      <c r="C26" s="40" t="s">
        <v>448</v>
      </c>
      <c r="D26" s="40" t="s">
        <v>449</v>
      </c>
      <c r="E26" s="44" t="s">
        <v>58</v>
      </c>
      <c r="F26" s="42">
        <v>70.47</v>
      </c>
      <c r="G26" s="42">
        <v>44.81</v>
      </c>
      <c r="H26" s="47">
        <v>20</v>
      </c>
      <c r="I26" s="45">
        <f t="shared" si="1"/>
        <v>21.166666666666664</v>
      </c>
      <c r="J26" s="42">
        <f t="shared" si="2"/>
        <v>25.659999999999997</v>
      </c>
      <c r="K26" s="42">
        <f t="shared" si="0"/>
        <v>91.636666666666656</v>
      </c>
      <c r="L26" s="42">
        <v>0</v>
      </c>
      <c r="M26" s="42"/>
      <c r="N26" s="40" t="s">
        <v>450</v>
      </c>
      <c r="O26" s="164"/>
      <c r="P26" s="164"/>
      <c r="Q26" s="21"/>
      <c r="R26" s="21"/>
      <c r="S26" s="21"/>
      <c r="T26" s="21"/>
      <c r="U26" s="21"/>
      <c r="V26" s="21"/>
      <c r="W26" s="21"/>
      <c r="X26" s="21"/>
      <c r="Y26" s="21"/>
      <c r="Z26" s="21"/>
    </row>
    <row r="27" spans="1:26" x14ac:dyDescent="0.25">
      <c r="A27" s="21"/>
      <c r="B27" s="21"/>
      <c r="C27" s="21"/>
      <c r="D27" s="21"/>
      <c r="E27" s="21"/>
      <c r="F27" s="21"/>
      <c r="G27" s="21"/>
      <c r="H27" s="21"/>
      <c r="I27" s="21"/>
      <c r="J27" s="21"/>
      <c r="K27" s="21"/>
      <c r="L27" s="21"/>
      <c r="M27" s="21"/>
      <c r="N27" s="21"/>
      <c r="O27" s="164"/>
      <c r="P27" s="164"/>
      <c r="Q27" s="21"/>
      <c r="R27" s="21"/>
      <c r="S27" s="21"/>
      <c r="T27" s="21"/>
      <c r="U27" s="21"/>
      <c r="V27" s="21"/>
      <c r="W27" s="21"/>
      <c r="X27" s="21"/>
      <c r="Y27" s="21"/>
      <c r="Z27" s="21"/>
    </row>
    <row r="28" spans="1:26" x14ac:dyDescent="0.25">
      <c r="A28" s="21"/>
      <c r="B28" s="21"/>
      <c r="C28" s="21"/>
      <c r="D28" s="21"/>
      <c r="E28" s="21"/>
      <c r="F28" s="21"/>
      <c r="G28" s="21"/>
      <c r="H28" s="21"/>
      <c r="I28" s="21"/>
      <c r="J28" s="21"/>
      <c r="K28" s="21"/>
      <c r="L28" s="21"/>
      <c r="M28" s="21"/>
      <c r="N28" s="21"/>
      <c r="O28" s="164"/>
      <c r="P28" s="164"/>
      <c r="Q28" s="21"/>
      <c r="R28" s="21"/>
      <c r="S28" s="21"/>
      <c r="T28" s="21"/>
      <c r="U28" s="21"/>
      <c r="V28" s="21"/>
      <c r="W28" s="21"/>
      <c r="X28" s="21"/>
      <c r="Y28" s="21"/>
      <c r="Z28" s="21"/>
    </row>
    <row r="29" spans="1:26" x14ac:dyDescent="0.25">
      <c r="A29" s="21"/>
      <c r="B29" s="21"/>
      <c r="C29" s="21"/>
      <c r="D29" s="21"/>
      <c r="E29" s="21"/>
      <c r="F29" s="21"/>
      <c r="G29" s="21"/>
      <c r="H29" s="21"/>
      <c r="I29" s="21"/>
      <c r="J29" s="21"/>
      <c r="K29" s="21"/>
      <c r="L29" s="21"/>
      <c r="M29" s="21"/>
      <c r="N29" s="21"/>
      <c r="O29" s="164"/>
      <c r="P29" s="164"/>
      <c r="Q29" s="21"/>
      <c r="R29" s="21"/>
      <c r="S29" s="21"/>
      <c r="T29" s="21"/>
      <c r="U29" s="21"/>
      <c r="V29" s="21"/>
      <c r="W29" s="21"/>
      <c r="X29" s="21"/>
      <c r="Y29" s="21"/>
      <c r="Z29" s="21"/>
    </row>
    <row r="30" spans="1:26" x14ac:dyDescent="0.25">
      <c r="A30" s="21"/>
      <c r="B30" s="21"/>
      <c r="C30" s="21"/>
      <c r="D30" s="21"/>
      <c r="E30" s="21"/>
      <c r="F30" s="21"/>
      <c r="G30" s="21"/>
      <c r="H30" s="21"/>
      <c r="I30" s="21"/>
      <c r="J30" s="21"/>
      <c r="K30" s="21"/>
      <c r="L30" s="21"/>
      <c r="M30" s="21"/>
      <c r="N30" s="21"/>
      <c r="O30" s="164"/>
      <c r="P30" s="164"/>
      <c r="Q30" s="21"/>
      <c r="R30" s="21"/>
      <c r="S30" s="21"/>
      <c r="T30" s="21"/>
      <c r="U30" s="21"/>
      <c r="V30" s="21"/>
      <c r="W30" s="21"/>
      <c r="X30" s="21"/>
      <c r="Y30" s="21"/>
      <c r="Z30" s="21"/>
    </row>
    <row r="31" spans="1:26" x14ac:dyDescent="0.25">
      <c r="A31" s="21"/>
      <c r="B31" s="21"/>
      <c r="C31" s="21"/>
      <c r="D31" s="21"/>
      <c r="E31" s="21"/>
      <c r="F31" s="21"/>
      <c r="G31" s="21"/>
      <c r="H31" s="21"/>
      <c r="I31" s="21"/>
      <c r="J31" s="21"/>
      <c r="K31" s="21"/>
      <c r="L31" s="21"/>
      <c r="M31" s="21"/>
      <c r="N31" s="21"/>
      <c r="O31" s="21"/>
      <c r="P31" s="164"/>
      <c r="Q31" s="21"/>
      <c r="R31" s="21"/>
      <c r="S31" s="21"/>
      <c r="T31" s="21"/>
      <c r="U31" s="21"/>
      <c r="V31" s="21"/>
      <c r="W31" s="21"/>
      <c r="X31" s="21"/>
      <c r="Y31" s="21"/>
      <c r="Z31" s="21"/>
    </row>
  </sheetData>
  <mergeCells count="3">
    <mergeCell ref="Q8:Z8"/>
    <mergeCell ref="Q9:Z9"/>
    <mergeCell ref="Q10:Z10"/>
  </mergeCells>
  <conditionalFormatting sqref="F3:H6">
    <cfRule type="expression" dxfId="0" priority="1">
      <formula>ISERROR(F3)</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65420-FFA6-46A7-BFF3-A0AE7598917C}">
  <sheetPr>
    <tabColor rgb="FFFF0000"/>
  </sheetPr>
  <dimension ref="A1:M142"/>
  <sheetViews>
    <sheetView zoomScale="70" zoomScaleNormal="70" workbookViewId="0">
      <pane xSplit="3" ySplit="1" topLeftCell="D2" activePane="bottomRight" state="frozen"/>
      <selection pane="topRight" activeCell="E1" sqref="E1"/>
      <selection pane="bottomLeft" activeCell="A2" sqref="A2"/>
      <selection pane="bottomRight" activeCell="B1" sqref="B1:B1048576"/>
    </sheetView>
  </sheetViews>
  <sheetFormatPr defaultColWidth="8.7109375" defaultRowHeight="15" x14ac:dyDescent="0.25"/>
  <cols>
    <col min="1" max="1" width="12.5703125" style="106" customWidth="1"/>
    <col min="2" max="2" width="44.5703125" style="106" customWidth="1"/>
    <col min="3" max="3" width="41.140625" style="106" customWidth="1"/>
    <col min="4" max="4" width="54" style="106" customWidth="1"/>
    <col min="5" max="5" width="8.85546875" style="106" customWidth="1"/>
    <col min="6" max="12" width="11.140625" style="106" customWidth="1"/>
    <col min="13" max="13" width="97.42578125" style="106" bestFit="1" customWidth="1"/>
    <col min="14" max="16384" width="8.7109375" style="106"/>
  </cols>
  <sheetData>
    <row r="1" spans="1:13" s="103" customFormat="1" ht="56.1" customHeight="1" x14ac:dyDescent="0.25">
      <c r="A1" s="85" t="s">
        <v>254</v>
      </c>
      <c r="B1" s="85" t="s">
        <v>375</v>
      </c>
      <c r="C1" s="85" t="s">
        <v>42</v>
      </c>
      <c r="D1" s="85" t="s">
        <v>43</v>
      </c>
      <c r="E1" s="85" t="s">
        <v>45</v>
      </c>
      <c r="F1" s="85" t="s">
        <v>46</v>
      </c>
      <c r="G1" s="85" t="s">
        <v>47</v>
      </c>
      <c r="H1" s="85" t="s">
        <v>374</v>
      </c>
      <c r="I1" s="85" t="s">
        <v>49</v>
      </c>
      <c r="J1" s="85" t="s">
        <v>259</v>
      </c>
      <c r="K1" s="85" t="s">
        <v>51</v>
      </c>
      <c r="L1" s="85" t="s">
        <v>52</v>
      </c>
      <c r="M1" s="86" t="s">
        <v>53</v>
      </c>
    </row>
    <row r="2" spans="1:13" x14ac:dyDescent="0.25">
      <c r="A2" s="104" t="s">
        <v>451</v>
      </c>
      <c r="B2" s="104" t="s">
        <v>452</v>
      </c>
      <c r="C2" s="104" t="s">
        <v>452</v>
      </c>
      <c r="D2" s="104" t="s">
        <v>453</v>
      </c>
      <c r="E2" s="104" t="s">
        <v>454</v>
      </c>
      <c r="F2" s="105">
        <v>25.75</v>
      </c>
      <c r="G2" s="105"/>
      <c r="H2" s="105"/>
      <c r="I2" s="165">
        <v>50.212499999999999</v>
      </c>
      <c r="J2" s="105"/>
      <c r="K2" s="105">
        <f>I2+F2</f>
        <v>75.962500000000006</v>
      </c>
      <c r="L2" s="105"/>
      <c r="M2" s="9" t="s">
        <v>455</v>
      </c>
    </row>
    <row r="3" spans="1:13" ht="30" x14ac:dyDescent="0.25">
      <c r="A3" s="104" t="s">
        <v>456</v>
      </c>
      <c r="B3" s="104" t="s">
        <v>459</v>
      </c>
      <c r="C3" s="104" t="s">
        <v>459</v>
      </c>
      <c r="D3" s="104" t="s">
        <v>457</v>
      </c>
      <c r="E3" s="104" t="s">
        <v>458</v>
      </c>
      <c r="F3" s="105">
        <v>7.05</v>
      </c>
      <c r="G3" s="105">
        <v>2.82</v>
      </c>
      <c r="H3" s="105"/>
      <c r="I3" s="105"/>
      <c r="J3" s="105">
        <v>4.2300000000000004</v>
      </c>
      <c r="K3" s="105"/>
      <c r="L3" s="105"/>
      <c r="M3" s="104" t="s">
        <v>1065</v>
      </c>
    </row>
    <row r="4" spans="1:13" ht="30" x14ac:dyDescent="0.25">
      <c r="A4" s="104" t="s">
        <v>460</v>
      </c>
      <c r="B4" s="104" t="s">
        <v>461</v>
      </c>
      <c r="C4" s="104" t="s">
        <v>462</v>
      </c>
      <c r="D4" s="104" t="s">
        <v>463</v>
      </c>
      <c r="E4" s="104" t="s">
        <v>464</v>
      </c>
      <c r="F4" s="105">
        <v>13.71</v>
      </c>
      <c r="G4" s="105">
        <v>7.68</v>
      </c>
      <c r="H4" s="105"/>
      <c r="I4" s="105"/>
      <c r="J4" s="105">
        <f>F4-G4</f>
        <v>6.0300000000000011</v>
      </c>
      <c r="K4" s="105"/>
      <c r="L4" s="105"/>
      <c r="M4" s="104" t="s">
        <v>465</v>
      </c>
    </row>
    <row r="5" spans="1:13" ht="30" x14ac:dyDescent="0.25">
      <c r="A5" s="104" t="s">
        <v>466</v>
      </c>
      <c r="B5" s="104" t="s">
        <v>467</v>
      </c>
      <c r="C5" s="104" t="s">
        <v>468</v>
      </c>
      <c r="D5" s="104" t="s">
        <v>453</v>
      </c>
      <c r="E5" s="104" t="s">
        <v>454</v>
      </c>
      <c r="F5" s="105">
        <v>3536.9722835405237</v>
      </c>
      <c r="G5" s="105">
        <v>1900.2220481003174</v>
      </c>
      <c r="H5" s="105"/>
      <c r="I5" s="105">
        <v>1220.1962901703803</v>
      </c>
      <c r="J5" s="105">
        <v>1636.7502354402116</v>
      </c>
      <c r="K5" s="105">
        <v>4757.1685737109055</v>
      </c>
      <c r="L5" s="105"/>
      <c r="M5" s="104" t="s">
        <v>469</v>
      </c>
    </row>
    <row r="6" spans="1:13" ht="30" x14ac:dyDescent="0.25">
      <c r="A6" s="104" t="s">
        <v>466</v>
      </c>
      <c r="B6" s="104" t="s">
        <v>467</v>
      </c>
      <c r="C6" s="104" t="s">
        <v>470</v>
      </c>
      <c r="D6" s="104" t="s">
        <v>453</v>
      </c>
      <c r="E6" s="104" t="s">
        <v>454</v>
      </c>
      <c r="F6" s="105">
        <v>2794.1866490174971</v>
      </c>
      <c r="G6" s="105">
        <v>2286.4058889567409</v>
      </c>
      <c r="H6" s="105"/>
      <c r="I6" s="105">
        <v>1220.1962901703803</v>
      </c>
      <c r="J6" s="105">
        <v>507.78076006076043</v>
      </c>
      <c r="K6" s="105">
        <v>4014.3829391878785</v>
      </c>
      <c r="L6" s="105"/>
      <c r="M6" s="104" t="s">
        <v>469</v>
      </c>
    </row>
    <row r="7" spans="1:13" ht="30" x14ac:dyDescent="0.25">
      <c r="A7" s="104" t="s">
        <v>466</v>
      </c>
      <c r="B7" s="104" t="s">
        <v>467</v>
      </c>
      <c r="C7" s="104" t="s">
        <v>471</v>
      </c>
      <c r="D7" s="104" t="s">
        <v>453</v>
      </c>
      <c r="E7" s="104" t="s">
        <v>454</v>
      </c>
      <c r="F7" s="105">
        <v>3709.6391454439176</v>
      </c>
      <c r="G7" s="105">
        <v>2286.4058889567409</v>
      </c>
      <c r="H7" s="105"/>
      <c r="I7" s="105">
        <v>1220.1962901703803</v>
      </c>
      <c r="J7" s="105">
        <v>1423.2332564871863</v>
      </c>
      <c r="K7" s="105">
        <v>4929.8354356142991</v>
      </c>
      <c r="L7" s="105"/>
      <c r="M7" s="104" t="s">
        <v>469</v>
      </c>
    </row>
    <row r="8" spans="1:13" ht="30" x14ac:dyDescent="0.25">
      <c r="A8" s="104" t="s">
        <v>466</v>
      </c>
      <c r="B8" s="104" t="s">
        <v>467</v>
      </c>
      <c r="C8" s="104" t="s">
        <v>472</v>
      </c>
      <c r="D8" s="104" t="s">
        <v>453</v>
      </c>
      <c r="E8" s="104" t="s">
        <v>454</v>
      </c>
      <c r="F8" s="105">
        <v>3595.7554492941781</v>
      </c>
      <c r="G8" s="105">
        <v>2791.6403304173186</v>
      </c>
      <c r="H8" s="105"/>
      <c r="I8" s="105">
        <v>1220.1962901703803</v>
      </c>
      <c r="J8" s="105">
        <v>804.11511887686447</v>
      </c>
      <c r="K8" s="105">
        <v>4815.95173946456</v>
      </c>
      <c r="L8" s="105"/>
      <c r="M8" s="104" t="s">
        <v>469</v>
      </c>
    </row>
    <row r="9" spans="1:13" ht="30" x14ac:dyDescent="0.25">
      <c r="A9" s="104" t="s">
        <v>466</v>
      </c>
      <c r="B9" s="104" t="s">
        <v>467</v>
      </c>
      <c r="C9" s="104" t="s">
        <v>473</v>
      </c>
      <c r="D9" s="104" t="s">
        <v>453</v>
      </c>
      <c r="E9" s="104" t="s">
        <v>454</v>
      </c>
      <c r="F9" s="105">
        <v>4656.6509109185854</v>
      </c>
      <c r="G9" s="105">
        <v>2791.6403304173186</v>
      </c>
      <c r="H9" s="105"/>
      <c r="I9" s="105">
        <v>1220.1962901703803</v>
      </c>
      <c r="J9" s="105">
        <v>1865.0105805012727</v>
      </c>
      <c r="K9" s="105">
        <v>5876.8472010889673</v>
      </c>
      <c r="L9" s="105"/>
      <c r="M9" s="104" t="s">
        <v>469</v>
      </c>
    </row>
    <row r="10" spans="1:13" ht="30" x14ac:dyDescent="0.25">
      <c r="A10" s="104" t="s">
        <v>466</v>
      </c>
      <c r="B10" s="104" t="s">
        <v>467</v>
      </c>
      <c r="C10" s="104" t="s">
        <v>474</v>
      </c>
      <c r="D10" s="104" t="s">
        <v>453</v>
      </c>
      <c r="E10" s="104" t="s">
        <v>454</v>
      </c>
      <c r="F10" s="105">
        <v>4397.8127715741384</v>
      </c>
      <c r="G10" s="105">
        <v>3595.4773156952147</v>
      </c>
      <c r="H10" s="105"/>
      <c r="I10" s="105">
        <v>1220.1962901703803</v>
      </c>
      <c r="J10" s="105">
        <v>802.33545587892468</v>
      </c>
      <c r="K10" s="105">
        <v>5618.0090617445185</v>
      </c>
      <c r="L10" s="105"/>
      <c r="M10" s="104" t="s">
        <v>469</v>
      </c>
    </row>
    <row r="11" spans="1:13" ht="30" x14ac:dyDescent="0.25">
      <c r="A11" s="104" t="s">
        <v>466</v>
      </c>
      <c r="B11" s="104" t="s">
        <v>467</v>
      </c>
      <c r="C11" s="104" t="s">
        <v>475</v>
      </c>
      <c r="D11" s="104" t="s">
        <v>453</v>
      </c>
      <c r="E11" s="104" t="s">
        <v>454</v>
      </c>
      <c r="F11" s="105">
        <v>5055.7486806650422</v>
      </c>
      <c r="G11" s="105">
        <v>3595.4773156952147</v>
      </c>
      <c r="H11" s="105"/>
      <c r="I11" s="105">
        <v>1220.1962901703803</v>
      </c>
      <c r="J11" s="105">
        <v>1460.2713649698326</v>
      </c>
      <c r="K11" s="105">
        <v>6275.9449708354241</v>
      </c>
      <c r="L11" s="105"/>
      <c r="M11" s="104" t="s">
        <v>469</v>
      </c>
    </row>
    <row r="12" spans="1:13" x14ac:dyDescent="0.25">
      <c r="A12" s="104" t="s">
        <v>476</v>
      </c>
      <c r="B12" s="104" t="s">
        <v>477</v>
      </c>
      <c r="C12" s="104" t="s">
        <v>477</v>
      </c>
      <c r="D12" s="104" t="s">
        <v>453</v>
      </c>
      <c r="E12" s="104" t="s">
        <v>478</v>
      </c>
      <c r="F12" s="105"/>
      <c r="G12" s="105"/>
      <c r="H12" s="105"/>
      <c r="I12" s="105"/>
      <c r="J12" s="105"/>
      <c r="K12" s="105">
        <v>478.68611399999998</v>
      </c>
      <c r="L12" s="105"/>
      <c r="M12" s="104" t="s">
        <v>479</v>
      </c>
    </row>
    <row r="13" spans="1:13" ht="90" x14ac:dyDescent="0.25">
      <c r="A13" s="104" t="s">
        <v>480</v>
      </c>
      <c r="B13" s="104" t="s">
        <v>481</v>
      </c>
      <c r="C13" s="104" t="s">
        <v>453</v>
      </c>
      <c r="D13" s="104" t="s">
        <v>453</v>
      </c>
      <c r="E13" s="104" t="s">
        <v>454</v>
      </c>
      <c r="F13" s="105"/>
      <c r="G13" s="105"/>
      <c r="H13" s="105"/>
      <c r="I13" s="105"/>
      <c r="J13" s="105"/>
      <c r="K13" s="107" t="s">
        <v>482</v>
      </c>
      <c r="L13" s="105"/>
      <c r="M13" s="104" t="s">
        <v>483</v>
      </c>
    </row>
    <row r="14" spans="1:13" ht="90" x14ac:dyDescent="0.25">
      <c r="A14" s="104" t="s">
        <v>484</v>
      </c>
      <c r="B14" s="104" t="s">
        <v>485</v>
      </c>
      <c r="C14" s="104" t="s">
        <v>486</v>
      </c>
      <c r="D14" s="104" t="s">
        <v>453</v>
      </c>
      <c r="E14" s="104" t="s">
        <v>454</v>
      </c>
      <c r="F14" s="105"/>
      <c r="G14" s="105"/>
      <c r="H14" s="105"/>
      <c r="I14" s="105"/>
      <c r="J14" s="105"/>
      <c r="K14" s="107" t="s">
        <v>482</v>
      </c>
      <c r="L14" s="105"/>
      <c r="M14" s="104" t="s">
        <v>483</v>
      </c>
    </row>
    <row r="15" spans="1:13" x14ac:dyDescent="0.25">
      <c r="A15" s="104" t="s">
        <v>487</v>
      </c>
      <c r="B15" s="104" t="s">
        <v>488</v>
      </c>
      <c r="C15" s="104" t="s">
        <v>489</v>
      </c>
      <c r="D15" s="104" t="s">
        <v>453</v>
      </c>
      <c r="E15" s="104" t="s">
        <v>454</v>
      </c>
      <c r="F15" s="105">
        <v>987.87299999999993</v>
      </c>
      <c r="G15" s="105">
        <v>725.50110000000006</v>
      </c>
      <c r="H15" s="105"/>
      <c r="I15" s="105"/>
      <c r="J15" s="105">
        <v>262.37189999999998</v>
      </c>
      <c r="K15" s="105"/>
      <c r="L15" s="105"/>
      <c r="M15" s="104" t="s">
        <v>490</v>
      </c>
    </row>
    <row r="16" spans="1:13" x14ac:dyDescent="0.25">
      <c r="A16" s="104" t="s">
        <v>487</v>
      </c>
      <c r="B16" s="104" t="s">
        <v>488</v>
      </c>
      <c r="C16" s="104" t="s">
        <v>491</v>
      </c>
      <c r="D16" s="104" t="s">
        <v>453</v>
      </c>
      <c r="E16" s="104" t="s">
        <v>454</v>
      </c>
      <c r="F16" s="105">
        <v>227.3725</v>
      </c>
      <c r="G16" s="105">
        <v>223.24220000000003</v>
      </c>
      <c r="H16" s="105"/>
      <c r="I16" s="105"/>
      <c r="J16" s="105">
        <v>4.1302999999999992</v>
      </c>
      <c r="K16" s="105"/>
      <c r="L16" s="105"/>
      <c r="M16" s="104" t="s">
        <v>490</v>
      </c>
    </row>
    <row r="17" spans="1:13" x14ac:dyDescent="0.25">
      <c r="A17" s="104" t="s">
        <v>492</v>
      </c>
      <c r="B17" s="104" t="s">
        <v>493</v>
      </c>
      <c r="C17" s="104" t="s">
        <v>494</v>
      </c>
      <c r="D17" s="104" t="s">
        <v>453</v>
      </c>
      <c r="E17" s="104" t="s">
        <v>478</v>
      </c>
      <c r="F17" s="105"/>
      <c r="G17" s="105"/>
      <c r="H17" s="105"/>
      <c r="I17" s="105"/>
      <c r="J17" s="105"/>
      <c r="K17" s="105">
        <v>7.1319995714285715</v>
      </c>
      <c r="L17" s="105"/>
      <c r="M17" s="104" t="s">
        <v>495</v>
      </c>
    </row>
    <row r="18" spans="1:13" x14ac:dyDescent="0.25">
      <c r="A18" s="104" t="s">
        <v>496</v>
      </c>
      <c r="B18" s="104" t="s">
        <v>497</v>
      </c>
      <c r="C18" s="104" t="s">
        <v>497</v>
      </c>
      <c r="D18" s="104" t="s">
        <v>453</v>
      </c>
      <c r="E18" s="104" t="s">
        <v>478</v>
      </c>
      <c r="F18" s="105"/>
      <c r="G18" s="105"/>
      <c r="H18" s="105">
        <v>10.299999999999999</v>
      </c>
      <c r="I18" s="105">
        <v>8.24</v>
      </c>
      <c r="J18" s="105"/>
      <c r="K18" s="105">
        <v>8.24</v>
      </c>
      <c r="L18" s="105"/>
      <c r="M18" s="104" t="s">
        <v>498</v>
      </c>
    </row>
    <row r="19" spans="1:13" x14ac:dyDescent="0.25">
      <c r="A19" s="104" t="s">
        <v>487</v>
      </c>
      <c r="B19" s="104" t="s">
        <v>488</v>
      </c>
      <c r="C19" s="104" t="s">
        <v>499</v>
      </c>
      <c r="D19" s="104" t="s">
        <v>453</v>
      </c>
      <c r="E19" s="104" t="s">
        <v>454</v>
      </c>
      <c r="F19" s="105">
        <v>195.68969999999999</v>
      </c>
      <c r="G19" s="105">
        <v>194.65970000000002</v>
      </c>
      <c r="H19" s="105"/>
      <c r="I19" s="105"/>
      <c r="J19" s="105">
        <v>1.03</v>
      </c>
      <c r="K19" s="105"/>
      <c r="L19" s="105"/>
      <c r="M19" s="104" t="s">
        <v>500</v>
      </c>
    </row>
    <row r="20" spans="1:13" x14ac:dyDescent="0.25">
      <c r="A20" s="104" t="s">
        <v>487</v>
      </c>
      <c r="B20" s="104" t="s">
        <v>488</v>
      </c>
      <c r="C20" s="104" t="s">
        <v>501</v>
      </c>
      <c r="D20" s="104" t="s">
        <v>453</v>
      </c>
      <c r="E20" s="104" t="s">
        <v>454</v>
      </c>
      <c r="F20" s="105">
        <v>217.38149999999999</v>
      </c>
      <c r="G20" s="105">
        <v>154.4897</v>
      </c>
      <c r="H20" s="105"/>
      <c r="I20" s="105"/>
      <c r="J20" s="105">
        <v>62.891799999999996</v>
      </c>
      <c r="K20" s="105"/>
      <c r="L20" s="105"/>
      <c r="M20" s="104" t="s">
        <v>502</v>
      </c>
    </row>
    <row r="21" spans="1:13" x14ac:dyDescent="0.25">
      <c r="A21" s="104" t="s">
        <v>503</v>
      </c>
      <c r="B21" s="104" t="s">
        <v>504</v>
      </c>
      <c r="C21" s="104" t="s">
        <v>504</v>
      </c>
      <c r="D21" s="104" t="s">
        <v>453</v>
      </c>
      <c r="E21" s="104" t="s">
        <v>454</v>
      </c>
      <c r="F21" s="105">
        <v>1.4935</v>
      </c>
      <c r="G21" s="105"/>
      <c r="H21" s="105"/>
      <c r="I21" s="105"/>
      <c r="J21" s="105"/>
      <c r="K21" s="105">
        <v>1.4935</v>
      </c>
      <c r="L21" s="105"/>
      <c r="M21" s="104" t="s">
        <v>505</v>
      </c>
    </row>
    <row r="22" spans="1:13" x14ac:dyDescent="0.25">
      <c r="A22" s="104" t="s">
        <v>506</v>
      </c>
      <c r="B22" s="104" t="s">
        <v>507</v>
      </c>
      <c r="C22" s="104" t="s">
        <v>453</v>
      </c>
      <c r="D22" s="104" t="s">
        <v>453</v>
      </c>
      <c r="E22" s="104" t="s">
        <v>454</v>
      </c>
      <c r="F22" s="105">
        <v>29.355</v>
      </c>
      <c r="G22" s="105"/>
      <c r="H22" s="105">
        <v>10.299999999999999</v>
      </c>
      <c r="I22" s="105"/>
      <c r="J22" s="105"/>
      <c r="K22" s="105">
        <v>29.355</v>
      </c>
      <c r="L22" s="105"/>
      <c r="M22" s="104" t="s">
        <v>508</v>
      </c>
    </row>
    <row r="23" spans="1:13" x14ac:dyDescent="0.25">
      <c r="A23" s="104" t="s">
        <v>509</v>
      </c>
      <c r="B23" s="104" t="s">
        <v>249</v>
      </c>
      <c r="C23" s="104" t="s">
        <v>510</v>
      </c>
      <c r="D23" s="104" t="s">
        <v>453</v>
      </c>
      <c r="E23" s="104" t="s">
        <v>454</v>
      </c>
      <c r="F23" s="105"/>
      <c r="G23" s="105"/>
      <c r="H23" s="105"/>
      <c r="I23" s="105"/>
      <c r="J23" s="105"/>
      <c r="K23" s="105">
        <v>32.3523</v>
      </c>
      <c r="L23" s="105"/>
      <c r="M23" s="104" t="s">
        <v>511</v>
      </c>
    </row>
    <row r="24" spans="1:13" x14ac:dyDescent="0.25">
      <c r="A24" s="104" t="s">
        <v>509</v>
      </c>
      <c r="B24" s="104" t="s">
        <v>249</v>
      </c>
      <c r="C24" s="104" t="s">
        <v>512</v>
      </c>
      <c r="D24" s="104" t="s">
        <v>453</v>
      </c>
      <c r="E24" s="104" t="s">
        <v>454</v>
      </c>
      <c r="F24" s="105"/>
      <c r="G24" s="105"/>
      <c r="H24" s="105"/>
      <c r="I24" s="105"/>
      <c r="J24" s="105"/>
      <c r="K24" s="105">
        <v>64.7149</v>
      </c>
      <c r="L24" s="105"/>
      <c r="M24" s="104" t="s">
        <v>511</v>
      </c>
    </row>
    <row r="25" spans="1:13" ht="30" x14ac:dyDescent="0.25">
      <c r="A25" s="104" t="s">
        <v>466</v>
      </c>
      <c r="B25" s="104" t="s">
        <v>467</v>
      </c>
      <c r="C25" s="104" t="s">
        <v>513</v>
      </c>
      <c r="D25" s="104" t="s">
        <v>453</v>
      </c>
      <c r="E25" s="104" t="s">
        <v>454</v>
      </c>
      <c r="F25" s="105">
        <v>2411.0347971962146</v>
      </c>
      <c r="G25" s="105">
        <v>1900.2220481003174</v>
      </c>
      <c r="H25" s="105"/>
      <c r="I25" s="105">
        <v>1220.1962901703803</v>
      </c>
      <c r="J25" s="105">
        <v>510.81274909589939</v>
      </c>
      <c r="K25" s="105">
        <v>3631.2310873665961</v>
      </c>
      <c r="L25" s="105"/>
      <c r="M25" s="104" t="s">
        <v>469</v>
      </c>
    </row>
    <row r="26" spans="1:13" x14ac:dyDescent="0.25">
      <c r="A26" s="104" t="s">
        <v>514</v>
      </c>
      <c r="B26" s="104" t="s">
        <v>139</v>
      </c>
      <c r="C26" s="104" t="s">
        <v>139</v>
      </c>
      <c r="D26" s="104" t="s">
        <v>453</v>
      </c>
      <c r="E26" s="104" t="s">
        <v>454</v>
      </c>
      <c r="F26" s="105">
        <v>435.68999999999994</v>
      </c>
      <c r="G26" s="105">
        <v>500.58000000000004</v>
      </c>
      <c r="H26" s="105"/>
      <c r="I26" s="105"/>
      <c r="J26" s="105">
        <v>0</v>
      </c>
      <c r="K26" s="105"/>
      <c r="L26" s="105"/>
      <c r="M26" s="104" t="s">
        <v>515</v>
      </c>
    </row>
    <row r="27" spans="1:13" x14ac:dyDescent="0.25">
      <c r="A27" s="104" t="s">
        <v>516</v>
      </c>
      <c r="B27" s="104" t="s">
        <v>517</v>
      </c>
      <c r="C27" s="104" t="s">
        <v>518</v>
      </c>
      <c r="D27" s="104" t="s">
        <v>453</v>
      </c>
      <c r="E27" s="104" t="s">
        <v>454</v>
      </c>
      <c r="F27" s="105">
        <v>502.64</v>
      </c>
      <c r="G27" s="105">
        <v>191.58</v>
      </c>
      <c r="H27" s="105">
        <v>46.35</v>
      </c>
      <c r="I27" s="105">
        <v>38.625</v>
      </c>
      <c r="J27" s="105">
        <v>311.05999999999995</v>
      </c>
      <c r="K27" s="105">
        <v>548.99</v>
      </c>
      <c r="L27" s="105"/>
      <c r="M27" s="104" t="s">
        <v>519</v>
      </c>
    </row>
    <row r="28" spans="1:13" ht="30" x14ac:dyDescent="0.25">
      <c r="A28" s="104" t="s">
        <v>520</v>
      </c>
      <c r="B28" s="104" t="s">
        <v>521</v>
      </c>
      <c r="C28" s="104" t="s">
        <v>521</v>
      </c>
      <c r="D28" s="104" t="s">
        <v>453</v>
      </c>
      <c r="E28" s="104" t="s">
        <v>454</v>
      </c>
      <c r="F28" s="105">
        <v>890.07449999999994</v>
      </c>
      <c r="G28" s="105">
        <v>703.55179999999996</v>
      </c>
      <c r="H28" s="105"/>
      <c r="I28" s="105"/>
      <c r="J28" s="105">
        <v>186.52270000000001</v>
      </c>
      <c r="K28" s="105" t="s">
        <v>522</v>
      </c>
      <c r="L28" s="105"/>
      <c r="M28" s="104" t="s">
        <v>523</v>
      </c>
    </row>
    <row r="29" spans="1:13" ht="30" x14ac:dyDescent="0.25">
      <c r="A29" s="104" t="s">
        <v>524</v>
      </c>
      <c r="B29" s="104" t="s">
        <v>525</v>
      </c>
      <c r="C29" s="104" t="s">
        <v>526</v>
      </c>
      <c r="D29" s="104" t="s">
        <v>453</v>
      </c>
      <c r="E29" s="104" t="s">
        <v>454</v>
      </c>
      <c r="F29" s="105">
        <v>199.5316</v>
      </c>
      <c r="G29" s="105">
        <v>163.6464</v>
      </c>
      <c r="H29" s="105"/>
      <c r="I29" s="105"/>
      <c r="J29" s="105">
        <v>35.885200000000005</v>
      </c>
      <c r="K29" s="105"/>
      <c r="L29" s="105"/>
      <c r="M29" s="104" t="s">
        <v>527</v>
      </c>
    </row>
    <row r="30" spans="1:13" x14ac:dyDescent="0.25">
      <c r="A30" s="104" t="s">
        <v>524</v>
      </c>
      <c r="B30" s="104" t="s">
        <v>525</v>
      </c>
      <c r="C30" s="104" t="s">
        <v>528</v>
      </c>
      <c r="D30" s="104" t="s">
        <v>453</v>
      </c>
      <c r="E30" s="104" t="s">
        <v>454</v>
      </c>
      <c r="F30" s="105">
        <v>1749.5373999999999</v>
      </c>
      <c r="G30" s="105">
        <v>1584.0679000000002</v>
      </c>
      <c r="H30" s="105"/>
      <c r="I30" s="105"/>
      <c r="J30" s="105">
        <v>165.45919999999998</v>
      </c>
      <c r="K30" s="159"/>
      <c r="L30" s="105"/>
      <c r="M30" s="104" t="s">
        <v>527</v>
      </c>
    </row>
    <row r="31" spans="1:13" x14ac:dyDescent="0.25">
      <c r="A31" s="104" t="s">
        <v>524</v>
      </c>
      <c r="B31" s="104" t="s">
        <v>525</v>
      </c>
      <c r="C31" s="104" t="s">
        <v>529</v>
      </c>
      <c r="D31" s="104" t="s">
        <v>453</v>
      </c>
      <c r="E31" s="104" t="s">
        <v>454</v>
      </c>
      <c r="F31" s="105">
        <v>1227.2759000000001</v>
      </c>
      <c r="G31" s="105">
        <v>1170.6465000000001</v>
      </c>
      <c r="H31" s="105"/>
      <c r="I31" s="105"/>
      <c r="J31" s="105">
        <v>56.629399999999997</v>
      </c>
      <c r="K31" s="105"/>
      <c r="L31" s="105"/>
      <c r="M31" s="104" t="s">
        <v>527</v>
      </c>
    </row>
    <row r="32" spans="1:13" x14ac:dyDescent="0.25">
      <c r="A32" s="104" t="s">
        <v>524</v>
      </c>
      <c r="B32" s="104" t="s">
        <v>525</v>
      </c>
      <c r="C32" s="104" t="s">
        <v>530</v>
      </c>
      <c r="D32" s="104" t="s">
        <v>453</v>
      </c>
      <c r="E32" s="104" t="s">
        <v>454</v>
      </c>
      <c r="F32" s="105">
        <v>796.77710000000002</v>
      </c>
      <c r="G32" s="105">
        <v>755.21660000000008</v>
      </c>
      <c r="H32" s="105"/>
      <c r="I32" s="105"/>
      <c r="J32" s="105">
        <v>41.560500000000005</v>
      </c>
      <c r="K32" s="105"/>
      <c r="L32" s="105"/>
      <c r="M32" s="104" t="s">
        <v>527</v>
      </c>
    </row>
    <row r="33" spans="1:13" x14ac:dyDescent="0.25">
      <c r="A33" s="104" t="s">
        <v>531</v>
      </c>
      <c r="B33" s="104" t="s">
        <v>532</v>
      </c>
      <c r="C33" s="104" t="s">
        <v>533</v>
      </c>
      <c r="D33" s="104" t="s">
        <v>453</v>
      </c>
      <c r="E33" s="104" t="s">
        <v>454</v>
      </c>
      <c r="F33" s="105">
        <v>523.10610000000008</v>
      </c>
      <c r="G33" s="105">
        <v>479.91820000000001</v>
      </c>
      <c r="H33" s="105"/>
      <c r="I33" s="105"/>
      <c r="J33" s="105">
        <v>43.187899999999999</v>
      </c>
      <c r="K33" s="105"/>
      <c r="L33" s="105"/>
      <c r="M33" s="104" t="s">
        <v>527</v>
      </c>
    </row>
    <row r="34" spans="1:13" x14ac:dyDescent="0.25">
      <c r="A34" s="104" t="s">
        <v>531</v>
      </c>
      <c r="B34" s="104" t="s">
        <v>532</v>
      </c>
      <c r="C34" s="104" t="s">
        <v>534</v>
      </c>
      <c r="D34" s="104" t="s">
        <v>453</v>
      </c>
      <c r="E34" s="104" t="s">
        <v>454</v>
      </c>
      <c r="F34" s="105">
        <v>411.69099999999997</v>
      </c>
      <c r="G34" s="105">
        <v>410.03270000000003</v>
      </c>
      <c r="H34" s="105"/>
      <c r="I34" s="105"/>
      <c r="J34" s="105">
        <v>1.6583000000000001</v>
      </c>
      <c r="K34" s="105"/>
      <c r="L34" s="105"/>
      <c r="M34" s="104" t="s">
        <v>527</v>
      </c>
    </row>
    <row r="35" spans="1:13" x14ac:dyDescent="0.25">
      <c r="A35" s="104" t="s">
        <v>531</v>
      </c>
      <c r="B35" s="104" t="s">
        <v>532</v>
      </c>
      <c r="C35" s="104" t="s">
        <v>535</v>
      </c>
      <c r="D35" s="104" t="s">
        <v>453</v>
      </c>
      <c r="E35" s="104" t="s">
        <v>454</v>
      </c>
      <c r="F35" s="105">
        <v>825.54500000000007</v>
      </c>
      <c r="G35" s="105">
        <v>783.64460000000008</v>
      </c>
      <c r="H35" s="105"/>
      <c r="I35" s="105"/>
      <c r="J35" s="105">
        <v>41.900399999999998</v>
      </c>
      <c r="K35" s="105"/>
      <c r="L35" s="105"/>
      <c r="M35" s="104" t="s">
        <v>527</v>
      </c>
    </row>
    <row r="36" spans="1:13" x14ac:dyDescent="0.25">
      <c r="A36" s="104" t="s">
        <v>531</v>
      </c>
      <c r="B36" s="104" t="s">
        <v>532</v>
      </c>
      <c r="C36" s="104" t="s">
        <v>536</v>
      </c>
      <c r="D36" s="104" t="s">
        <v>453</v>
      </c>
      <c r="E36" s="104" t="s">
        <v>454</v>
      </c>
      <c r="F36" s="105">
        <v>372.80850000000004</v>
      </c>
      <c r="G36" s="105">
        <v>336.59370000000001</v>
      </c>
      <c r="H36" s="105"/>
      <c r="I36" s="105"/>
      <c r="J36" s="105">
        <v>36.214799999999997</v>
      </c>
      <c r="K36" s="105"/>
      <c r="L36" s="105"/>
      <c r="M36" s="104" t="s">
        <v>527</v>
      </c>
    </row>
    <row r="37" spans="1:13" x14ac:dyDescent="0.25">
      <c r="A37" s="104" t="s">
        <v>537</v>
      </c>
      <c r="B37" s="104" t="s">
        <v>538</v>
      </c>
      <c r="C37" s="104" t="s">
        <v>539</v>
      </c>
      <c r="D37" s="104" t="s">
        <v>453</v>
      </c>
      <c r="E37" s="104" t="s">
        <v>454</v>
      </c>
      <c r="F37" s="105">
        <v>930.79039999999998</v>
      </c>
      <c r="G37" s="105">
        <v>572.27830000000006</v>
      </c>
      <c r="H37" s="105"/>
      <c r="I37" s="105"/>
      <c r="J37" s="105">
        <v>358.45029999999997</v>
      </c>
      <c r="K37" s="105"/>
      <c r="L37" s="105"/>
      <c r="M37" s="104" t="s">
        <v>527</v>
      </c>
    </row>
    <row r="38" spans="1:13" x14ac:dyDescent="0.25">
      <c r="A38" s="104" t="s">
        <v>540</v>
      </c>
      <c r="B38" s="104" t="s">
        <v>541</v>
      </c>
      <c r="C38" s="104" t="s">
        <v>541</v>
      </c>
      <c r="D38" s="104" t="s">
        <v>453</v>
      </c>
      <c r="E38" s="104" t="s">
        <v>454</v>
      </c>
      <c r="F38" s="105">
        <v>242.51349999999999</v>
      </c>
      <c r="G38" s="105">
        <v>231.81180000000001</v>
      </c>
      <c r="H38" s="105"/>
      <c r="I38" s="105"/>
      <c r="J38" s="105">
        <v>10.701700000000001</v>
      </c>
      <c r="K38" s="105"/>
      <c r="L38" s="105"/>
      <c r="M38" s="104" t="s">
        <v>527</v>
      </c>
    </row>
    <row r="39" spans="1:13" x14ac:dyDescent="0.25">
      <c r="A39" s="104" t="s">
        <v>542</v>
      </c>
      <c r="B39" s="104" t="s">
        <v>543</v>
      </c>
      <c r="C39" s="104" t="s">
        <v>453</v>
      </c>
      <c r="D39" s="104" t="s">
        <v>453</v>
      </c>
      <c r="E39" s="104" t="s">
        <v>454</v>
      </c>
      <c r="F39" s="105">
        <v>1190.6799999999998</v>
      </c>
      <c r="G39" s="105">
        <v>629.1446000000002</v>
      </c>
      <c r="H39" s="105"/>
      <c r="I39" s="105"/>
      <c r="J39" s="105">
        <v>562.02980000000002</v>
      </c>
      <c r="K39" s="105"/>
      <c r="L39" s="105"/>
      <c r="M39" s="104" t="s">
        <v>544</v>
      </c>
    </row>
    <row r="40" spans="1:13" x14ac:dyDescent="0.25">
      <c r="A40" s="104" t="s">
        <v>545</v>
      </c>
      <c r="B40" s="104" t="s">
        <v>546</v>
      </c>
      <c r="C40" s="104" t="s">
        <v>453</v>
      </c>
      <c r="D40" s="104" t="s">
        <v>453</v>
      </c>
      <c r="E40" s="104" t="s">
        <v>454</v>
      </c>
      <c r="F40" s="105">
        <v>289.04179924242391</v>
      </c>
      <c r="G40" s="105">
        <v>214.77956393939388</v>
      </c>
      <c r="H40" s="105"/>
      <c r="I40" s="105"/>
      <c r="J40" s="105"/>
      <c r="K40" s="105">
        <v>289.04179924242391</v>
      </c>
      <c r="L40" s="105"/>
      <c r="M40" s="104" t="s">
        <v>547</v>
      </c>
    </row>
    <row r="41" spans="1:13" x14ac:dyDescent="0.25">
      <c r="A41" s="104" t="s">
        <v>524</v>
      </c>
      <c r="B41" s="104" t="s">
        <v>525</v>
      </c>
      <c r="C41" s="104" t="s">
        <v>548</v>
      </c>
      <c r="D41" s="104" t="s">
        <v>453</v>
      </c>
      <c r="E41" s="104" t="s">
        <v>454</v>
      </c>
      <c r="F41" s="105">
        <v>1860.3757000000001</v>
      </c>
      <c r="G41" s="105">
        <v>1809.8954000000003</v>
      </c>
      <c r="H41" s="105"/>
      <c r="I41" s="105"/>
      <c r="J41" s="105">
        <v>50.47</v>
      </c>
      <c r="K41" s="105"/>
      <c r="L41" s="105"/>
      <c r="M41" s="104" t="s">
        <v>549</v>
      </c>
    </row>
    <row r="42" spans="1:13" ht="30" x14ac:dyDescent="0.25">
      <c r="A42" s="104" t="s">
        <v>524</v>
      </c>
      <c r="B42" s="104" t="s">
        <v>525</v>
      </c>
      <c r="C42" s="104" t="s">
        <v>550</v>
      </c>
      <c r="D42" s="104" t="s">
        <v>453</v>
      </c>
      <c r="E42" s="104" t="s">
        <v>454</v>
      </c>
      <c r="F42" s="105">
        <v>1381.8480000000002</v>
      </c>
      <c r="G42" s="105">
        <v>1314.1564000000001</v>
      </c>
      <c r="H42" s="105"/>
      <c r="I42" s="105"/>
      <c r="J42" s="105">
        <v>67.691600000000008</v>
      </c>
      <c r="K42" s="105"/>
      <c r="L42" s="105"/>
      <c r="M42" s="104" t="s">
        <v>551</v>
      </c>
    </row>
    <row r="43" spans="1:13" ht="30" x14ac:dyDescent="0.25">
      <c r="A43" s="104" t="s">
        <v>466</v>
      </c>
      <c r="B43" s="104" t="s">
        <v>467</v>
      </c>
      <c r="C43" s="104" t="s">
        <v>552</v>
      </c>
      <c r="D43" s="104" t="s">
        <v>453</v>
      </c>
      <c r="E43" s="104" t="s">
        <v>454</v>
      </c>
      <c r="F43" s="105">
        <v>1874.998655544216</v>
      </c>
      <c r="G43" s="105">
        <v>1640.0601552590269</v>
      </c>
      <c r="H43" s="105"/>
      <c r="I43" s="105">
        <v>700.76315037134111</v>
      </c>
      <c r="J43" s="105">
        <v>234.93850028519088</v>
      </c>
      <c r="K43" s="105">
        <v>2575.7618059155552</v>
      </c>
      <c r="L43" s="105"/>
      <c r="M43" s="104" t="s">
        <v>553</v>
      </c>
    </row>
    <row r="44" spans="1:13" ht="30" x14ac:dyDescent="0.25">
      <c r="A44" s="104" t="s">
        <v>466</v>
      </c>
      <c r="B44" s="104" t="s">
        <v>467</v>
      </c>
      <c r="C44" s="104" t="s">
        <v>554</v>
      </c>
      <c r="D44" s="104" t="s">
        <v>453</v>
      </c>
      <c r="E44" s="104" t="s">
        <v>454</v>
      </c>
      <c r="F44" s="105">
        <v>2486.8501501214764</v>
      </c>
      <c r="G44" s="105">
        <v>1640.0601552590269</v>
      </c>
      <c r="H44" s="105"/>
      <c r="I44" s="105">
        <v>700.76315037134111</v>
      </c>
      <c r="J44" s="105">
        <v>846.78999486245004</v>
      </c>
      <c r="K44" s="105">
        <v>3187.6133004928151</v>
      </c>
      <c r="L44" s="105"/>
      <c r="M44" s="104" t="s">
        <v>553</v>
      </c>
    </row>
    <row r="45" spans="1:13" ht="30" x14ac:dyDescent="0.25">
      <c r="A45" s="104" t="s">
        <v>466</v>
      </c>
      <c r="B45" s="104" t="s">
        <v>467</v>
      </c>
      <c r="C45" s="104" t="s">
        <v>555</v>
      </c>
      <c r="D45" s="104" t="s">
        <v>453</v>
      </c>
      <c r="E45" s="104" t="s">
        <v>454</v>
      </c>
      <c r="F45" s="105">
        <v>2134.9663611703759</v>
      </c>
      <c r="G45" s="105">
        <v>1808.0095015306126</v>
      </c>
      <c r="H45" s="105"/>
      <c r="I45" s="105">
        <v>700.76315037134111</v>
      </c>
      <c r="J45" s="105">
        <v>326.95685963976518</v>
      </c>
      <c r="K45" s="105">
        <v>2835.7295115417146</v>
      </c>
      <c r="L45" s="105"/>
      <c r="M45" s="104" t="s">
        <v>553</v>
      </c>
    </row>
    <row r="46" spans="1:13" ht="30" x14ac:dyDescent="0.25">
      <c r="A46" s="104" t="s">
        <v>466</v>
      </c>
      <c r="B46" s="104" t="s">
        <v>467</v>
      </c>
      <c r="C46" s="104" t="s">
        <v>556</v>
      </c>
      <c r="D46" s="104" t="s">
        <v>453</v>
      </c>
      <c r="E46" s="104" t="s">
        <v>454</v>
      </c>
      <c r="F46" s="105">
        <v>2866.8481264455754</v>
      </c>
      <c r="G46" s="105">
        <v>1808.0095015306126</v>
      </c>
      <c r="H46" s="105"/>
      <c r="I46" s="105">
        <v>700.76315037134111</v>
      </c>
      <c r="J46" s="105">
        <v>1058.8386249149662</v>
      </c>
      <c r="K46" s="105">
        <v>3567.6112768169141</v>
      </c>
      <c r="L46" s="105"/>
      <c r="M46" s="104" t="s">
        <v>553</v>
      </c>
    </row>
    <row r="47" spans="1:13" ht="30" x14ac:dyDescent="0.25">
      <c r="A47" s="104" t="s">
        <v>466</v>
      </c>
      <c r="B47" s="104" t="s">
        <v>467</v>
      </c>
      <c r="C47" s="104" t="s">
        <v>557</v>
      </c>
      <c r="D47" s="104" t="s">
        <v>453</v>
      </c>
      <c r="E47" s="104" t="s">
        <v>454</v>
      </c>
      <c r="F47" s="105">
        <v>2582.2939700227416</v>
      </c>
      <c r="G47" s="105">
        <v>2371.8082301567688</v>
      </c>
      <c r="H47" s="105"/>
      <c r="I47" s="105">
        <v>700.76315037134111</v>
      </c>
      <c r="J47" s="105">
        <v>210.48573986597725</v>
      </c>
      <c r="K47" s="105">
        <v>3283.0571203940804</v>
      </c>
      <c r="L47" s="105"/>
      <c r="M47" s="104" t="s">
        <v>553</v>
      </c>
    </row>
    <row r="48" spans="1:13" ht="30" x14ac:dyDescent="0.25">
      <c r="A48" s="104" t="s">
        <v>466</v>
      </c>
      <c r="B48" s="104" t="s">
        <v>467</v>
      </c>
      <c r="C48" s="104" t="s">
        <v>558</v>
      </c>
      <c r="D48" s="104" t="s">
        <v>453</v>
      </c>
      <c r="E48" s="104" t="s">
        <v>454</v>
      </c>
      <c r="F48" s="105">
        <v>3729.4887092951421</v>
      </c>
      <c r="G48" s="105">
        <v>2371.8082301567688</v>
      </c>
      <c r="H48" s="105"/>
      <c r="I48" s="105">
        <v>700.76315037134111</v>
      </c>
      <c r="J48" s="105">
        <v>1357.6804791383779</v>
      </c>
      <c r="K48" s="105">
        <v>4430.2518596664813</v>
      </c>
      <c r="L48" s="105"/>
      <c r="M48" s="104" t="s">
        <v>553</v>
      </c>
    </row>
    <row r="49" spans="1:13" ht="30" x14ac:dyDescent="0.25">
      <c r="A49" s="104" t="s">
        <v>466</v>
      </c>
      <c r="B49" s="104" t="s">
        <v>467</v>
      </c>
      <c r="C49" s="104" t="s">
        <v>559</v>
      </c>
      <c r="D49" s="104" t="s">
        <v>453</v>
      </c>
      <c r="E49" s="104" t="s">
        <v>454</v>
      </c>
      <c r="F49" s="105">
        <v>3006.5685712304871</v>
      </c>
      <c r="G49" s="105">
        <v>2920.7491374506949</v>
      </c>
      <c r="H49" s="105"/>
      <c r="I49" s="105">
        <v>700.76315037134111</v>
      </c>
      <c r="J49" s="105">
        <v>85.819433779797365</v>
      </c>
      <c r="K49" s="105">
        <v>3707.3317216018258</v>
      </c>
      <c r="L49" s="105"/>
      <c r="M49" s="104" t="s">
        <v>553</v>
      </c>
    </row>
    <row r="50" spans="1:13" ht="30" x14ac:dyDescent="0.25">
      <c r="A50" s="104" t="s">
        <v>466</v>
      </c>
      <c r="B50" s="104" t="s">
        <v>467</v>
      </c>
      <c r="C50" s="104" t="s">
        <v>560</v>
      </c>
      <c r="D50" s="104" t="s">
        <v>453</v>
      </c>
      <c r="E50" s="104" t="s">
        <v>454</v>
      </c>
      <c r="F50" s="105">
        <v>4263.3965664379984</v>
      </c>
      <c r="G50" s="105">
        <v>2920.7491374506949</v>
      </c>
      <c r="H50" s="105"/>
      <c r="I50" s="105">
        <v>700.76315037134111</v>
      </c>
      <c r="J50" s="105">
        <v>1342.6474289873088</v>
      </c>
      <c r="K50" s="105">
        <v>4964.1597168093385</v>
      </c>
      <c r="L50" s="105"/>
      <c r="M50" s="104" t="s">
        <v>553</v>
      </c>
    </row>
    <row r="51" spans="1:13" x14ac:dyDescent="0.25">
      <c r="A51" s="104" t="s">
        <v>561</v>
      </c>
      <c r="B51" s="104" t="s">
        <v>562</v>
      </c>
      <c r="C51" s="104" t="s">
        <v>562</v>
      </c>
      <c r="D51" s="104" t="s">
        <v>453</v>
      </c>
      <c r="E51" s="104" t="s">
        <v>454</v>
      </c>
      <c r="F51" s="105"/>
      <c r="G51" s="105"/>
      <c r="H51" s="105"/>
      <c r="I51" s="105">
        <v>113.3</v>
      </c>
      <c r="J51" s="105"/>
      <c r="K51" s="159">
        <v>113.3</v>
      </c>
      <c r="L51" s="105"/>
      <c r="M51" s="104" t="s">
        <v>563</v>
      </c>
    </row>
    <row r="52" spans="1:13" x14ac:dyDescent="0.25">
      <c r="A52" s="104" t="s">
        <v>564</v>
      </c>
      <c r="B52" s="104" t="s">
        <v>565</v>
      </c>
      <c r="C52" s="104" t="s">
        <v>565</v>
      </c>
      <c r="D52" s="104" t="s">
        <v>453</v>
      </c>
      <c r="E52" s="104" t="s">
        <v>454</v>
      </c>
      <c r="F52" s="105"/>
      <c r="G52" s="105"/>
      <c r="H52" s="105"/>
      <c r="I52" s="105">
        <v>113.3</v>
      </c>
      <c r="J52" s="105"/>
      <c r="K52" s="105">
        <v>113.3</v>
      </c>
      <c r="L52" s="105"/>
      <c r="M52" s="104" t="s">
        <v>563</v>
      </c>
    </row>
    <row r="53" spans="1:13" x14ac:dyDescent="0.25">
      <c r="A53" s="104" t="s">
        <v>566</v>
      </c>
      <c r="B53" s="104" t="s">
        <v>567</v>
      </c>
      <c r="C53" s="104" t="s">
        <v>453</v>
      </c>
      <c r="D53" s="104" t="s">
        <v>453</v>
      </c>
      <c r="E53" s="104" t="s">
        <v>453</v>
      </c>
      <c r="F53" s="105">
        <v>1500.6110223856149</v>
      </c>
      <c r="G53" s="105"/>
      <c r="H53" s="105"/>
      <c r="I53" s="105">
        <v>310.32758648648655</v>
      </c>
      <c r="J53" s="105"/>
      <c r="K53" s="105">
        <v>1810.9386088721067</v>
      </c>
      <c r="L53" s="105"/>
      <c r="M53" s="104" t="s">
        <v>568</v>
      </c>
    </row>
    <row r="54" spans="1:13" x14ac:dyDescent="0.25">
      <c r="A54" s="104" t="s">
        <v>569</v>
      </c>
      <c r="B54" s="104" t="s">
        <v>570</v>
      </c>
      <c r="C54" s="104" t="s">
        <v>571</v>
      </c>
      <c r="D54" s="104" t="s">
        <v>453</v>
      </c>
      <c r="E54" s="104" t="s">
        <v>454</v>
      </c>
      <c r="F54" s="105">
        <v>900.22</v>
      </c>
      <c r="G54" s="105">
        <v>512.93999999999994</v>
      </c>
      <c r="H54" s="105"/>
      <c r="I54" s="105"/>
      <c r="J54" s="105">
        <v>387.28</v>
      </c>
      <c r="K54" s="105"/>
      <c r="L54" s="105"/>
      <c r="M54" s="104" t="s">
        <v>572</v>
      </c>
    </row>
    <row r="55" spans="1:13" x14ac:dyDescent="0.25">
      <c r="A55" s="104" t="s">
        <v>569</v>
      </c>
      <c r="B55" s="104" t="s">
        <v>570</v>
      </c>
      <c r="C55" s="104" t="s">
        <v>573</v>
      </c>
      <c r="D55" s="104" t="s">
        <v>453</v>
      </c>
      <c r="E55" s="104" t="s">
        <v>454</v>
      </c>
      <c r="F55" s="105">
        <v>1374.02</v>
      </c>
      <c r="G55" s="105">
        <v>919.79000000000008</v>
      </c>
      <c r="H55" s="105"/>
      <c r="I55" s="105"/>
      <c r="J55" s="105">
        <v>454.23</v>
      </c>
      <c r="K55" s="105"/>
      <c r="L55" s="105"/>
      <c r="M55" s="104" t="s">
        <v>572</v>
      </c>
    </row>
    <row r="56" spans="1:13" x14ac:dyDescent="0.25">
      <c r="A56" s="104" t="s">
        <v>574</v>
      </c>
      <c r="B56" s="104" t="s">
        <v>575</v>
      </c>
      <c r="C56" s="104" t="s">
        <v>576</v>
      </c>
      <c r="D56" s="104" t="s">
        <v>453</v>
      </c>
      <c r="E56" s="104" t="s">
        <v>454</v>
      </c>
      <c r="F56" s="105">
        <v>192.41429999999997</v>
      </c>
      <c r="G56" s="105">
        <v>177.11880000000002</v>
      </c>
      <c r="H56" s="105"/>
      <c r="I56" s="105"/>
      <c r="J56" s="105">
        <v>15.305800000000001</v>
      </c>
      <c r="K56" s="105"/>
      <c r="L56" s="105"/>
      <c r="M56" s="104" t="s">
        <v>577</v>
      </c>
    </row>
    <row r="57" spans="1:13" ht="30" x14ac:dyDescent="0.25">
      <c r="A57" s="104" t="s">
        <v>574</v>
      </c>
      <c r="B57" s="104" t="s">
        <v>575</v>
      </c>
      <c r="C57" s="104" t="s">
        <v>578</v>
      </c>
      <c r="D57" s="104" t="s">
        <v>453</v>
      </c>
      <c r="E57" s="104" t="s">
        <v>454</v>
      </c>
      <c r="F57" s="105">
        <v>248.81710000000004</v>
      </c>
      <c r="G57" s="105">
        <v>141.6559</v>
      </c>
      <c r="H57" s="105"/>
      <c r="I57" s="105"/>
      <c r="J57" s="105">
        <v>107.17149999999999</v>
      </c>
      <c r="K57" s="105" t="s">
        <v>522</v>
      </c>
      <c r="L57" s="105"/>
      <c r="M57" s="104" t="s">
        <v>577</v>
      </c>
    </row>
    <row r="58" spans="1:13" x14ac:dyDescent="0.25">
      <c r="A58" s="104" t="s">
        <v>579</v>
      </c>
      <c r="B58" s="104" t="s">
        <v>580</v>
      </c>
      <c r="C58" s="104" t="s">
        <v>580</v>
      </c>
      <c r="D58" s="104" t="s">
        <v>453</v>
      </c>
      <c r="E58" s="104" t="s">
        <v>454</v>
      </c>
      <c r="F58" s="105">
        <v>742.61969999999997</v>
      </c>
      <c r="G58" s="105">
        <v>426.2346</v>
      </c>
      <c r="H58" s="105"/>
      <c r="I58" s="105"/>
      <c r="J58" s="105">
        <v>316.38510000000002</v>
      </c>
      <c r="K58" s="105"/>
      <c r="L58" s="105"/>
      <c r="M58" s="104" t="s">
        <v>577</v>
      </c>
    </row>
    <row r="59" spans="1:13" x14ac:dyDescent="0.25">
      <c r="A59" s="104" t="s">
        <v>581</v>
      </c>
      <c r="B59" s="104" t="s">
        <v>582</v>
      </c>
      <c r="C59" s="104" t="s">
        <v>582</v>
      </c>
      <c r="D59" s="104" t="s">
        <v>453</v>
      </c>
      <c r="E59" s="104" t="s">
        <v>454</v>
      </c>
      <c r="F59" s="105">
        <v>7.5087730496453826</v>
      </c>
      <c r="G59" s="105"/>
      <c r="H59" s="105">
        <v>5.1499999999999995</v>
      </c>
      <c r="I59" s="105"/>
      <c r="J59" s="105"/>
      <c r="K59" s="159">
        <v>7.5087730496453826</v>
      </c>
      <c r="L59" s="105"/>
      <c r="M59" s="104" t="s">
        <v>583</v>
      </c>
    </row>
    <row r="60" spans="1:13" x14ac:dyDescent="0.25">
      <c r="A60" s="104" t="s">
        <v>584</v>
      </c>
      <c r="B60" s="104" t="s">
        <v>585</v>
      </c>
      <c r="C60" s="104" t="s">
        <v>585</v>
      </c>
      <c r="D60" s="104" t="s">
        <v>453</v>
      </c>
      <c r="E60" s="104" t="s">
        <v>454</v>
      </c>
      <c r="F60" s="105">
        <v>0</v>
      </c>
      <c r="G60" s="105">
        <v>41.199999999999996</v>
      </c>
      <c r="H60" s="105"/>
      <c r="I60" s="105"/>
      <c r="J60" s="105">
        <v>0</v>
      </c>
      <c r="K60" s="105">
        <v>41.199999999999996</v>
      </c>
      <c r="L60" s="105"/>
      <c r="M60" s="104" t="s">
        <v>583</v>
      </c>
    </row>
    <row r="61" spans="1:13" ht="30" x14ac:dyDescent="0.25">
      <c r="A61" s="104" t="s">
        <v>586</v>
      </c>
      <c r="B61" s="104" t="s">
        <v>587</v>
      </c>
      <c r="C61" s="104" t="s">
        <v>587</v>
      </c>
      <c r="D61" s="104" t="s">
        <v>453</v>
      </c>
      <c r="E61" s="104" t="s">
        <v>454</v>
      </c>
      <c r="F61" s="105">
        <v>209.09</v>
      </c>
      <c r="G61" s="105">
        <v>69.010000000000005</v>
      </c>
      <c r="H61" s="105">
        <v>30.9</v>
      </c>
      <c r="I61" s="105">
        <v>25.234999999999999</v>
      </c>
      <c r="J61" s="105">
        <v>140.07999999999998</v>
      </c>
      <c r="K61" s="105">
        <v>234.32500000000002</v>
      </c>
      <c r="L61" s="105"/>
      <c r="M61" s="104" t="s">
        <v>588</v>
      </c>
    </row>
    <row r="62" spans="1:13" ht="90" x14ac:dyDescent="0.25">
      <c r="A62" s="104" t="s">
        <v>589</v>
      </c>
      <c r="B62" s="104" t="s">
        <v>590</v>
      </c>
      <c r="C62" s="104" t="s">
        <v>590</v>
      </c>
      <c r="D62" s="104" t="s">
        <v>453</v>
      </c>
      <c r="E62" s="104" t="s">
        <v>454</v>
      </c>
      <c r="F62" s="105">
        <v>435.68999999999994</v>
      </c>
      <c r="G62" s="105"/>
      <c r="H62" s="105"/>
      <c r="I62" s="105"/>
      <c r="J62" s="105"/>
      <c r="K62" s="107" t="s">
        <v>482</v>
      </c>
      <c r="L62" s="105"/>
      <c r="M62" s="104" t="s">
        <v>591</v>
      </c>
    </row>
    <row r="63" spans="1:13" ht="30" x14ac:dyDescent="0.25">
      <c r="A63" s="104" t="s">
        <v>592</v>
      </c>
      <c r="B63" s="104" t="s">
        <v>593</v>
      </c>
      <c r="C63" s="104" t="s">
        <v>594</v>
      </c>
      <c r="D63" s="104" t="s">
        <v>453</v>
      </c>
      <c r="E63" s="104" t="s">
        <v>478</v>
      </c>
      <c r="F63" s="105">
        <v>1416.25</v>
      </c>
      <c r="G63" s="105">
        <v>759.11</v>
      </c>
      <c r="H63" s="105"/>
      <c r="I63" s="105"/>
      <c r="J63" s="105">
        <v>657.14</v>
      </c>
      <c r="K63" s="105"/>
      <c r="L63" s="105"/>
      <c r="M63" s="104" t="s">
        <v>591</v>
      </c>
    </row>
    <row r="64" spans="1:13" x14ac:dyDescent="0.25">
      <c r="A64" s="104" t="s">
        <v>595</v>
      </c>
      <c r="B64" s="104" t="s">
        <v>596</v>
      </c>
      <c r="C64" s="104" t="s">
        <v>597</v>
      </c>
      <c r="D64" s="104" t="s">
        <v>453</v>
      </c>
      <c r="E64" s="104" t="s">
        <v>598</v>
      </c>
      <c r="F64" s="105">
        <v>1.6479999999999999</v>
      </c>
      <c r="G64" s="105"/>
      <c r="H64" s="105">
        <v>3.0900000000000003</v>
      </c>
      <c r="I64" s="105">
        <v>2.06</v>
      </c>
      <c r="J64" s="105"/>
      <c r="K64" s="105">
        <v>3.7079999999999997</v>
      </c>
      <c r="L64" s="105"/>
      <c r="M64" s="104" t="s">
        <v>599</v>
      </c>
    </row>
    <row r="65" spans="1:13" x14ac:dyDescent="0.25">
      <c r="A65" s="104" t="s">
        <v>600</v>
      </c>
      <c r="B65" s="104" t="s">
        <v>166</v>
      </c>
      <c r="C65" s="104" t="s">
        <v>601</v>
      </c>
      <c r="D65" s="104" t="s">
        <v>453</v>
      </c>
      <c r="E65" s="104" t="s">
        <v>454</v>
      </c>
      <c r="F65" s="105">
        <v>1911.6799999999998</v>
      </c>
      <c r="G65" s="105">
        <v>1221.58</v>
      </c>
      <c r="H65" s="105"/>
      <c r="I65" s="105"/>
      <c r="J65" s="105">
        <v>690.1</v>
      </c>
      <c r="K65" s="105"/>
      <c r="L65" s="105"/>
      <c r="M65" s="104" t="s">
        <v>602</v>
      </c>
    </row>
    <row r="66" spans="1:13" x14ac:dyDescent="0.25">
      <c r="A66" s="104" t="s">
        <v>600</v>
      </c>
      <c r="B66" s="104" t="s">
        <v>166</v>
      </c>
      <c r="C66" s="104" t="s">
        <v>603</v>
      </c>
      <c r="D66" s="104" t="s">
        <v>453</v>
      </c>
      <c r="E66" s="104" t="s">
        <v>454</v>
      </c>
      <c r="F66" s="105">
        <v>1410.0700000000002</v>
      </c>
      <c r="G66" s="105">
        <v>759.11</v>
      </c>
      <c r="H66" s="105"/>
      <c r="I66" s="105"/>
      <c r="J66" s="105">
        <v>650.96</v>
      </c>
      <c r="K66" s="105"/>
      <c r="L66" s="105"/>
      <c r="M66" s="104" t="s">
        <v>602</v>
      </c>
    </row>
    <row r="67" spans="1:13" ht="30" x14ac:dyDescent="0.25">
      <c r="A67" s="104" t="s">
        <v>604</v>
      </c>
      <c r="B67" s="104" t="s">
        <v>605</v>
      </c>
      <c r="C67" s="104" t="s">
        <v>606</v>
      </c>
      <c r="D67" s="104" t="s">
        <v>453</v>
      </c>
      <c r="E67" s="104" t="s">
        <v>607</v>
      </c>
      <c r="F67" s="105">
        <v>1.2024770519592376</v>
      </c>
      <c r="G67" s="105"/>
      <c r="H67" s="105">
        <v>2.0544324324324328</v>
      </c>
      <c r="I67" s="105">
        <v>1.4038621621621621</v>
      </c>
      <c r="J67" s="105"/>
      <c r="K67" s="105">
        <v>2.6063392141213986</v>
      </c>
      <c r="L67" s="105"/>
      <c r="M67" s="104" t="s">
        <v>608</v>
      </c>
    </row>
    <row r="68" spans="1:13" ht="30" x14ac:dyDescent="0.25">
      <c r="A68" s="104" t="s">
        <v>604</v>
      </c>
      <c r="B68" s="104" t="s">
        <v>605</v>
      </c>
      <c r="C68" s="104" t="s">
        <v>609</v>
      </c>
      <c r="D68" s="104" t="s">
        <v>453</v>
      </c>
      <c r="E68" s="104" t="s">
        <v>607</v>
      </c>
      <c r="F68" s="105">
        <v>0.91376506922161516</v>
      </c>
      <c r="G68" s="105"/>
      <c r="H68" s="105">
        <v>0.70485405405405421</v>
      </c>
      <c r="I68" s="105">
        <v>0.4816502702702703</v>
      </c>
      <c r="J68" s="105"/>
      <c r="K68" s="105">
        <v>1.3954153394918807</v>
      </c>
      <c r="L68" s="105"/>
      <c r="M68" s="104" t="s">
        <v>608</v>
      </c>
    </row>
    <row r="69" spans="1:13" ht="30" x14ac:dyDescent="0.25">
      <c r="A69" s="104" t="s">
        <v>604</v>
      </c>
      <c r="B69" s="104" t="s">
        <v>605</v>
      </c>
      <c r="C69" s="104" t="s">
        <v>610</v>
      </c>
      <c r="D69" s="104" t="s">
        <v>453</v>
      </c>
      <c r="E69" s="104" t="s">
        <v>607</v>
      </c>
      <c r="F69" s="105">
        <v>1.5997129138997352</v>
      </c>
      <c r="G69" s="105"/>
      <c r="H69" s="105">
        <v>3.0064864864864864</v>
      </c>
      <c r="I69" s="105">
        <v>2.0544324324324323</v>
      </c>
      <c r="J69" s="105"/>
      <c r="K69" s="105">
        <v>3.6541453463321636</v>
      </c>
      <c r="L69" s="105"/>
      <c r="M69" s="104" t="s">
        <v>608</v>
      </c>
    </row>
    <row r="70" spans="1:13" ht="30" x14ac:dyDescent="0.25">
      <c r="A70" s="104" t="s">
        <v>604</v>
      </c>
      <c r="B70" s="104" t="s">
        <v>605</v>
      </c>
      <c r="C70" s="104" t="s">
        <v>611</v>
      </c>
      <c r="D70" s="104" t="s">
        <v>453</v>
      </c>
      <c r="E70" s="104" t="s">
        <v>607</v>
      </c>
      <c r="F70" s="105">
        <v>1.1219983234535102</v>
      </c>
      <c r="G70" s="105"/>
      <c r="H70" s="105">
        <v>1.5700540540540542</v>
      </c>
      <c r="I70" s="105">
        <v>1.0728702702702704</v>
      </c>
      <c r="J70" s="105"/>
      <c r="K70" s="105">
        <v>2.1948685937237782</v>
      </c>
      <c r="L70" s="105"/>
      <c r="M70" s="104" t="s">
        <v>608</v>
      </c>
    </row>
    <row r="71" spans="1:13" ht="30" x14ac:dyDescent="0.25">
      <c r="A71" s="104" t="s">
        <v>604</v>
      </c>
      <c r="B71" s="104" t="s">
        <v>605</v>
      </c>
      <c r="C71" s="104" t="s">
        <v>612</v>
      </c>
      <c r="D71" s="104" t="s">
        <v>453</v>
      </c>
      <c r="E71" s="104" t="s">
        <v>607</v>
      </c>
      <c r="F71" s="105">
        <v>0.72445238831275294</v>
      </c>
      <c r="G71" s="105"/>
      <c r="H71" s="105">
        <v>0.66810810810810806</v>
      </c>
      <c r="I71" s="105">
        <v>0.45654054054054055</v>
      </c>
      <c r="J71" s="105"/>
      <c r="K71" s="105">
        <v>1.1809929288532883</v>
      </c>
      <c r="L71" s="105"/>
      <c r="M71" s="104" t="s">
        <v>608</v>
      </c>
    </row>
    <row r="72" spans="1:13" ht="30" x14ac:dyDescent="0.25">
      <c r="A72" s="104" t="s">
        <v>604</v>
      </c>
      <c r="B72" s="104" t="s">
        <v>605</v>
      </c>
      <c r="C72" s="104" t="s">
        <v>613</v>
      </c>
      <c r="D72" s="104" t="s">
        <v>453</v>
      </c>
      <c r="E72" s="104" t="s">
        <v>607</v>
      </c>
      <c r="F72" s="105">
        <v>0.88380164909389469</v>
      </c>
      <c r="G72" s="105"/>
      <c r="H72" s="105">
        <v>0.66810810810810806</v>
      </c>
      <c r="I72" s="105">
        <v>0.45654054054054055</v>
      </c>
      <c r="J72" s="105"/>
      <c r="K72" s="105">
        <v>1.340342189634431</v>
      </c>
      <c r="L72" s="105"/>
      <c r="M72" s="104" t="s">
        <v>608</v>
      </c>
    </row>
    <row r="73" spans="1:13" ht="30" x14ac:dyDescent="0.25">
      <c r="A73" s="104" t="s">
        <v>604</v>
      </c>
      <c r="B73" s="104" t="s">
        <v>605</v>
      </c>
      <c r="C73" s="104" t="s">
        <v>614</v>
      </c>
      <c r="D73" s="104" t="s">
        <v>453</v>
      </c>
      <c r="E73" s="104" t="s">
        <v>607</v>
      </c>
      <c r="F73" s="105">
        <v>0.56181645922962942</v>
      </c>
      <c r="G73" s="105"/>
      <c r="H73" s="105">
        <v>2.9747513513513515</v>
      </c>
      <c r="I73" s="105">
        <v>2.0327467567567572</v>
      </c>
      <c r="J73" s="105"/>
      <c r="K73" s="105">
        <v>2.5945632159863798</v>
      </c>
      <c r="L73" s="105"/>
      <c r="M73" s="104" t="s">
        <v>608</v>
      </c>
    </row>
    <row r="74" spans="1:13" ht="30" x14ac:dyDescent="0.25">
      <c r="A74" s="104" t="s">
        <v>604</v>
      </c>
      <c r="B74" s="104" t="s">
        <v>605</v>
      </c>
      <c r="C74" s="104" t="s">
        <v>615</v>
      </c>
      <c r="D74" s="104" t="s">
        <v>453</v>
      </c>
      <c r="E74" s="104" t="s">
        <v>607</v>
      </c>
      <c r="F74" s="105">
        <v>0.81571935254312422</v>
      </c>
      <c r="G74" s="105"/>
      <c r="H74" s="105">
        <v>4.3477135135135141</v>
      </c>
      <c r="I74" s="105">
        <v>2.9709375675675682</v>
      </c>
      <c r="J74" s="105"/>
      <c r="K74" s="105">
        <v>3.7866569201106888</v>
      </c>
      <c r="L74" s="105"/>
      <c r="M74" s="104" t="s">
        <v>608</v>
      </c>
    </row>
    <row r="75" spans="1:13" ht="30" x14ac:dyDescent="0.25">
      <c r="A75" s="104" t="s">
        <v>616</v>
      </c>
      <c r="B75" s="104" t="s">
        <v>617</v>
      </c>
      <c r="C75" s="104" t="s">
        <v>618</v>
      </c>
      <c r="D75" s="104" t="s">
        <v>453</v>
      </c>
      <c r="E75" s="104" t="s">
        <v>607</v>
      </c>
      <c r="F75" s="105">
        <v>1.19665078125</v>
      </c>
      <c r="G75" s="105"/>
      <c r="H75" s="105">
        <v>1.236</v>
      </c>
      <c r="I75" s="105">
        <v>0.84460000000000013</v>
      </c>
      <c r="J75" s="105"/>
      <c r="K75" s="105">
        <v>2.04125078125</v>
      </c>
      <c r="L75" s="105"/>
      <c r="M75" s="104" t="s">
        <v>608</v>
      </c>
    </row>
    <row r="76" spans="1:13" ht="30" x14ac:dyDescent="0.25">
      <c r="A76" s="104" t="s">
        <v>616</v>
      </c>
      <c r="B76" s="104" t="s">
        <v>617</v>
      </c>
      <c r="C76" s="104" t="s">
        <v>619</v>
      </c>
      <c r="D76" s="104" t="s">
        <v>453</v>
      </c>
      <c r="E76" s="104" t="s">
        <v>607</v>
      </c>
      <c r="F76" s="105">
        <v>1.6836696022727267</v>
      </c>
      <c r="G76" s="105"/>
      <c r="H76" s="105">
        <v>1.236</v>
      </c>
      <c r="I76" s="105">
        <v>0.84460000000000013</v>
      </c>
      <c r="J76" s="105"/>
      <c r="K76" s="105">
        <v>2.5282696022727267</v>
      </c>
      <c r="L76" s="105"/>
      <c r="M76" s="104" t="s">
        <v>608</v>
      </c>
    </row>
    <row r="77" spans="1:13" x14ac:dyDescent="0.25">
      <c r="A77" s="104" t="s">
        <v>616</v>
      </c>
      <c r="B77" s="104" t="s">
        <v>617</v>
      </c>
      <c r="C77" s="104" t="s">
        <v>620</v>
      </c>
      <c r="D77" s="104" t="s">
        <v>453</v>
      </c>
      <c r="E77" s="104" t="s">
        <v>607</v>
      </c>
      <c r="F77" s="105">
        <v>0.73163683130534107</v>
      </c>
      <c r="G77" s="105"/>
      <c r="H77" s="105">
        <v>1.4364324324324329</v>
      </c>
      <c r="I77" s="105">
        <v>0.98156216216216219</v>
      </c>
      <c r="J77" s="105"/>
      <c r="K77" s="105">
        <v>1.7131989934674947</v>
      </c>
      <c r="L77" s="105"/>
      <c r="M77" s="104" t="s">
        <v>608</v>
      </c>
    </row>
    <row r="78" spans="1:13" x14ac:dyDescent="0.25">
      <c r="A78" s="104" t="s">
        <v>616</v>
      </c>
      <c r="B78" s="104" t="s">
        <v>617</v>
      </c>
      <c r="C78" s="104" t="s">
        <v>621</v>
      </c>
      <c r="D78" s="104" t="s">
        <v>453</v>
      </c>
      <c r="E78" s="104" t="s">
        <v>607</v>
      </c>
      <c r="F78" s="105">
        <v>0.88364076645412826</v>
      </c>
      <c r="G78" s="105"/>
      <c r="H78" s="105">
        <v>1.4364324324324329</v>
      </c>
      <c r="I78" s="105">
        <v>0.98156216216216219</v>
      </c>
      <c r="J78" s="105"/>
      <c r="K78" s="105">
        <v>1.8652029286162888</v>
      </c>
      <c r="L78" s="105"/>
      <c r="M78" s="104" t="s">
        <v>608</v>
      </c>
    </row>
    <row r="79" spans="1:13" x14ac:dyDescent="0.25">
      <c r="A79" s="104" t="s">
        <v>616</v>
      </c>
      <c r="B79" s="104" t="s">
        <v>617</v>
      </c>
      <c r="C79" s="104" t="s">
        <v>622</v>
      </c>
      <c r="D79" s="104" t="s">
        <v>453</v>
      </c>
      <c r="E79" s="104" t="s">
        <v>607</v>
      </c>
      <c r="F79" s="105">
        <v>1.24969578125</v>
      </c>
      <c r="G79" s="105"/>
      <c r="H79" s="105">
        <v>1.352918918918919</v>
      </c>
      <c r="I79" s="105">
        <v>0.92449459459459449</v>
      </c>
      <c r="J79" s="105"/>
      <c r="K79" s="105">
        <v>2.1741903758445886</v>
      </c>
      <c r="L79" s="105"/>
      <c r="M79" s="104" t="s">
        <v>608</v>
      </c>
    </row>
    <row r="80" spans="1:13" x14ac:dyDescent="0.25">
      <c r="A80" s="104" t="s">
        <v>616</v>
      </c>
      <c r="B80" s="104" t="s">
        <v>617</v>
      </c>
      <c r="C80" s="104" t="s">
        <v>623</v>
      </c>
      <c r="D80" s="104" t="s">
        <v>453</v>
      </c>
      <c r="E80" s="104" t="s">
        <v>607</v>
      </c>
      <c r="F80" s="105">
        <v>1.7367146022727262</v>
      </c>
      <c r="G80" s="105"/>
      <c r="H80" s="105">
        <v>1.352918918918919</v>
      </c>
      <c r="I80" s="105">
        <v>0.92449459459459449</v>
      </c>
      <c r="J80" s="105"/>
      <c r="K80" s="105">
        <v>2.6612091968673148</v>
      </c>
      <c r="L80" s="105"/>
      <c r="M80" s="104" t="s">
        <v>608</v>
      </c>
    </row>
    <row r="81" spans="1:13" x14ac:dyDescent="0.25">
      <c r="A81" s="104" t="s">
        <v>624</v>
      </c>
      <c r="B81" s="104" t="s">
        <v>625</v>
      </c>
      <c r="C81" s="104" t="s">
        <v>625</v>
      </c>
      <c r="D81" s="104" t="s">
        <v>453</v>
      </c>
      <c r="E81" s="104" t="s">
        <v>478</v>
      </c>
      <c r="F81" s="105"/>
      <c r="G81" s="105"/>
      <c r="H81" s="105"/>
      <c r="I81" s="105"/>
      <c r="J81" s="105">
        <v>1929.6345707359658</v>
      </c>
      <c r="K81" s="105"/>
      <c r="L81" s="105"/>
      <c r="M81" s="104" t="s">
        <v>626</v>
      </c>
    </row>
    <row r="82" spans="1:13" x14ac:dyDescent="0.25">
      <c r="A82" s="104" t="s">
        <v>627</v>
      </c>
      <c r="B82" s="104" t="s">
        <v>628</v>
      </c>
      <c r="C82" s="104" t="s">
        <v>453</v>
      </c>
      <c r="D82" s="104" t="s">
        <v>453</v>
      </c>
      <c r="E82" s="104" t="s">
        <v>454</v>
      </c>
      <c r="F82" s="105"/>
      <c r="G82" s="105"/>
      <c r="H82" s="105"/>
      <c r="I82" s="105"/>
      <c r="J82" s="105">
        <v>801.79650743731793</v>
      </c>
      <c r="K82" s="105"/>
      <c r="L82" s="105"/>
      <c r="M82" s="104" t="s">
        <v>626</v>
      </c>
    </row>
    <row r="83" spans="1:13" ht="30" x14ac:dyDescent="0.25">
      <c r="A83" s="104" t="s">
        <v>629</v>
      </c>
      <c r="B83" s="104" t="s">
        <v>630</v>
      </c>
      <c r="C83" s="104" t="s">
        <v>631</v>
      </c>
      <c r="D83" s="104" t="s">
        <v>453</v>
      </c>
      <c r="E83" s="104" t="s">
        <v>607</v>
      </c>
      <c r="F83" s="105"/>
      <c r="G83" s="105"/>
      <c r="H83" s="105"/>
      <c r="I83" s="105"/>
      <c r="J83" s="105"/>
      <c r="K83" s="105">
        <v>0.74160000000000004</v>
      </c>
      <c r="L83" s="105"/>
      <c r="M83" s="104" t="s">
        <v>632</v>
      </c>
    </row>
    <row r="84" spans="1:13" ht="30" x14ac:dyDescent="0.25">
      <c r="A84" s="104" t="s">
        <v>633</v>
      </c>
      <c r="B84" s="104" t="s">
        <v>634</v>
      </c>
      <c r="C84" s="104" t="s">
        <v>634</v>
      </c>
      <c r="D84" s="104" t="s">
        <v>453</v>
      </c>
      <c r="E84" s="104" t="s">
        <v>635</v>
      </c>
      <c r="F84" s="105">
        <v>53.720680000000009</v>
      </c>
      <c r="G84" s="105"/>
      <c r="H84" s="105"/>
      <c r="I84" s="105">
        <v>14.539217047105813</v>
      </c>
      <c r="J84" s="105"/>
      <c r="K84" s="105">
        <v>68.259897047105738</v>
      </c>
      <c r="L84" s="105"/>
      <c r="M84" s="104" t="s">
        <v>636</v>
      </c>
    </row>
    <row r="85" spans="1:13" ht="30" x14ac:dyDescent="0.25">
      <c r="A85" s="104" t="s">
        <v>637</v>
      </c>
      <c r="B85" s="104" t="s">
        <v>638</v>
      </c>
      <c r="C85" s="104" t="s">
        <v>639</v>
      </c>
      <c r="D85" s="104" t="s">
        <v>640</v>
      </c>
      <c r="E85" s="104" t="s">
        <v>73</v>
      </c>
      <c r="F85" s="105">
        <v>2.8633999999999999</v>
      </c>
      <c r="G85" s="105"/>
      <c r="H85" s="105"/>
      <c r="I85" s="105">
        <v>1.1158333333333332</v>
      </c>
      <c r="J85" s="105"/>
      <c r="K85" s="105">
        <v>3.9792333333333327</v>
      </c>
      <c r="L85" s="105"/>
      <c r="M85" s="104" t="s">
        <v>641</v>
      </c>
    </row>
    <row r="86" spans="1:13" x14ac:dyDescent="0.25">
      <c r="A86" s="104" t="s">
        <v>637</v>
      </c>
      <c r="B86" s="104" t="s">
        <v>638</v>
      </c>
      <c r="C86" s="104" t="s">
        <v>642</v>
      </c>
      <c r="D86" s="104" t="s">
        <v>453</v>
      </c>
      <c r="E86" s="104" t="s">
        <v>73</v>
      </c>
      <c r="F86" s="105">
        <v>3.1827000000000001</v>
      </c>
      <c r="G86" s="105"/>
      <c r="H86" s="105"/>
      <c r="I86" s="105">
        <v>1.1158333333333332</v>
      </c>
      <c r="J86" s="105"/>
      <c r="K86" s="105">
        <v>4.2985333333333324</v>
      </c>
      <c r="L86" s="105"/>
      <c r="M86" s="104" t="s">
        <v>641</v>
      </c>
    </row>
    <row r="87" spans="1:13" x14ac:dyDescent="0.25">
      <c r="A87" s="104" t="s">
        <v>637</v>
      </c>
      <c r="B87" s="104" t="s">
        <v>638</v>
      </c>
      <c r="C87" s="104" t="s">
        <v>643</v>
      </c>
      <c r="D87" s="104" t="s">
        <v>644</v>
      </c>
      <c r="E87" s="104" t="s">
        <v>73</v>
      </c>
      <c r="F87" s="105">
        <v>5.0469999999999997</v>
      </c>
      <c r="G87" s="105"/>
      <c r="H87" s="105"/>
      <c r="I87" s="105">
        <v>1.1158333333333332</v>
      </c>
      <c r="J87" s="105"/>
      <c r="K87" s="105">
        <v>6.1628333333333334</v>
      </c>
      <c r="L87" s="105"/>
      <c r="M87" s="104" t="s">
        <v>641</v>
      </c>
    </row>
    <row r="88" spans="1:13" ht="30" x14ac:dyDescent="0.25">
      <c r="A88" s="104" t="s">
        <v>637</v>
      </c>
      <c r="B88" s="104" t="s">
        <v>638</v>
      </c>
      <c r="C88" s="104" t="s">
        <v>645</v>
      </c>
      <c r="D88" s="104" t="s">
        <v>646</v>
      </c>
      <c r="E88" s="104" t="s">
        <v>73</v>
      </c>
      <c r="F88" s="105">
        <v>5.4796000000000005</v>
      </c>
      <c r="G88" s="105"/>
      <c r="H88" s="105"/>
      <c r="I88" s="105">
        <v>1.1158333333333332</v>
      </c>
      <c r="J88" s="105"/>
      <c r="K88" s="105">
        <v>6.5954333333333333</v>
      </c>
      <c r="L88" s="105"/>
      <c r="M88" s="104" t="s">
        <v>641</v>
      </c>
    </row>
    <row r="89" spans="1:13" x14ac:dyDescent="0.25">
      <c r="A89" s="104" t="s">
        <v>476</v>
      </c>
      <c r="B89" s="104" t="s">
        <v>647</v>
      </c>
      <c r="C89" s="104" t="s">
        <v>453</v>
      </c>
      <c r="D89" s="104" t="s">
        <v>453</v>
      </c>
      <c r="E89" s="104" t="s">
        <v>607</v>
      </c>
      <c r="F89" s="105"/>
      <c r="G89" s="105"/>
      <c r="H89" s="105"/>
      <c r="I89" s="105"/>
      <c r="J89" s="105"/>
      <c r="K89" s="105">
        <v>17.987233333333332</v>
      </c>
      <c r="L89" s="105"/>
      <c r="M89" s="104" t="s">
        <v>648</v>
      </c>
    </row>
    <row r="90" spans="1:13" x14ac:dyDescent="0.25">
      <c r="A90" s="104" t="s">
        <v>649</v>
      </c>
      <c r="B90" s="104" t="s">
        <v>650</v>
      </c>
      <c r="C90" s="104" t="s">
        <v>650</v>
      </c>
      <c r="D90" s="104" t="s">
        <v>453</v>
      </c>
      <c r="E90" s="104" t="s">
        <v>454</v>
      </c>
      <c r="F90" s="105">
        <v>5166.4799999999996</v>
      </c>
      <c r="G90" s="105"/>
      <c r="H90" s="105"/>
      <c r="I90" s="105">
        <v>1488.35</v>
      </c>
      <c r="J90" s="105"/>
      <c r="K90" s="105">
        <v>6654.83</v>
      </c>
      <c r="L90" s="105"/>
      <c r="M90" s="104" t="s">
        <v>651</v>
      </c>
    </row>
    <row r="91" spans="1:13" x14ac:dyDescent="0.25">
      <c r="A91" s="104" t="s">
        <v>652</v>
      </c>
      <c r="B91" s="104" t="s">
        <v>653</v>
      </c>
      <c r="C91" s="104" t="s">
        <v>653</v>
      </c>
      <c r="D91" s="104" t="s">
        <v>453</v>
      </c>
      <c r="E91" s="104" t="s">
        <v>454</v>
      </c>
      <c r="F91" s="105">
        <v>22.66</v>
      </c>
      <c r="G91" s="105"/>
      <c r="H91" s="105">
        <v>61.8</v>
      </c>
      <c r="I91" s="105">
        <v>49.440000000000005</v>
      </c>
      <c r="J91" s="105"/>
      <c r="K91" s="105">
        <v>72.099999999999994</v>
      </c>
      <c r="L91" s="105"/>
      <c r="M91" s="104" t="s">
        <v>654</v>
      </c>
    </row>
    <row r="92" spans="1:13" ht="45" x14ac:dyDescent="0.25">
      <c r="A92" s="84" t="s">
        <v>655</v>
      </c>
      <c r="B92" s="128" t="s">
        <v>656</v>
      </c>
      <c r="C92" s="84" t="s">
        <v>262</v>
      </c>
      <c r="D92" s="84" t="s">
        <v>263</v>
      </c>
      <c r="E92" s="84" t="s">
        <v>264</v>
      </c>
      <c r="F92" s="127">
        <v>3310.01</v>
      </c>
      <c r="G92" s="127">
        <v>3117.7</v>
      </c>
      <c r="H92" s="84"/>
      <c r="I92" s="84"/>
      <c r="J92" s="127">
        <v>192.31</v>
      </c>
      <c r="K92" s="84" t="s">
        <v>265</v>
      </c>
      <c r="L92" s="84"/>
      <c r="M92" s="84" t="s">
        <v>657</v>
      </c>
    </row>
    <row r="93" spans="1:13" ht="14.1" customHeight="1" x14ac:dyDescent="0.25">
      <c r="A93" s="84" t="s">
        <v>655</v>
      </c>
      <c r="B93" s="128" t="s">
        <v>656</v>
      </c>
      <c r="C93" s="84" t="s">
        <v>266</v>
      </c>
      <c r="D93" s="84" t="s">
        <v>267</v>
      </c>
      <c r="E93" s="84" t="s">
        <v>264</v>
      </c>
      <c r="F93" s="127">
        <v>3808.98</v>
      </c>
      <c r="G93" s="127">
        <v>3601.17</v>
      </c>
      <c r="H93" s="84"/>
      <c r="I93" s="84"/>
      <c r="J93" s="127">
        <v>207.81</v>
      </c>
      <c r="K93" s="84" t="s">
        <v>265</v>
      </c>
      <c r="L93" s="84"/>
      <c r="M93" s="84" t="s">
        <v>657</v>
      </c>
    </row>
    <row r="94" spans="1:13" ht="45" x14ac:dyDescent="0.25">
      <c r="A94" s="84" t="s">
        <v>655</v>
      </c>
      <c r="B94" s="128" t="s">
        <v>656</v>
      </c>
      <c r="C94" s="84" t="s">
        <v>268</v>
      </c>
      <c r="D94" s="84" t="s">
        <v>269</v>
      </c>
      <c r="E94" s="84" t="s">
        <v>264</v>
      </c>
      <c r="F94" s="127">
        <v>4307.95</v>
      </c>
      <c r="G94" s="127">
        <v>4084.64</v>
      </c>
      <c r="H94" s="84"/>
      <c r="I94" s="84"/>
      <c r="J94" s="127">
        <v>223.3</v>
      </c>
      <c r="K94" s="84" t="s">
        <v>265</v>
      </c>
      <c r="L94" s="84"/>
      <c r="M94" s="84" t="s">
        <v>657</v>
      </c>
    </row>
    <row r="95" spans="1:13" ht="45" x14ac:dyDescent="0.25">
      <c r="A95" s="84" t="s">
        <v>655</v>
      </c>
      <c r="B95" s="128" t="s">
        <v>656</v>
      </c>
      <c r="C95" s="84" t="s">
        <v>270</v>
      </c>
      <c r="D95" s="84" t="s">
        <v>271</v>
      </c>
      <c r="E95" s="84" t="s">
        <v>264</v>
      </c>
      <c r="F95" s="127">
        <v>4807.12</v>
      </c>
      <c r="G95" s="127">
        <v>4568.1099999999997</v>
      </c>
      <c r="H95" s="84"/>
      <c r="I95" s="84"/>
      <c r="J95" s="127">
        <v>239</v>
      </c>
      <c r="K95" s="84" t="s">
        <v>265</v>
      </c>
      <c r="L95" s="84"/>
      <c r="M95" s="84" t="s">
        <v>657</v>
      </c>
    </row>
    <row r="96" spans="1:13" ht="45" x14ac:dyDescent="0.25">
      <c r="A96" s="84" t="s">
        <v>655</v>
      </c>
      <c r="B96" s="128" t="s">
        <v>656</v>
      </c>
      <c r="C96" s="84" t="s">
        <v>272</v>
      </c>
      <c r="D96" s="84" t="s">
        <v>273</v>
      </c>
      <c r="E96" s="84" t="s">
        <v>264</v>
      </c>
      <c r="F96" s="127">
        <v>5306.28</v>
      </c>
      <c r="G96" s="127">
        <v>5051.58</v>
      </c>
      <c r="H96" s="84"/>
      <c r="I96" s="84"/>
      <c r="J96" s="127">
        <v>254.7</v>
      </c>
      <c r="K96" s="84" t="s">
        <v>265</v>
      </c>
      <c r="L96" s="84"/>
      <c r="M96" s="84" t="s">
        <v>657</v>
      </c>
    </row>
    <row r="97" spans="1:13" ht="45" x14ac:dyDescent="0.25">
      <c r="A97" s="84" t="s">
        <v>655</v>
      </c>
      <c r="B97" s="128" t="s">
        <v>656</v>
      </c>
      <c r="C97" s="84" t="s">
        <v>274</v>
      </c>
      <c r="D97" s="84" t="s">
        <v>275</v>
      </c>
      <c r="E97" s="84" t="s">
        <v>264</v>
      </c>
      <c r="F97" s="127">
        <v>5805.56</v>
      </c>
      <c r="G97" s="127">
        <v>5535.05</v>
      </c>
      <c r="H97" s="84"/>
      <c r="I97" s="84"/>
      <c r="J97" s="127">
        <v>270.51</v>
      </c>
      <c r="K97" s="84" t="s">
        <v>265</v>
      </c>
      <c r="L97" s="84"/>
      <c r="M97" s="84" t="s">
        <v>657</v>
      </c>
    </row>
    <row r="98" spans="1:13" ht="45" x14ac:dyDescent="0.25">
      <c r="A98" s="84" t="s">
        <v>655</v>
      </c>
      <c r="B98" s="128" t="s">
        <v>656</v>
      </c>
      <c r="C98" s="84" t="s">
        <v>276</v>
      </c>
      <c r="D98" s="84" t="s">
        <v>277</v>
      </c>
      <c r="E98" s="84" t="s">
        <v>264</v>
      </c>
      <c r="F98" s="127">
        <v>6304.84</v>
      </c>
      <c r="G98" s="127">
        <v>6018.52</v>
      </c>
      <c r="H98" s="84"/>
      <c r="I98" s="84"/>
      <c r="J98" s="127">
        <v>286.31</v>
      </c>
      <c r="K98" s="84" t="s">
        <v>265</v>
      </c>
      <c r="L98" s="84"/>
      <c r="M98" s="84" t="s">
        <v>657</v>
      </c>
    </row>
    <row r="99" spans="1:13" ht="45" x14ac:dyDescent="0.25">
      <c r="A99" s="84" t="s">
        <v>655</v>
      </c>
      <c r="B99" s="128" t="s">
        <v>656</v>
      </c>
      <c r="C99" s="84" t="s">
        <v>282</v>
      </c>
      <c r="D99" s="84" t="s">
        <v>263</v>
      </c>
      <c r="E99" s="84" t="s">
        <v>264</v>
      </c>
      <c r="F99" s="127">
        <v>3384.21</v>
      </c>
      <c r="G99" s="127">
        <v>3117.7</v>
      </c>
      <c r="H99" s="84"/>
      <c r="I99" s="84"/>
      <c r="J99" s="127">
        <v>266.51</v>
      </c>
      <c r="K99" s="84" t="s">
        <v>265</v>
      </c>
      <c r="L99" s="84"/>
      <c r="M99" s="84" t="s">
        <v>657</v>
      </c>
    </row>
    <row r="100" spans="1:13" ht="45" x14ac:dyDescent="0.25">
      <c r="A100" s="84" t="s">
        <v>655</v>
      </c>
      <c r="B100" s="128" t="s">
        <v>656</v>
      </c>
      <c r="C100" s="84" t="s">
        <v>283</v>
      </c>
      <c r="D100" s="84" t="s">
        <v>267</v>
      </c>
      <c r="E100" s="84" t="s">
        <v>264</v>
      </c>
      <c r="F100" s="127">
        <v>3883.55</v>
      </c>
      <c r="G100" s="127">
        <v>3601.17</v>
      </c>
      <c r="H100" s="84"/>
      <c r="I100" s="84"/>
      <c r="J100" s="127">
        <v>282.38</v>
      </c>
      <c r="K100" s="84" t="s">
        <v>265</v>
      </c>
      <c r="L100" s="84"/>
      <c r="M100" s="84" t="s">
        <v>657</v>
      </c>
    </row>
    <row r="101" spans="1:13" ht="45" x14ac:dyDescent="0.25">
      <c r="A101" s="84" t="s">
        <v>655</v>
      </c>
      <c r="B101" s="128" t="s">
        <v>656</v>
      </c>
      <c r="C101" s="84" t="s">
        <v>284</v>
      </c>
      <c r="D101" s="84" t="s">
        <v>269</v>
      </c>
      <c r="E101" s="84" t="s">
        <v>264</v>
      </c>
      <c r="F101" s="127">
        <v>4382.88</v>
      </c>
      <c r="G101" s="127">
        <v>4084.64</v>
      </c>
      <c r="H101" s="84"/>
      <c r="I101" s="84"/>
      <c r="J101" s="127">
        <v>298.24</v>
      </c>
      <c r="K101" s="84" t="s">
        <v>265</v>
      </c>
      <c r="L101" s="84"/>
      <c r="M101" s="84" t="s">
        <v>657</v>
      </c>
    </row>
    <row r="102" spans="1:13" ht="45" x14ac:dyDescent="0.25">
      <c r="A102" s="84" t="s">
        <v>655</v>
      </c>
      <c r="B102" s="128" t="s">
        <v>656</v>
      </c>
      <c r="C102" s="84" t="s">
        <v>285</v>
      </c>
      <c r="D102" s="84" t="s">
        <v>271</v>
      </c>
      <c r="E102" s="84" t="s">
        <v>264</v>
      </c>
      <c r="F102" s="127">
        <v>4882.29</v>
      </c>
      <c r="G102" s="127">
        <v>4568.1099999999997</v>
      </c>
      <c r="H102" s="84"/>
      <c r="I102" s="84"/>
      <c r="J102" s="127">
        <v>314.18</v>
      </c>
      <c r="K102" s="84" t="s">
        <v>265</v>
      </c>
      <c r="L102" s="84"/>
      <c r="M102" s="84" t="s">
        <v>657</v>
      </c>
    </row>
    <row r="103" spans="1:13" ht="45" x14ac:dyDescent="0.25">
      <c r="A103" s="84" t="s">
        <v>655</v>
      </c>
      <c r="B103" s="128" t="s">
        <v>656</v>
      </c>
      <c r="C103" s="84" t="s">
        <v>286</v>
      </c>
      <c r="D103" s="84" t="s">
        <v>273</v>
      </c>
      <c r="E103" s="84" t="s">
        <v>264</v>
      </c>
      <c r="F103" s="127">
        <v>5381.69</v>
      </c>
      <c r="G103" s="127">
        <v>5051.58</v>
      </c>
      <c r="H103" s="84"/>
      <c r="I103" s="84"/>
      <c r="J103" s="127">
        <v>330.11</v>
      </c>
      <c r="K103" s="84" t="s">
        <v>265</v>
      </c>
      <c r="L103" s="84"/>
      <c r="M103" s="84" t="s">
        <v>657</v>
      </c>
    </row>
    <row r="104" spans="1:13" ht="45" x14ac:dyDescent="0.25">
      <c r="A104" s="84" t="s">
        <v>655</v>
      </c>
      <c r="B104" s="128" t="s">
        <v>656</v>
      </c>
      <c r="C104" s="84" t="s">
        <v>287</v>
      </c>
      <c r="D104" s="84" t="s">
        <v>275</v>
      </c>
      <c r="E104" s="84" t="s">
        <v>264</v>
      </c>
      <c r="F104" s="127">
        <v>5881.13</v>
      </c>
      <c r="G104" s="127">
        <v>5535.05</v>
      </c>
      <c r="H104" s="84"/>
      <c r="I104" s="84"/>
      <c r="J104" s="127">
        <v>346.08</v>
      </c>
      <c r="K104" s="84" t="s">
        <v>265</v>
      </c>
      <c r="L104" s="84"/>
      <c r="M104" s="84" t="s">
        <v>657</v>
      </c>
    </row>
    <row r="105" spans="1:13" ht="45" x14ac:dyDescent="0.25">
      <c r="A105" s="84" t="s">
        <v>655</v>
      </c>
      <c r="B105" s="128" t="s">
        <v>656</v>
      </c>
      <c r="C105" s="84" t="s">
        <v>288</v>
      </c>
      <c r="D105" s="84" t="s">
        <v>277</v>
      </c>
      <c r="E105" s="84" t="s">
        <v>264</v>
      </c>
      <c r="F105" s="127">
        <v>6380.57</v>
      </c>
      <c r="G105" s="127">
        <v>6018.52</v>
      </c>
      <c r="H105" s="84"/>
      <c r="I105" s="84"/>
      <c r="J105" s="127">
        <v>362.05</v>
      </c>
      <c r="K105" s="84" t="s">
        <v>265</v>
      </c>
      <c r="L105" s="84"/>
      <c r="M105" s="84" t="s">
        <v>657</v>
      </c>
    </row>
    <row r="106" spans="1:13" ht="45" x14ac:dyDescent="0.25">
      <c r="A106" s="84" t="s">
        <v>655</v>
      </c>
      <c r="B106" s="128" t="s">
        <v>656</v>
      </c>
      <c r="C106" s="84" t="s">
        <v>291</v>
      </c>
      <c r="D106" s="84" t="s">
        <v>263</v>
      </c>
      <c r="E106" s="84" t="s">
        <v>264</v>
      </c>
      <c r="F106" s="127">
        <v>3460.08</v>
      </c>
      <c r="G106" s="127">
        <v>3117.7</v>
      </c>
      <c r="H106" s="84"/>
      <c r="I106" s="84"/>
      <c r="J106" s="127">
        <v>342.38</v>
      </c>
      <c r="K106" s="84" t="s">
        <v>265</v>
      </c>
      <c r="L106" s="84"/>
      <c r="M106" s="84" t="s">
        <v>657</v>
      </c>
    </row>
    <row r="107" spans="1:13" ht="45" x14ac:dyDescent="0.25">
      <c r="A107" s="84" t="s">
        <v>655</v>
      </c>
      <c r="B107" s="128" t="s">
        <v>656</v>
      </c>
      <c r="C107" s="84" t="s">
        <v>292</v>
      </c>
      <c r="D107" s="84" t="s">
        <v>267</v>
      </c>
      <c r="E107" s="84" t="s">
        <v>264</v>
      </c>
      <c r="F107" s="127">
        <v>3959.6</v>
      </c>
      <c r="G107" s="127">
        <v>3601.17</v>
      </c>
      <c r="H107" s="84"/>
      <c r="I107" s="84"/>
      <c r="J107" s="127">
        <v>358.43</v>
      </c>
      <c r="K107" s="84" t="s">
        <v>265</v>
      </c>
      <c r="L107" s="84"/>
      <c r="M107" s="84" t="s">
        <v>657</v>
      </c>
    </row>
    <row r="108" spans="1:13" ht="45" x14ac:dyDescent="0.25">
      <c r="A108" s="84" t="s">
        <v>655</v>
      </c>
      <c r="B108" s="128" t="s">
        <v>656</v>
      </c>
      <c r="C108" s="84" t="s">
        <v>293</v>
      </c>
      <c r="D108" s="84" t="s">
        <v>269</v>
      </c>
      <c r="E108" s="84" t="s">
        <v>264</v>
      </c>
      <c r="F108" s="127">
        <v>4459.13</v>
      </c>
      <c r="G108" s="127">
        <v>4084.64</v>
      </c>
      <c r="H108" s="84"/>
      <c r="I108" s="84"/>
      <c r="J108" s="127">
        <v>374.48</v>
      </c>
      <c r="K108" s="84" t="s">
        <v>265</v>
      </c>
      <c r="L108" s="84"/>
      <c r="M108" s="84" t="s">
        <v>657</v>
      </c>
    </row>
    <row r="109" spans="1:13" ht="45" x14ac:dyDescent="0.25">
      <c r="A109" s="84" t="s">
        <v>655</v>
      </c>
      <c r="B109" s="128" t="s">
        <v>656</v>
      </c>
      <c r="C109" s="84" t="s">
        <v>294</v>
      </c>
      <c r="D109" s="84" t="s">
        <v>271</v>
      </c>
      <c r="E109" s="84" t="s">
        <v>264</v>
      </c>
      <c r="F109" s="127">
        <v>4958.6499999999996</v>
      </c>
      <c r="G109" s="127">
        <v>4568.1099999999997</v>
      </c>
      <c r="H109" s="84"/>
      <c r="I109" s="84"/>
      <c r="J109" s="127">
        <v>390.54</v>
      </c>
      <c r="K109" s="84" t="s">
        <v>265</v>
      </c>
      <c r="L109" s="84"/>
      <c r="M109" s="84" t="s">
        <v>657</v>
      </c>
    </row>
    <row r="110" spans="1:13" ht="45" x14ac:dyDescent="0.25">
      <c r="A110" s="84" t="s">
        <v>655</v>
      </c>
      <c r="B110" s="128" t="s">
        <v>656</v>
      </c>
      <c r="C110" s="84" t="s">
        <v>295</v>
      </c>
      <c r="D110" s="84" t="s">
        <v>273</v>
      </c>
      <c r="E110" s="84" t="s">
        <v>264</v>
      </c>
      <c r="F110" s="127">
        <v>5458.17</v>
      </c>
      <c r="G110" s="127">
        <v>5051.58</v>
      </c>
      <c r="H110" s="84"/>
      <c r="I110" s="84"/>
      <c r="J110" s="127">
        <v>406.59</v>
      </c>
      <c r="K110" s="84" t="s">
        <v>265</v>
      </c>
      <c r="L110" s="84"/>
      <c r="M110" s="84" t="s">
        <v>657</v>
      </c>
    </row>
    <row r="111" spans="1:13" ht="45" x14ac:dyDescent="0.25">
      <c r="A111" s="84" t="s">
        <v>655</v>
      </c>
      <c r="B111" s="128" t="s">
        <v>656</v>
      </c>
      <c r="C111" s="84" t="s">
        <v>296</v>
      </c>
      <c r="D111" s="84" t="s">
        <v>275</v>
      </c>
      <c r="E111" s="84" t="s">
        <v>264</v>
      </c>
      <c r="F111" s="127">
        <v>5957.7</v>
      </c>
      <c r="G111" s="127">
        <v>5535.05</v>
      </c>
      <c r="H111" s="84"/>
      <c r="I111" s="84"/>
      <c r="J111" s="127">
        <v>422.64</v>
      </c>
      <c r="K111" s="84" t="s">
        <v>265</v>
      </c>
      <c r="L111" s="84"/>
      <c r="M111" s="84" t="s">
        <v>657</v>
      </c>
    </row>
    <row r="112" spans="1:13" ht="45" x14ac:dyDescent="0.25">
      <c r="A112" s="84" t="s">
        <v>655</v>
      </c>
      <c r="B112" s="128" t="s">
        <v>656</v>
      </c>
      <c r="C112" s="84" t="s">
        <v>297</v>
      </c>
      <c r="D112" s="84" t="s">
        <v>277</v>
      </c>
      <c r="E112" s="84" t="s">
        <v>264</v>
      </c>
      <c r="F112" s="127">
        <v>6457.22</v>
      </c>
      <c r="G112" s="127">
        <v>6018.52</v>
      </c>
      <c r="H112" s="84"/>
      <c r="I112" s="84"/>
      <c r="J112" s="127">
        <v>438.7</v>
      </c>
      <c r="K112" s="84" t="s">
        <v>265</v>
      </c>
      <c r="L112" s="84"/>
      <c r="M112" s="84" t="s">
        <v>657</v>
      </c>
    </row>
    <row r="113" spans="1:13" ht="45" x14ac:dyDescent="0.25">
      <c r="A113" s="84" t="s">
        <v>655</v>
      </c>
      <c r="B113" s="128" t="s">
        <v>656</v>
      </c>
      <c r="C113" s="84" t="s">
        <v>300</v>
      </c>
      <c r="D113" s="84" t="s">
        <v>263</v>
      </c>
      <c r="E113" s="84" t="s">
        <v>264</v>
      </c>
      <c r="F113" s="127">
        <v>3537.65</v>
      </c>
      <c r="G113" s="127">
        <v>3117.7</v>
      </c>
      <c r="H113" s="84"/>
      <c r="I113" s="84"/>
      <c r="J113" s="127">
        <v>419.95</v>
      </c>
      <c r="K113" s="84" t="s">
        <v>265</v>
      </c>
      <c r="L113" s="84"/>
      <c r="M113" s="84" t="s">
        <v>657</v>
      </c>
    </row>
    <row r="114" spans="1:13" ht="45" x14ac:dyDescent="0.25">
      <c r="A114" s="84" t="s">
        <v>655</v>
      </c>
      <c r="B114" s="128" t="s">
        <v>656</v>
      </c>
      <c r="C114" s="84" t="s">
        <v>301</v>
      </c>
      <c r="D114" s="84" t="s">
        <v>267</v>
      </c>
      <c r="E114" s="84" t="s">
        <v>264</v>
      </c>
      <c r="F114" s="127">
        <v>4037.17</v>
      </c>
      <c r="G114" s="127">
        <v>3601.17</v>
      </c>
      <c r="H114" s="84"/>
      <c r="I114" s="84"/>
      <c r="J114" s="127">
        <v>436</v>
      </c>
      <c r="K114" s="84" t="s">
        <v>265</v>
      </c>
      <c r="L114" s="84"/>
      <c r="M114" s="84" t="s">
        <v>657</v>
      </c>
    </row>
    <row r="115" spans="1:13" ht="45" x14ac:dyDescent="0.25">
      <c r="A115" s="84" t="s">
        <v>655</v>
      </c>
      <c r="B115" s="128" t="s">
        <v>656</v>
      </c>
      <c r="C115" s="84" t="s">
        <v>302</v>
      </c>
      <c r="D115" s="84" t="s">
        <v>269</v>
      </c>
      <c r="E115" s="84" t="s">
        <v>264</v>
      </c>
      <c r="F115" s="127">
        <v>4536.6899999999996</v>
      </c>
      <c r="G115" s="127">
        <v>4084.64</v>
      </c>
      <c r="H115" s="84"/>
      <c r="I115" s="84"/>
      <c r="J115" s="127">
        <v>452.05</v>
      </c>
      <c r="K115" s="84" t="s">
        <v>265</v>
      </c>
      <c r="L115" s="84"/>
      <c r="M115" s="84" t="s">
        <v>657</v>
      </c>
    </row>
    <row r="116" spans="1:13" ht="45" x14ac:dyDescent="0.25">
      <c r="A116" s="84" t="s">
        <v>655</v>
      </c>
      <c r="B116" s="128" t="s">
        <v>656</v>
      </c>
      <c r="C116" s="84" t="s">
        <v>303</v>
      </c>
      <c r="D116" s="84" t="s">
        <v>271</v>
      </c>
      <c r="E116" s="84" t="s">
        <v>264</v>
      </c>
      <c r="F116" s="127">
        <v>5036.22</v>
      </c>
      <c r="G116" s="127">
        <v>4568.1099999999997</v>
      </c>
      <c r="H116" s="84"/>
      <c r="I116" s="84"/>
      <c r="J116" s="127">
        <v>468.1</v>
      </c>
      <c r="K116" s="84" t="s">
        <v>265</v>
      </c>
      <c r="L116" s="84"/>
      <c r="M116" s="84" t="s">
        <v>657</v>
      </c>
    </row>
    <row r="117" spans="1:13" ht="45" x14ac:dyDescent="0.25">
      <c r="A117" s="84" t="s">
        <v>655</v>
      </c>
      <c r="B117" s="128" t="s">
        <v>656</v>
      </c>
      <c r="C117" s="84" t="s">
        <v>304</v>
      </c>
      <c r="D117" s="84" t="s">
        <v>273</v>
      </c>
      <c r="E117" s="84" t="s">
        <v>264</v>
      </c>
      <c r="F117" s="127">
        <v>5535.74</v>
      </c>
      <c r="G117" s="127">
        <v>5051.58</v>
      </c>
      <c r="H117" s="84"/>
      <c r="I117" s="84"/>
      <c r="J117" s="127">
        <v>484.16</v>
      </c>
      <c r="K117" s="84" t="s">
        <v>265</v>
      </c>
      <c r="L117" s="84"/>
      <c r="M117" s="84" t="s">
        <v>657</v>
      </c>
    </row>
    <row r="118" spans="1:13" ht="45" x14ac:dyDescent="0.25">
      <c r="A118" s="84" t="s">
        <v>655</v>
      </c>
      <c r="B118" s="128" t="s">
        <v>656</v>
      </c>
      <c r="C118" s="84" t="s">
        <v>305</v>
      </c>
      <c r="D118" s="84" t="s">
        <v>275</v>
      </c>
      <c r="E118" s="84" t="s">
        <v>264</v>
      </c>
      <c r="F118" s="127">
        <v>6035.26</v>
      </c>
      <c r="G118" s="127">
        <v>5535.05</v>
      </c>
      <c r="H118" s="84"/>
      <c r="I118" s="84"/>
      <c r="J118" s="127">
        <v>500.21</v>
      </c>
      <c r="K118" s="84" t="s">
        <v>265</v>
      </c>
      <c r="L118" s="84"/>
      <c r="M118" s="84" t="s">
        <v>657</v>
      </c>
    </row>
    <row r="119" spans="1:13" ht="45" x14ac:dyDescent="0.25">
      <c r="A119" s="84" t="s">
        <v>655</v>
      </c>
      <c r="B119" s="128" t="s">
        <v>656</v>
      </c>
      <c r="C119" s="84" t="s">
        <v>306</v>
      </c>
      <c r="D119" s="84" t="s">
        <v>277</v>
      </c>
      <c r="E119" s="84" t="s">
        <v>264</v>
      </c>
      <c r="F119" s="127">
        <v>6534.79</v>
      </c>
      <c r="G119" s="127">
        <v>6018.52</v>
      </c>
      <c r="H119" s="84"/>
      <c r="I119" s="84"/>
      <c r="J119" s="127">
        <v>516.26</v>
      </c>
      <c r="K119" s="84" t="s">
        <v>265</v>
      </c>
      <c r="L119" s="84"/>
      <c r="M119" s="84" t="s">
        <v>657</v>
      </c>
    </row>
    <row r="120" spans="1:13" ht="45" x14ac:dyDescent="0.25">
      <c r="A120" s="84" t="s">
        <v>655</v>
      </c>
      <c r="B120" s="128" t="s">
        <v>656</v>
      </c>
      <c r="C120" s="84" t="s">
        <v>309</v>
      </c>
      <c r="D120" s="84" t="s">
        <v>263</v>
      </c>
      <c r="E120" s="84" t="s">
        <v>264</v>
      </c>
      <c r="F120" s="127">
        <v>3615.21</v>
      </c>
      <c r="G120" s="127">
        <v>3117.7</v>
      </c>
      <c r="H120" s="84"/>
      <c r="I120" s="84"/>
      <c r="J120" s="127">
        <v>497.51</v>
      </c>
      <c r="K120" s="84" t="s">
        <v>265</v>
      </c>
      <c r="L120" s="84"/>
      <c r="M120" s="84" t="s">
        <v>657</v>
      </c>
    </row>
    <row r="121" spans="1:13" ht="45" x14ac:dyDescent="0.25">
      <c r="A121" s="84" t="s">
        <v>655</v>
      </c>
      <c r="B121" s="128" t="s">
        <v>656</v>
      </c>
      <c r="C121" s="84" t="s">
        <v>310</v>
      </c>
      <c r="D121" s="84" t="s">
        <v>267</v>
      </c>
      <c r="E121" s="84" t="s">
        <v>264</v>
      </c>
      <c r="F121" s="127">
        <v>4114.74</v>
      </c>
      <c r="G121" s="127">
        <v>3601.17</v>
      </c>
      <c r="H121" s="84"/>
      <c r="I121" s="84"/>
      <c r="J121" s="127">
        <v>513.57000000000005</v>
      </c>
      <c r="K121" s="84" t="s">
        <v>265</v>
      </c>
      <c r="L121" s="84"/>
      <c r="M121" s="84" t="s">
        <v>657</v>
      </c>
    </row>
    <row r="122" spans="1:13" ht="45" x14ac:dyDescent="0.25">
      <c r="A122" s="84" t="s">
        <v>655</v>
      </c>
      <c r="B122" s="128" t="s">
        <v>656</v>
      </c>
      <c r="C122" s="84" t="s">
        <v>311</v>
      </c>
      <c r="D122" s="84" t="s">
        <v>269</v>
      </c>
      <c r="E122" s="84" t="s">
        <v>264</v>
      </c>
      <c r="F122" s="127">
        <v>4614.26</v>
      </c>
      <c r="G122" s="127">
        <v>4084.64</v>
      </c>
      <c r="H122" s="84"/>
      <c r="I122" s="84"/>
      <c r="J122" s="127">
        <v>529.62</v>
      </c>
      <c r="K122" s="84" t="s">
        <v>265</v>
      </c>
      <c r="L122" s="84"/>
      <c r="M122" s="84" t="s">
        <v>657</v>
      </c>
    </row>
    <row r="123" spans="1:13" ht="45" x14ac:dyDescent="0.25">
      <c r="A123" s="84" t="s">
        <v>655</v>
      </c>
      <c r="B123" s="128" t="s">
        <v>656</v>
      </c>
      <c r="C123" s="84" t="s">
        <v>312</v>
      </c>
      <c r="D123" s="84" t="s">
        <v>271</v>
      </c>
      <c r="E123" s="84" t="s">
        <v>264</v>
      </c>
      <c r="F123" s="127">
        <v>5113.79</v>
      </c>
      <c r="G123" s="127">
        <v>4568.1099999999997</v>
      </c>
      <c r="H123" s="84"/>
      <c r="I123" s="84"/>
      <c r="J123" s="127">
        <v>545.66999999999996</v>
      </c>
      <c r="K123" s="84" t="s">
        <v>265</v>
      </c>
      <c r="L123" s="84"/>
      <c r="M123" s="84" t="s">
        <v>657</v>
      </c>
    </row>
    <row r="124" spans="1:13" ht="45" x14ac:dyDescent="0.25">
      <c r="A124" s="84" t="s">
        <v>655</v>
      </c>
      <c r="B124" s="128" t="s">
        <v>656</v>
      </c>
      <c r="C124" s="84" t="s">
        <v>313</v>
      </c>
      <c r="D124" s="84" t="s">
        <v>273</v>
      </c>
      <c r="E124" s="84" t="s">
        <v>264</v>
      </c>
      <c r="F124" s="127">
        <v>5613.31</v>
      </c>
      <c r="G124" s="127">
        <v>5051.58</v>
      </c>
      <c r="H124" s="84"/>
      <c r="I124" s="84"/>
      <c r="J124" s="127">
        <v>561.73</v>
      </c>
      <c r="K124" s="84" t="s">
        <v>265</v>
      </c>
      <c r="L124" s="84"/>
      <c r="M124" s="84" t="s">
        <v>657</v>
      </c>
    </row>
    <row r="125" spans="1:13" ht="45" x14ac:dyDescent="0.25">
      <c r="A125" s="84" t="s">
        <v>655</v>
      </c>
      <c r="B125" s="128" t="s">
        <v>656</v>
      </c>
      <c r="C125" s="84" t="s">
        <v>314</v>
      </c>
      <c r="D125" s="84" t="s">
        <v>275</v>
      </c>
      <c r="E125" s="84" t="s">
        <v>264</v>
      </c>
      <c r="F125" s="127">
        <v>6112.83</v>
      </c>
      <c r="G125" s="127">
        <v>5535.05</v>
      </c>
      <c r="H125" s="84"/>
      <c r="I125" s="84"/>
      <c r="J125" s="127">
        <v>577.78</v>
      </c>
      <c r="K125" s="84" t="s">
        <v>265</v>
      </c>
      <c r="L125" s="84"/>
      <c r="M125" s="84" t="s">
        <v>657</v>
      </c>
    </row>
    <row r="126" spans="1:13" ht="45" x14ac:dyDescent="0.25">
      <c r="A126" s="84" t="s">
        <v>655</v>
      </c>
      <c r="B126" s="128" t="s">
        <v>656</v>
      </c>
      <c r="C126" s="84" t="s">
        <v>315</v>
      </c>
      <c r="D126" s="84" t="s">
        <v>277</v>
      </c>
      <c r="E126" s="84" t="s">
        <v>264</v>
      </c>
      <c r="F126" s="127">
        <v>6612.36</v>
      </c>
      <c r="G126" s="127">
        <v>6018.52</v>
      </c>
      <c r="H126" s="84"/>
      <c r="I126" s="84"/>
      <c r="J126" s="127">
        <v>593.83000000000004</v>
      </c>
      <c r="K126" s="84" t="s">
        <v>265</v>
      </c>
      <c r="L126" s="84"/>
      <c r="M126" s="84" t="s">
        <v>657</v>
      </c>
    </row>
    <row r="127" spans="1:13" ht="45" x14ac:dyDescent="0.25">
      <c r="A127" s="84" t="s">
        <v>655</v>
      </c>
      <c r="B127" s="128" t="s">
        <v>656</v>
      </c>
      <c r="C127" s="84" t="s">
        <v>318</v>
      </c>
      <c r="D127" s="84" t="s">
        <v>263</v>
      </c>
      <c r="E127" s="84" t="s">
        <v>264</v>
      </c>
      <c r="F127" s="127">
        <v>3692.78</v>
      </c>
      <c r="G127" s="127">
        <v>3117.7</v>
      </c>
      <c r="H127" s="84"/>
      <c r="I127" s="84"/>
      <c r="J127" s="127">
        <v>575.08000000000004</v>
      </c>
      <c r="K127" s="84" t="s">
        <v>265</v>
      </c>
      <c r="L127" s="84"/>
      <c r="M127" s="84" t="s">
        <v>657</v>
      </c>
    </row>
    <row r="128" spans="1:13" ht="45" x14ac:dyDescent="0.25">
      <c r="A128" s="84" t="s">
        <v>655</v>
      </c>
      <c r="B128" s="128" t="s">
        <v>656</v>
      </c>
      <c r="C128" s="84" t="s">
        <v>319</v>
      </c>
      <c r="D128" s="84" t="s">
        <v>267</v>
      </c>
      <c r="E128" s="84" t="s">
        <v>264</v>
      </c>
      <c r="F128" s="127">
        <v>4192.3100000000004</v>
      </c>
      <c r="G128" s="127">
        <v>3601.17</v>
      </c>
      <c r="H128" s="84"/>
      <c r="I128" s="84"/>
      <c r="J128" s="127">
        <v>591.13</v>
      </c>
      <c r="K128" s="84" t="s">
        <v>265</v>
      </c>
      <c r="L128" s="84"/>
      <c r="M128" s="84" t="s">
        <v>657</v>
      </c>
    </row>
    <row r="129" spans="1:13" ht="45" x14ac:dyDescent="0.25">
      <c r="A129" s="84" t="s">
        <v>655</v>
      </c>
      <c r="B129" s="128" t="s">
        <v>656</v>
      </c>
      <c r="C129" s="84" t="s">
        <v>320</v>
      </c>
      <c r="D129" s="84" t="s">
        <v>269</v>
      </c>
      <c r="E129" s="84" t="s">
        <v>264</v>
      </c>
      <c r="F129" s="127">
        <v>4691.83</v>
      </c>
      <c r="G129" s="127">
        <v>4084.64</v>
      </c>
      <c r="H129" s="84"/>
      <c r="I129" s="84"/>
      <c r="J129" s="127">
        <v>607.19000000000005</v>
      </c>
      <c r="K129" s="84" t="s">
        <v>265</v>
      </c>
      <c r="L129" s="84"/>
      <c r="M129" s="84" t="s">
        <v>657</v>
      </c>
    </row>
    <row r="130" spans="1:13" ht="45" x14ac:dyDescent="0.25">
      <c r="A130" s="84" t="s">
        <v>655</v>
      </c>
      <c r="B130" s="128" t="s">
        <v>656</v>
      </c>
      <c r="C130" s="84" t="s">
        <v>321</v>
      </c>
      <c r="D130" s="84" t="s">
        <v>271</v>
      </c>
      <c r="E130" s="84" t="s">
        <v>264</v>
      </c>
      <c r="F130" s="127">
        <v>5191.3500000000004</v>
      </c>
      <c r="G130" s="127">
        <v>4568.1099999999997</v>
      </c>
      <c r="H130" s="84"/>
      <c r="I130" s="84"/>
      <c r="J130" s="127">
        <v>623.24</v>
      </c>
      <c r="K130" s="84" t="s">
        <v>265</v>
      </c>
      <c r="L130" s="84"/>
      <c r="M130" s="84" t="s">
        <v>657</v>
      </c>
    </row>
    <row r="131" spans="1:13" ht="45" x14ac:dyDescent="0.25">
      <c r="A131" s="84" t="s">
        <v>655</v>
      </c>
      <c r="B131" s="128" t="s">
        <v>656</v>
      </c>
      <c r="C131" s="84" t="s">
        <v>322</v>
      </c>
      <c r="D131" s="84" t="s">
        <v>273</v>
      </c>
      <c r="E131" s="84" t="s">
        <v>264</v>
      </c>
      <c r="F131" s="127">
        <v>5690.88</v>
      </c>
      <c r="G131" s="127">
        <v>5051.58</v>
      </c>
      <c r="H131" s="84"/>
      <c r="I131" s="84"/>
      <c r="J131" s="127">
        <v>639.29</v>
      </c>
      <c r="K131" s="84" t="s">
        <v>265</v>
      </c>
      <c r="L131" s="84"/>
      <c r="M131" s="84" t="s">
        <v>657</v>
      </c>
    </row>
    <row r="132" spans="1:13" ht="45" x14ac:dyDescent="0.25">
      <c r="A132" s="84" t="s">
        <v>655</v>
      </c>
      <c r="B132" s="128" t="s">
        <v>656</v>
      </c>
      <c r="C132" s="84" t="s">
        <v>323</v>
      </c>
      <c r="D132" s="84" t="s">
        <v>275</v>
      </c>
      <c r="E132" s="84" t="s">
        <v>264</v>
      </c>
      <c r="F132" s="127">
        <v>6190.4</v>
      </c>
      <c r="G132" s="127">
        <v>5535.05</v>
      </c>
      <c r="H132" s="84"/>
      <c r="I132" s="84"/>
      <c r="J132" s="127">
        <v>655.35</v>
      </c>
      <c r="K132" s="84" t="s">
        <v>265</v>
      </c>
      <c r="L132" s="84"/>
      <c r="M132" s="84" t="s">
        <v>657</v>
      </c>
    </row>
    <row r="133" spans="1:13" ht="45" x14ac:dyDescent="0.25">
      <c r="A133" s="84" t="s">
        <v>655</v>
      </c>
      <c r="B133" s="128" t="s">
        <v>656</v>
      </c>
      <c r="C133" s="84" t="s">
        <v>324</v>
      </c>
      <c r="D133" s="84" t="s">
        <v>277</v>
      </c>
      <c r="E133" s="84" t="s">
        <v>264</v>
      </c>
      <c r="F133" s="127">
        <v>6689.92</v>
      </c>
      <c r="G133" s="127">
        <v>6018.52</v>
      </c>
      <c r="H133" s="84"/>
      <c r="I133" s="84"/>
      <c r="J133" s="127">
        <v>671.4</v>
      </c>
      <c r="K133" s="84" t="s">
        <v>265</v>
      </c>
      <c r="L133" s="84"/>
      <c r="M133" s="84" t="s">
        <v>657</v>
      </c>
    </row>
    <row r="134" spans="1:13" ht="45" x14ac:dyDescent="0.25">
      <c r="A134" s="84" t="s">
        <v>655</v>
      </c>
      <c r="B134" s="128" t="s">
        <v>656</v>
      </c>
      <c r="C134" s="84" t="s">
        <v>327</v>
      </c>
      <c r="D134" s="84" t="s">
        <v>263</v>
      </c>
      <c r="E134" s="84" t="s">
        <v>264</v>
      </c>
      <c r="F134" s="127">
        <v>3770.35</v>
      </c>
      <c r="G134" s="127">
        <v>3117.7</v>
      </c>
      <c r="H134" s="84"/>
      <c r="I134" s="84"/>
      <c r="J134" s="127">
        <v>652.65</v>
      </c>
      <c r="K134" s="84" t="s">
        <v>265</v>
      </c>
      <c r="L134" s="84"/>
      <c r="M134" s="84" t="s">
        <v>657</v>
      </c>
    </row>
    <row r="135" spans="1:13" ht="45" x14ac:dyDescent="0.25">
      <c r="A135" s="84" t="s">
        <v>655</v>
      </c>
      <c r="B135" s="128" t="s">
        <v>656</v>
      </c>
      <c r="C135" s="84" t="s">
        <v>328</v>
      </c>
      <c r="D135" s="84" t="s">
        <v>267</v>
      </c>
      <c r="E135" s="84" t="s">
        <v>264</v>
      </c>
      <c r="F135" s="127">
        <v>4269.87</v>
      </c>
      <c r="G135" s="127">
        <v>3601.17</v>
      </c>
      <c r="H135" s="84"/>
      <c r="I135" s="84"/>
      <c r="J135" s="127">
        <v>668.7</v>
      </c>
      <c r="K135" s="84" t="s">
        <v>265</v>
      </c>
      <c r="L135" s="84"/>
      <c r="M135" s="84" t="s">
        <v>657</v>
      </c>
    </row>
    <row r="136" spans="1:13" ht="45" x14ac:dyDescent="0.25">
      <c r="A136" s="84" t="s">
        <v>655</v>
      </c>
      <c r="B136" s="128" t="s">
        <v>656</v>
      </c>
      <c r="C136" s="84" t="s">
        <v>329</v>
      </c>
      <c r="D136" s="84" t="s">
        <v>269</v>
      </c>
      <c r="E136" s="84" t="s">
        <v>264</v>
      </c>
      <c r="F136" s="127">
        <v>4769.3999999999996</v>
      </c>
      <c r="G136" s="127">
        <v>4084.64</v>
      </c>
      <c r="H136" s="84"/>
      <c r="I136" s="84"/>
      <c r="J136" s="127">
        <v>684.75</v>
      </c>
      <c r="K136" s="84" t="s">
        <v>265</v>
      </c>
      <c r="L136" s="84"/>
      <c r="M136" s="84" t="s">
        <v>657</v>
      </c>
    </row>
    <row r="137" spans="1:13" ht="45" x14ac:dyDescent="0.25">
      <c r="A137" s="84" t="s">
        <v>655</v>
      </c>
      <c r="B137" s="128" t="s">
        <v>656</v>
      </c>
      <c r="C137" s="84" t="s">
        <v>330</v>
      </c>
      <c r="D137" s="84" t="s">
        <v>271</v>
      </c>
      <c r="E137" s="84" t="s">
        <v>264</v>
      </c>
      <c r="F137" s="127">
        <v>5268.92</v>
      </c>
      <c r="G137" s="127">
        <v>4568.1099999999997</v>
      </c>
      <c r="H137" s="84"/>
      <c r="I137" s="84"/>
      <c r="J137" s="127">
        <v>700.81</v>
      </c>
      <c r="K137" s="84" t="s">
        <v>265</v>
      </c>
      <c r="L137" s="84"/>
      <c r="M137" s="84" t="s">
        <v>657</v>
      </c>
    </row>
    <row r="138" spans="1:13" ht="45" x14ac:dyDescent="0.25">
      <c r="A138" s="84" t="s">
        <v>655</v>
      </c>
      <c r="B138" s="128" t="s">
        <v>656</v>
      </c>
      <c r="C138" s="84" t="s">
        <v>331</v>
      </c>
      <c r="D138" s="84" t="s">
        <v>273</v>
      </c>
      <c r="E138" s="84" t="s">
        <v>264</v>
      </c>
      <c r="F138" s="127">
        <v>5768.44</v>
      </c>
      <c r="G138" s="127">
        <v>5051.58</v>
      </c>
      <c r="H138" s="84"/>
      <c r="I138" s="84"/>
      <c r="J138" s="127">
        <v>716.86</v>
      </c>
      <c r="K138" s="84" t="s">
        <v>265</v>
      </c>
      <c r="L138" s="84"/>
      <c r="M138" s="84" t="s">
        <v>657</v>
      </c>
    </row>
    <row r="139" spans="1:13" ht="45" x14ac:dyDescent="0.25">
      <c r="A139" s="84" t="s">
        <v>655</v>
      </c>
      <c r="B139" s="128" t="s">
        <v>656</v>
      </c>
      <c r="C139" s="84" t="s">
        <v>332</v>
      </c>
      <c r="D139" s="84" t="s">
        <v>275</v>
      </c>
      <c r="E139" s="84" t="s">
        <v>264</v>
      </c>
      <c r="F139" s="127">
        <v>6267.97</v>
      </c>
      <c r="G139" s="127">
        <v>5535.05</v>
      </c>
      <c r="H139" s="84"/>
      <c r="I139" s="84"/>
      <c r="J139" s="127">
        <v>732.91</v>
      </c>
      <c r="K139" s="84" t="s">
        <v>265</v>
      </c>
      <c r="L139" s="84"/>
      <c r="M139" s="84" t="s">
        <v>657</v>
      </c>
    </row>
    <row r="140" spans="1:13" ht="45" x14ac:dyDescent="0.25">
      <c r="A140" s="84" t="s">
        <v>655</v>
      </c>
      <c r="B140" s="128" t="s">
        <v>656</v>
      </c>
      <c r="C140" s="84" t="s">
        <v>333</v>
      </c>
      <c r="D140" s="84" t="s">
        <v>277</v>
      </c>
      <c r="E140" s="84" t="s">
        <v>264</v>
      </c>
      <c r="F140" s="127">
        <v>6767.49</v>
      </c>
      <c r="G140" s="127">
        <v>6018.52</v>
      </c>
      <c r="H140" s="84"/>
      <c r="I140" s="84"/>
      <c r="J140" s="127">
        <v>748.97</v>
      </c>
      <c r="K140" s="84" t="s">
        <v>265</v>
      </c>
      <c r="L140" s="84"/>
      <c r="M140" s="84" t="s">
        <v>657</v>
      </c>
    </row>
    <row r="142" spans="1:13" x14ac:dyDescent="0.25">
      <c r="I142" s="161"/>
    </row>
  </sheetData>
  <autoFilter ref="A1:M140" xr:uid="{488374A9-6387-4D61-8551-09F136FABDE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P232"/>
  <sheetViews>
    <sheetView zoomScale="70" zoomScaleNormal="70" workbookViewId="0">
      <pane xSplit="3" ySplit="1" topLeftCell="D138" activePane="bottomRight" state="frozen"/>
      <selection pane="topRight" activeCell="E1" sqref="E1"/>
      <selection pane="bottomLeft" activeCell="A2" sqref="A2"/>
      <selection pane="bottomRight" activeCell="B1" sqref="B1:B1048576"/>
    </sheetView>
  </sheetViews>
  <sheetFormatPr defaultColWidth="9.28515625" defaultRowHeight="15" x14ac:dyDescent="0.25"/>
  <cols>
    <col min="1" max="1" width="23" style="113" customWidth="1"/>
    <col min="2" max="2" width="27.28515625" style="157" customWidth="1"/>
    <col min="3" max="3" width="42.5703125" style="113" customWidth="1"/>
    <col min="4" max="4" width="54.140625" style="113" bestFit="1" customWidth="1"/>
    <col min="5" max="5" width="25.42578125" style="113" customWidth="1"/>
    <col min="6" max="6" width="15.140625" style="113" customWidth="1"/>
    <col min="7" max="7" width="10.7109375" style="113" customWidth="1"/>
    <col min="8" max="8" width="16.5703125" style="113" customWidth="1"/>
    <col min="9" max="9" width="13.28515625" style="113" customWidth="1"/>
    <col min="10" max="10" width="10" style="113" customWidth="1"/>
    <col min="11" max="11" width="10.7109375" style="113" customWidth="1"/>
    <col min="12" max="12" width="12.85546875" style="113" customWidth="1"/>
    <col min="13" max="13" width="35.5703125" style="113" bestFit="1" customWidth="1"/>
    <col min="14" max="14" width="9.28515625" style="113"/>
    <col min="15" max="15" width="16.28515625" style="113" customWidth="1"/>
    <col min="16" max="16384" width="9.28515625" style="113"/>
  </cols>
  <sheetData>
    <row r="1" spans="1:13" s="111" customFormat="1" ht="56.1" customHeight="1" x14ac:dyDescent="0.25">
      <c r="A1" s="73" t="s">
        <v>254</v>
      </c>
      <c r="B1" s="81" t="s">
        <v>375</v>
      </c>
      <c r="C1" s="73" t="s">
        <v>42</v>
      </c>
      <c r="D1" s="73" t="s">
        <v>43</v>
      </c>
      <c r="E1" s="73" t="s">
        <v>45</v>
      </c>
      <c r="F1" s="73" t="s">
        <v>46</v>
      </c>
      <c r="G1" s="73" t="s">
        <v>47</v>
      </c>
      <c r="H1" s="73" t="s">
        <v>374</v>
      </c>
      <c r="I1" s="73" t="s">
        <v>49</v>
      </c>
      <c r="J1" s="73" t="s">
        <v>259</v>
      </c>
      <c r="K1" s="73" t="s">
        <v>51</v>
      </c>
      <c r="L1" s="73" t="s">
        <v>52</v>
      </c>
      <c r="M1" s="74" t="s">
        <v>53</v>
      </c>
    </row>
    <row r="2" spans="1:13" ht="30" x14ac:dyDescent="0.25">
      <c r="A2" s="72" t="s">
        <v>658</v>
      </c>
      <c r="B2" s="72" t="s">
        <v>447</v>
      </c>
      <c r="C2" s="72" t="s">
        <v>448</v>
      </c>
      <c r="D2" s="75"/>
      <c r="E2" s="87" t="s">
        <v>58</v>
      </c>
      <c r="F2" s="42">
        <v>43.27</v>
      </c>
      <c r="G2" s="42"/>
      <c r="H2" s="47">
        <v>20</v>
      </c>
      <c r="I2" s="42">
        <v>21.666666666666664</v>
      </c>
      <c r="J2" s="76"/>
      <c r="K2" s="42">
        <v>64.936666666666667</v>
      </c>
      <c r="L2" s="38"/>
      <c r="M2" s="77" t="s">
        <v>659</v>
      </c>
    </row>
    <row r="3" spans="1:13" ht="30" x14ac:dyDescent="0.25">
      <c r="A3" s="72" t="s">
        <v>658</v>
      </c>
      <c r="B3" s="40" t="s">
        <v>377</v>
      </c>
      <c r="C3" s="78" t="s">
        <v>660</v>
      </c>
      <c r="D3" s="40" t="s">
        <v>411</v>
      </c>
      <c r="E3" s="88" t="s">
        <v>73</v>
      </c>
      <c r="F3" s="42">
        <v>86.55</v>
      </c>
      <c r="G3" s="42">
        <v>30.55</v>
      </c>
      <c r="H3" s="47">
        <v>10</v>
      </c>
      <c r="I3" s="42">
        <v>10.833333333333332</v>
      </c>
      <c r="J3" s="42">
        <v>56</v>
      </c>
      <c r="K3" s="42">
        <v>97.383333333333326</v>
      </c>
      <c r="L3" s="79">
        <v>30.880880497479104</v>
      </c>
      <c r="M3" s="77" t="s">
        <v>659</v>
      </c>
    </row>
    <row r="4" spans="1:13" ht="30" x14ac:dyDescent="0.25">
      <c r="A4" s="72" t="s">
        <v>658</v>
      </c>
      <c r="B4" s="40" t="s">
        <v>377</v>
      </c>
      <c r="C4" s="78" t="s">
        <v>661</v>
      </c>
      <c r="D4" s="78" t="s">
        <v>662</v>
      </c>
      <c r="E4" s="88" t="s">
        <v>73</v>
      </c>
      <c r="F4" s="42">
        <v>10.06</v>
      </c>
      <c r="G4" s="42">
        <v>8.0500000000000007</v>
      </c>
      <c r="H4" s="47">
        <v>3</v>
      </c>
      <c r="I4" s="42">
        <v>3.25</v>
      </c>
      <c r="J4" s="42">
        <v>2.0099999999999998</v>
      </c>
      <c r="K4" s="42">
        <v>13.31</v>
      </c>
      <c r="L4" s="79">
        <v>6.9372197650105809</v>
      </c>
      <c r="M4" s="77" t="s">
        <v>659</v>
      </c>
    </row>
    <row r="5" spans="1:13" ht="30" x14ac:dyDescent="0.25">
      <c r="A5" s="72" t="s">
        <v>658</v>
      </c>
      <c r="B5" s="40" t="s">
        <v>377</v>
      </c>
      <c r="C5" s="78" t="s">
        <v>663</v>
      </c>
      <c r="D5" s="78" t="s">
        <v>664</v>
      </c>
      <c r="E5" s="88" t="s">
        <v>73</v>
      </c>
      <c r="F5" s="42">
        <v>12.22</v>
      </c>
      <c r="G5" s="42">
        <v>9.61</v>
      </c>
      <c r="H5" s="47">
        <v>3</v>
      </c>
      <c r="I5" s="42">
        <v>3.25</v>
      </c>
      <c r="J5" s="42">
        <v>2.6100000000000012</v>
      </c>
      <c r="K5" s="42">
        <v>15.47</v>
      </c>
      <c r="L5" s="79">
        <v>7.8949244405341643</v>
      </c>
      <c r="M5" s="77" t="s">
        <v>659</v>
      </c>
    </row>
    <row r="6" spans="1:13" x14ac:dyDescent="0.25">
      <c r="A6" s="72" t="s">
        <v>658</v>
      </c>
      <c r="B6" s="40" t="s">
        <v>377</v>
      </c>
      <c r="C6" s="75" t="s">
        <v>642</v>
      </c>
      <c r="D6" s="75" t="s">
        <v>665</v>
      </c>
      <c r="E6" s="87" t="s">
        <v>73</v>
      </c>
      <c r="F6" s="76">
        <v>3.18</v>
      </c>
      <c r="G6" s="76"/>
      <c r="H6" s="80">
        <v>1</v>
      </c>
      <c r="I6" s="76">
        <v>1.1200000000000001</v>
      </c>
      <c r="J6" s="76">
        <v>3.18</v>
      </c>
      <c r="K6" s="76">
        <v>4.3</v>
      </c>
      <c r="L6" s="79"/>
      <c r="M6" s="115" t="s">
        <v>170</v>
      </c>
    </row>
    <row r="7" spans="1:13" x14ac:dyDescent="0.25">
      <c r="A7" s="72" t="s">
        <v>658</v>
      </c>
      <c r="B7" s="40" t="s">
        <v>377</v>
      </c>
      <c r="C7" s="75" t="s">
        <v>645</v>
      </c>
      <c r="D7" s="75" t="s">
        <v>665</v>
      </c>
      <c r="E7" s="87" t="s">
        <v>73</v>
      </c>
      <c r="F7" s="76">
        <v>5.48</v>
      </c>
      <c r="G7" s="76"/>
      <c r="H7" s="80">
        <v>1</v>
      </c>
      <c r="I7" s="76">
        <v>1.1200000000000001</v>
      </c>
      <c r="J7" s="76">
        <v>5.48</v>
      </c>
      <c r="K7" s="76">
        <v>6.6</v>
      </c>
      <c r="L7" s="79"/>
      <c r="M7" s="115" t="s">
        <v>170</v>
      </c>
    </row>
    <row r="8" spans="1:13" x14ac:dyDescent="0.25">
      <c r="A8" s="72" t="s">
        <v>658</v>
      </c>
      <c r="B8" s="40" t="s">
        <v>377</v>
      </c>
      <c r="C8" s="75" t="s">
        <v>643</v>
      </c>
      <c r="D8" s="75" t="s">
        <v>665</v>
      </c>
      <c r="E8" s="87" t="s">
        <v>73</v>
      </c>
      <c r="F8" s="76">
        <v>5.05</v>
      </c>
      <c r="G8" s="76"/>
      <c r="H8" s="80">
        <v>1</v>
      </c>
      <c r="I8" s="76">
        <v>1.1200000000000001</v>
      </c>
      <c r="J8" s="76">
        <v>5.05</v>
      </c>
      <c r="K8" s="76">
        <v>6.17</v>
      </c>
      <c r="L8" s="79"/>
      <c r="M8" s="115" t="s">
        <v>170</v>
      </c>
    </row>
    <row r="9" spans="1:13" x14ac:dyDescent="0.25">
      <c r="A9" s="72" t="s">
        <v>658</v>
      </c>
      <c r="B9" s="40" t="s">
        <v>377</v>
      </c>
      <c r="C9" s="75" t="s">
        <v>639</v>
      </c>
      <c r="D9" s="75" t="s">
        <v>665</v>
      </c>
      <c r="E9" s="87" t="s">
        <v>73</v>
      </c>
      <c r="F9" s="76">
        <v>2.86</v>
      </c>
      <c r="G9" s="76"/>
      <c r="H9" s="80">
        <v>1</v>
      </c>
      <c r="I9" s="76">
        <v>1.1200000000000001</v>
      </c>
      <c r="J9" s="90">
        <v>2.86</v>
      </c>
      <c r="K9" s="90">
        <v>3.98</v>
      </c>
      <c r="L9" s="93"/>
      <c r="M9" s="115" t="s">
        <v>170</v>
      </c>
    </row>
    <row r="10" spans="1:13" ht="30" x14ac:dyDescent="0.25">
      <c r="A10" s="72" t="s">
        <v>658</v>
      </c>
      <c r="B10" s="72" t="s">
        <v>414</v>
      </c>
      <c r="C10" s="72" t="s">
        <v>425</v>
      </c>
      <c r="D10" s="72" t="s">
        <v>426</v>
      </c>
      <c r="E10" s="87" t="s">
        <v>58</v>
      </c>
      <c r="F10" s="42">
        <v>89.77</v>
      </c>
      <c r="G10" s="42">
        <v>37.020000000000003</v>
      </c>
      <c r="H10" s="47">
        <v>30</v>
      </c>
      <c r="I10" s="42">
        <v>32.5</v>
      </c>
      <c r="J10" s="42">
        <v>52.749999999999993</v>
      </c>
      <c r="K10" s="42">
        <v>122.27</v>
      </c>
      <c r="L10" s="79">
        <v>20.81</v>
      </c>
      <c r="M10" s="77" t="s">
        <v>659</v>
      </c>
    </row>
    <row r="11" spans="1:13" ht="30" x14ac:dyDescent="0.25">
      <c r="A11" s="72" t="s">
        <v>658</v>
      </c>
      <c r="B11" s="72" t="s">
        <v>414</v>
      </c>
      <c r="C11" s="72" t="s">
        <v>436</v>
      </c>
      <c r="D11" s="72" t="s">
        <v>437</v>
      </c>
      <c r="E11" s="87" t="s">
        <v>58</v>
      </c>
      <c r="F11" s="42">
        <v>59.71</v>
      </c>
      <c r="G11" s="42">
        <v>19.88</v>
      </c>
      <c r="H11" s="47">
        <v>30</v>
      </c>
      <c r="I11" s="42">
        <v>32.5</v>
      </c>
      <c r="J11" s="42">
        <v>39.83</v>
      </c>
      <c r="K11" s="42">
        <v>92.210000000000008</v>
      </c>
      <c r="L11" s="79">
        <v>39.086762475826553</v>
      </c>
      <c r="M11" s="77" t="s">
        <v>659</v>
      </c>
    </row>
    <row r="12" spans="1:13" ht="30" x14ac:dyDescent="0.25">
      <c r="A12" s="72" t="s">
        <v>658</v>
      </c>
      <c r="B12" s="72" t="s">
        <v>414</v>
      </c>
      <c r="C12" s="75" t="s">
        <v>666</v>
      </c>
      <c r="D12" s="75" t="s">
        <v>667</v>
      </c>
      <c r="E12" s="87" t="s">
        <v>58</v>
      </c>
      <c r="F12" s="42">
        <v>276.89999999999998</v>
      </c>
      <c r="G12" s="42">
        <v>147.09</v>
      </c>
      <c r="H12" s="47">
        <v>30</v>
      </c>
      <c r="I12" s="42">
        <v>32.5</v>
      </c>
      <c r="J12" s="42">
        <v>129.80999999999997</v>
      </c>
      <c r="K12" s="42">
        <v>309.39999999999998</v>
      </c>
      <c r="L12" s="79">
        <v>30.880880497479104</v>
      </c>
      <c r="M12" s="77" t="s">
        <v>659</v>
      </c>
    </row>
    <row r="13" spans="1:13" ht="30" x14ac:dyDescent="0.25">
      <c r="A13" s="72" t="s">
        <v>658</v>
      </c>
      <c r="B13" s="72" t="s">
        <v>414</v>
      </c>
      <c r="C13" s="75" t="s">
        <v>668</v>
      </c>
      <c r="D13" s="75" t="s">
        <v>669</v>
      </c>
      <c r="E13" s="87" t="s">
        <v>58</v>
      </c>
      <c r="F13" s="42">
        <v>319.92</v>
      </c>
      <c r="G13" s="42"/>
      <c r="H13" s="47">
        <v>40</v>
      </c>
      <c r="I13" s="42">
        <v>43.333333333333329</v>
      </c>
      <c r="J13" s="42">
        <v>319.92</v>
      </c>
      <c r="K13" s="42">
        <v>363.25333333333333</v>
      </c>
      <c r="L13" s="79">
        <v>30.880880497479104</v>
      </c>
      <c r="M13" s="77" t="s">
        <v>659</v>
      </c>
    </row>
    <row r="14" spans="1:13" ht="30" x14ac:dyDescent="0.25">
      <c r="A14" s="72" t="s">
        <v>658</v>
      </c>
      <c r="B14" s="72" t="s">
        <v>414</v>
      </c>
      <c r="C14" s="75" t="s">
        <v>670</v>
      </c>
      <c r="D14" s="75" t="s">
        <v>671</v>
      </c>
      <c r="E14" s="87" t="s">
        <v>58</v>
      </c>
      <c r="F14" s="42">
        <v>323.7</v>
      </c>
      <c r="G14" s="42">
        <v>205.23</v>
      </c>
      <c r="H14" s="47">
        <v>40</v>
      </c>
      <c r="I14" s="42">
        <v>43.333333333333329</v>
      </c>
      <c r="J14" s="42">
        <v>118.47</v>
      </c>
      <c r="K14" s="42">
        <v>367.0333333333333</v>
      </c>
      <c r="L14" s="79">
        <v>30.880880497479104</v>
      </c>
      <c r="M14" s="77" t="s">
        <v>659</v>
      </c>
    </row>
    <row r="15" spans="1:13" ht="30" x14ac:dyDescent="0.25">
      <c r="A15" s="72" t="s">
        <v>658</v>
      </c>
      <c r="B15" s="72" t="s">
        <v>414</v>
      </c>
      <c r="C15" s="75" t="s">
        <v>672</v>
      </c>
      <c r="D15" s="75" t="s">
        <v>673</v>
      </c>
      <c r="E15" s="87" t="s">
        <v>58</v>
      </c>
      <c r="F15" s="42">
        <v>108.43</v>
      </c>
      <c r="G15" s="42">
        <v>89.62</v>
      </c>
      <c r="H15" s="47">
        <v>30</v>
      </c>
      <c r="I15" s="42">
        <v>32.5</v>
      </c>
      <c r="J15" s="42">
        <v>18.810000000000002</v>
      </c>
      <c r="K15" s="42">
        <v>140.93</v>
      </c>
      <c r="L15" s="79">
        <v>13.874439530021162</v>
      </c>
      <c r="M15" s="77" t="s">
        <v>659</v>
      </c>
    </row>
    <row r="16" spans="1:13" ht="30" x14ac:dyDescent="0.25">
      <c r="A16" s="72" t="s">
        <v>658</v>
      </c>
      <c r="B16" s="72" t="s">
        <v>414</v>
      </c>
      <c r="C16" s="75" t="s">
        <v>674</v>
      </c>
      <c r="D16" s="75" t="s">
        <v>675</v>
      </c>
      <c r="E16" s="87" t="s">
        <v>58</v>
      </c>
      <c r="F16" s="42">
        <v>125.02</v>
      </c>
      <c r="G16" s="42">
        <v>97.99</v>
      </c>
      <c r="H16" s="47">
        <v>30</v>
      </c>
      <c r="I16" s="42">
        <v>32.5</v>
      </c>
      <c r="J16" s="42">
        <v>27.03</v>
      </c>
      <c r="K16" s="42">
        <v>157.51999999999998</v>
      </c>
      <c r="L16" s="79">
        <v>20.811659295031745</v>
      </c>
      <c r="M16" s="77" t="s">
        <v>659</v>
      </c>
    </row>
    <row r="17" spans="1:16" ht="30" x14ac:dyDescent="0.25">
      <c r="A17" s="72" t="s">
        <v>658</v>
      </c>
      <c r="B17" s="72" t="s">
        <v>414</v>
      </c>
      <c r="C17" s="75" t="s">
        <v>676</v>
      </c>
      <c r="D17" s="75" t="s">
        <v>677</v>
      </c>
      <c r="E17" s="87" t="s">
        <v>58</v>
      </c>
      <c r="F17" s="42">
        <v>139.12</v>
      </c>
      <c r="G17" s="42">
        <v>104.59</v>
      </c>
      <c r="H17" s="47">
        <v>30</v>
      </c>
      <c r="I17" s="42">
        <v>32.5</v>
      </c>
      <c r="J17" s="42">
        <v>34.53</v>
      </c>
      <c r="K17" s="91">
        <v>171.62</v>
      </c>
      <c r="L17" s="79">
        <v>27.748879060042324</v>
      </c>
      <c r="M17" s="77" t="s">
        <v>659</v>
      </c>
    </row>
    <row r="18" spans="1:16" ht="30" x14ac:dyDescent="0.25">
      <c r="A18" s="72" t="s">
        <v>658</v>
      </c>
      <c r="B18" s="72" t="s">
        <v>414</v>
      </c>
      <c r="C18" s="75" t="s">
        <v>678</v>
      </c>
      <c r="D18" s="75" t="s">
        <v>679</v>
      </c>
      <c r="E18" s="87" t="s">
        <v>58</v>
      </c>
      <c r="F18" s="42">
        <v>174.53</v>
      </c>
      <c r="G18" s="42">
        <v>129.27000000000001</v>
      </c>
      <c r="H18" s="47">
        <v>40</v>
      </c>
      <c r="I18" s="42">
        <v>43.333333333333329</v>
      </c>
      <c r="J18" s="76">
        <v>45.259999999999991</v>
      </c>
      <c r="K18" s="92">
        <v>217.86333333333334</v>
      </c>
      <c r="L18" s="79">
        <v>34.686098825052902</v>
      </c>
      <c r="M18" s="77" t="s">
        <v>659</v>
      </c>
    </row>
    <row r="19" spans="1:16" ht="30" x14ac:dyDescent="0.25">
      <c r="A19" s="72" t="s">
        <v>658</v>
      </c>
      <c r="B19" s="72" t="s">
        <v>439</v>
      </c>
      <c r="C19" s="75" t="s">
        <v>680</v>
      </c>
      <c r="D19" s="75" t="s">
        <v>681</v>
      </c>
      <c r="E19" s="87" t="s">
        <v>58</v>
      </c>
      <c r="F19" s="42">
        <v>193.27</v>
      </c>
      <c r="G19" s="42">
        <v>83.83</v>
      </c>
      <c r="H19" s="47">
        <v>30</v>
      </c>
      <c r="I19" s="42">
        <v>32.5</v>
      </c>
      <c r="J19" s="76">
        <v>109.44000000000001</v>
      </c>
      <c r="K19" s="42">
        <v>225.77</v>
      </c>
      <c r="L19" s="79">
        <v>30.880880497479104</v>
      </c>
      <c r="M19" s="77" t="s">
        <v>659</v>
      </c>
    </row>
    <row r="20" spans="1:16" ht="30" x14ac:dyDescent="0.25">
      <c r="A20" s="72" t="s">
        <v>658</v>
      </c>
      <c r="B20" s="72" t="s">
        <v>439</v>
      </c>
      <c r="C20" s="75" t="s">
        <v>682</v>
      </c>
      <c r="D20" s="75" t="s">
        <v>683</v>
      </c>
      <c r="E20" s="87" t="s">
        <v>58</v>
      </c>
      <c r="F20" s="42">
        <v>308.14999999999998</v>
      </c>
      <c r="G20" s="42">
        <v>100.86</v>
      </c>
      <c r="H20" s="47">
        <v>30</v>
      </c>
      <c r="I20" s="42">
        <v>32.5</v>
      </c>
      <c r="J20" s="76">
        <v>207.28999999999996</v>
      </c>
      <c r="K20" s="42">
        <v>340.65</v>
      </c>
      <c r="L20" s="79">
        <v>30.880880497479104</v>
      </c>
      <c r="M20" s="77" t="s">
        <v>659</v>
      </c>
    </row>
    <row r="21" spans="1:16" ht="30" x14ac:dyDescent="0.25">
      <c r="A21" s="72" t="s">
        <v>658</v>
      </c>
      <c r="B21" s="72" t="s">
        <v>439</v>
      </c>
      <c r="C21" s="75" t="s">
        <v>684</v>
      </c>
      <c r="D21" s="75" t="s">
        <v>685</v>
      </c>
      <c r="E21" s="87" t="s">
        <v>58</v>
      </c>
      <c r="F21" s="42">
        <v>380.05</v>
      </c>
      <c r="G21" s="42">
        <v>112.03</v>
      </c>
      <c r="H21" s="47">
        <v>45</v>
      </c>
      <c r="I21" s="42">
        <v>48.75</v>
      </c>
      <c r="J21" s="76">
        <v>268.02</v>
      </c>
      <c r="K21" s="42">
        <v>428.8</v>
      </c>
      <c r="L21" s="79">
        <v>30.880880497479104</v>
      </c>
      <c r="M21" s="77" t="s">
        <v>659</v>
      </c>
    </row>
    <row r="22" spans="1:16" ht="30" x14ac:dyDescent="0.25">
      <c r="A22" s="72" t="s">
        <v>658</v>
      </c>
      <c r="B22" s="72" t="s">
        <v>439</v>
      </c>
      <c r="C22" s="75" t="s">
        <v>686</v>
      </c>
      <c r="D22" s="75" t="s">
        <v>687</v>
      </c>
      <c r="E22" s="87" t="s">
        <v>58</v>
      </c>
      <c r="F22" s="42">
        <v>432.77</v>
      </c>
      <c r="G22" s="42">
        <v>204.59</v>
      </c>
      <c r="H22" s="47">
        <v>60</v>
      </c>
      <c r="I22" s="42">
        <v>65</v>
      </c>
      <c r="J22" s="76">
        <v>228.17999999999998</v>
      </c>
      <c r="K22" s="42">
        <v>497.77</v>
      </c>
      <c r="L22" s="79">
        <v>30.880880497479104</v>
      </c>
      <c r="M22" s="77" t="s">
        <v>659</v>
      </c>
    </row>
    <row r="23" spans="1:16" ht="30" x14ac:dyDescent="0.25">
      <c r="A23" s="112" t="s">
        <v>75</v>
      </c>
      <c r="B23" s="39" t="s">
        <v>76</v>
      </c>
      <c r="C23" s="32" t="s">
        <v>77</v>
      </c>
      <c r="D23" s="115"/>
      <c r="E23" s="116" t="s">
        <v>688</v>
      </c>
      <c r="F23" s="42">
        <v>150</v>
      </c>
      <c r="G23" s="42"/>
      <c r="H23" s="117">
        <v>60</v>
      </c>
      <c r="I23" s="42">
        <v>50</v>
      </c>
      <c r="J23" s="42"/>
      <c r="K23" s="42">
        <v>200</v>
      </c>
      <c r="L23" s="79"/>
      <c r="M23" s="77" t="s">
        <v>689</v>
      </c>
    </row>
    <row r="24" spans="1:16" ht="30" x14ac:dyDescent="0.25">
      <c r="A24" s="112" t="s">
        <v>75</v>
      </c>
      <c r="B24" s="39" t="s">
        <v>76</v>
      </c>
      <c r="C24" s="32" t="s">
        <v>690</v>
      </c>
      <c r="D24" s="115"/>
      <c r="E24" s="116" t="s">
        <v>691</v>
      </c>
      <c r="F24" s="42">
        <v>1.36</v>
      </c>
      <c r="G24" s="42"/>
      <c r="H24" s="117"/>
      <c r="I24" s="42"/>
      <c r="J24" s="42">
        <v>1.36</v>
      </c>
      <c r="K24" s="42">
        <v>1.36</v>
      </c>
      <c r="L24" s="79"/>
      <c r="M24" s="77" t="s">
        <v>692</v>
      </c>
    </row>
    <row r="25" spans="1:16" ht="30" x14ac:dyDescent="0.25">
      <c r="A25" s="112" t="s">
        <v>75</v>
      </c>
      <c r="B25" s="39" t="s">
        <v>76</v>
      </c>
      <c r="C25" s="115" t="s">
        <v>693</v>
      </c>
      <c r="D25" s="115"/>
      <c r="E25" s="118" t="s">
        <v>58</v>
      </c>
      <c r="F25" s="42">
        <v>40.44</v>
      </c>
      <c r="G25" s="42"/>
      <c r="H25" s="117">
        <v>20</v>
      </c>
      <c r="I25" s="42">
        <v>21.666666666666664</v>
      </c>
      <c r="J25" s="42"/>
      <c r="K25" s="42">
        <v>62.106666666666662</v>
      </c>
      <c r="L25" s="79"/>
      <c r="M25" s="77" t="s">
        <v>659</v>
      </c>
    </row>
    <row r="26" spans="1:16" ht="30" x14ac:dyDescent="0.25">
      <c r="A26" s="112" t="s">
        <v>75</v>
      </c>
      <c r="B26" s="39" t="s">
        <v>76</v>
      </c>
      <c r="C26" s="115" t="s">
        <v>86</v>
      </c>
      <c r="D26" s="115"/>
      <c r="E26" s="119" t="s">
        <v>694</v>
      </c>
      <c r="F26" s="42">
        <v>80.209999999999994</v>
      </c>
      <c r="G26" s="42"/>
      <c r="H26" s="117">
        <v>45</v>
      </c>
      <c r="I26" s="42">
        <v>48.75</v>
      </c>
      <c r="J26" s="42"/>
      <c r="K26" s="42">
        <v>128.95999999999998</v>
      </c>
      <c r="L26" s="79"/>
      <c r="M26" s="77" t="s">
        <v>659</v>
      </c>
      <c r="O26"/>
      <c r="P26"/>
    </row>
    <row r="27" spans="1:16" ht="45" x14ac:dyDescent="0.25">
      <c r="A27" s="114" t="s">
        <v>98</v>
      </c>
      <c r="B27" s="120" t="s">
        <v>99</v>
      </c>
      <c r="C27" s="115" t="s">
        <v>695</v>
      </c>
      <c r="D27" s="115" t="s">
        <v>696</v>
      </c>
      <c r="E27" s="119" t="s">
        <v>101</v>
      </c>
      <c r="F27" s="42">
        <v>39</v>
      </c>
      <c r="G27" s="42">
        <v>21</v>
      </c>
      <c r="H27" s="117">
        <v>15</v>
      </c>
      <c r="I27" s="42">
        <v>16.25</v>
      </c>
      <c r="J27" s="42">
        <v>18</v>
      </c>
      <c r="K27" s="42">
        <v>55.25</v>
      </c>
      <c r="L27" s="79"/>
      <c r="M27" s="121" t="s">
        <v>697</v>
      </c>
      <c r="O27"/>
      <c r="P27"/>
    </row>
    <row r="28" spans="1:16" ht="30" x14ac:dyDescent="0.25">
      <c r="A28" s="114" t="s">
        <v>109</v>
      </c>
      <c r="B28" s="120" t="s">
        <v>698</v>
      </c>
      <c r="C28" s="115" t="s">
        <v>111</v>
      </c>
      <c r="D28" s="115" t="s">
        <v>699</v>
      </c>
      <c r="E28" s="119" t="s">
        <v>112</v>
      </c>
      <c r="F28" s="42">
        <v>29.4</v>
      </c>
      <c r="G28" s="42"/>
      <c r="H28" s="117">
        <v>20</v>
      </c>
      <c r="I28" s="42">
        <v>21.666666666666664</v>
      </c>
      <c r="J28" s="42">
        <v>29.4</v>
      </c>
      <c r="K28" s="42">
        <v>51.066666666666663</v>
      </c>
      <c r="L28" s="79"/>
      <c r="M28" s="77" t="s">
        <v>659</v>
      </c>
    </row>
    <row r="29" spans="1:16" ht="30" x14ac:dyDescent="0.25">
      <c r="A29" s="107" t="s">
        <v>700</v>
      </c>
      <c r="B29" s="122" t="s">
        <v>701</v>
      </c>
      <c r="C29" s="107" t="s">
        <v>702</v>
      </c>
      <c r="D29" s="107" t="s">
        <v>703</v>
      </c>
      <c r="E29" s="107" t="s">
        <v>704</v>
      </c>
      <c r="F29" s="107"/>
      <c r="G29" s="107"/>
      <c r="H29" s="107"/>
      <c r="I29" s="107"/>
      <c r="J29" s="123">
        <v>6</v>
      </c>
      <c r="K29" s="123">
        <v>6</v>
      </c>
      <c r="L29" s="107"/>
      <c r="M29" s="107" t="s">
        <v>705</v>
      </c>
    </row>
    <row r="30" spans="1:16" ht="30" x14ac:dyDescent="0.25">
      <c r="A30" s="107" t="s">
        <v>706</v>
      </c>
      <c r="B30" s="122" t="s">
        <v>707</v>
      </c>
      <c r="C30" s="107" t="s">
        <v>708</v>
      </c>
      <c r="D30" s="107" t="s">
        <v>709</v>
      </c>
      <c r="E30" s="107" t="s">
        <v>710</v>
      </c>
      <c r="F30" s="107"/>
      <c r="G30" s="107"/>
      <c r="H30" s="107"/>
      <c r="I30" s="107"/>
      <c r="J30" s="123">
        <v>29</v>
      </c>
      <c r="K30" s="123">
        <v>57</v>
      </c>
      <c r="L30" s="107"/>
      <c r="M30" s="107" t="s">
        <v>705</v>
      </c>
    </row>
    <row r="31" spans="1:16" ht="30" x14ac:dyDescent="0.25">
      <c r="A31" s="107" t="s">
        <v>706</v>
      </c>
      <c r="B31" s="122" t="s">
        <v>711</v>
      </c>
      <c r="C31" s="107" t="s">
        <v>708</v>
      </c>
      <c r="D31" s="107" t="s">
        <v>709</v>
      </c>
      <c r="E31" s="107" t="s">
        <v>710</v>
      </c>
      <c r="F31" s="107"/>
      <c r="G31" s="107"/>
      <c r="H31" s="107"/>
      <c r="I31" s="107"/>
      <c r="J31" s="123">
        <v>61</v>
      </c>
      <c r="K31" s="123">
        <v>121</v>
      </c>
      <c r="L31" s="107"/>
      <c r="M31" s="107" t="s">
        <v>705</v>
      </c>
    </row>
    <row r="32" spans="1:16" x14ac:dyDescent="0.25">
      <c r="A32" s="107" t="s">
        <v>712</v>
      </c>
      <c r="B32" s="122" t="s">
        <v>713</v>
      </c>
      <c r="C32" s="107" t="s">
        <v>714</v>
      </c>
      <c r="D32" s="107" t="s">
        <v>715</v>
      </c>
      <c r="E32" s="107" t="s">
        <v>716</v>
      </c>
      <c r="F32" s="107"/>
      <c r="G32" s="107"/>
      <c r="H32" s="107"/>
      <c r="I32" s="123">
        <v>50</v>
      </c>
      <c r="J32" s="107"/>
      <c r="K32" s="123">
        <v>194</v>
      </c>
      <c r="L32" s="107"/>
      <c r="M32" s="107" t="s">
        <v>705</v>
      </c>
    </row>
    <row r="33" spans="1:13" ht="30" x14ac:dyDescent="0.25">
      <c r="A33" s="107" t="s">
        <v>717</v>
      </c>
      <c r="B33" s="122" t="s">
        <v>718</v>
      </c>
      <c r="C33" s="107" t="s">
        <v>719</v>
      </c>
      <c r="D33" s="107"/>
      <c r="E33" s="107" t="s">
        <v>720</v>
      </c>
      <c r="F33" s="107"/>
      <c r="G33" s="107"/>
      <c r="H33" s="107"/>
      <c r="I33" s="107"/>
      <c r="J33" s="123">
        <v>5</v>
      </c>
      <c r="K33" s="123">
        <v>5</v>
      </c>
      <c r="L33" s="107"/>
      <c r="M33" s="107" t="s">
        <v>721</v>
      </c>
    </row>
    <row r="34" spans="1:13" ht="30" x14ac:dyDescent="0.25">
      <c r="A34" s="107" t="s">
        <v>722</v>
      </c>
      <c r="B34" s="122" t="s">
        <v>723</v>
      </c>
      <c r="C34" s="107" t="s">
        <v>724</v>
      </c>
      <c r="D34" s="107" t="s">
        <v>725</v>
      </c>
      <c r="E34" s="107" t="s">
        <v>726</v>
      </c>
      <c r="F34" s="107"/>
      <c r="G34" s="107"/>
      <c r="H34" s="107"/>
      <c r="I34" s="123">
        <v>392</v>
      </c>
      <c r="J34" s="123">
        <v>5211</v>
      </c>
      <c r="K34" s="123">
        <v>5211</v>
      </c>
      <c r="L34" s="107"/>
      <c r="M34" s="107" t="s">
        <v>727</v>
      </c>
    </row>
    <row r="35" spans="1:13" ht="30" x14ac:dyDescent="0.25">
      <c r="A35" s="107" t="s">
        <v>722</v>
      </c>
      <c r="B35" s="122" t="s">
        <v>728</v>
      </c>
      <c r="C35" s="107" t="s">
        <v>724</v>
      </c>
      <c r="D35" s="107" t="s">
        <v>725</v>
      </c>
      <c r="E35" s="107" t="s">
        <v>726</v>
      </c>
      <c r="F35" s="107"/>
      <c r="G35" s="107"/>
      <c r="H35" s="107"/>
      <c r="I35" s="123">
        <v>392</v>
      </c>
      <c r="J35" s="123">
        <v>4375</v>
      </c>
      <c r="K35" s="123">
        <v>4375</v>
      </c>
      <c r="L35" s="107"/>
      <c r="M35" s="107" t="s">
        <v>727</v>
      </c>
    </row>
    <row r="36" spans="1:13" ht="30" x14ac:dyDescent="0.25">
      <c r="A36" s="107" t="s">
        <v>722</v>
      </c>
      <c r="B36" s="122" t="s">
        <v>729</v>
      </c>
      <c r="C36" s="107" t="s">
        <v>724</v>
      </c>
      <c r="D36" s="107" t="s">
        <v>725</v>
      </c>
      <c r="E36" s="107" t="s">
        <v>726</v>
      </c>
      <c r="F36" s="107"/>
      <c r="G36" s="107"/>
      <c r="H36" s="107"/>
      <c r="I36" s="123">
        <v>392</v>
      </c>
      <c r="J36" s="123">
        <v>3540</v>
      </c>
      <c r="K36" s="123">
        <v>3540</v>
      </c>
      <c r="L36" s="107"/>
      <c r="M36" s="107" t="s">
        <v>727</v>
      </c>
    </row>
    <row r="37" spans="1:13" x14ac:dyDescent="0.25">
      <c r="A37" s="107" t="s">
        <v>730</v>
      </c>
      <c r="B37" s="122" t="s">
        <v>731</v>
      </c>
      <c r="C37" s="107" t="s">
        <v>732</v>
      </c>
      <c r="D37" s="107"/>
      <c r="E37" s="107" t="s">
        <v>733</v>
      </c>
      <c r="F37" s="107"/>
      <c r="G37" s="107"/>
      <c r="H37" s="107"/>
      <c r="I37" s="107"/>
      <c r="J37" s="107"/>
      <c r="K37" s="123">
        <v>27</v>
      </c>
      <c r="L37" s="107"/>
      <c r="M37" s="107" t="s">
        <v>734</v>
      </c>
    </row>
    <row r="38" spans="1:13" ht="30" x14ac:dyDescent="0.25">
      <c r="A38" s="107" t="s">
        <v>735</v>
      </c>
      <c r="B38" s="122" t="s">
        <v>736</v>
      </c>
      <c r="C38" s="107" t="s">
        <v>737</v>
      </c>
      <c r="D38" s="107" t="s">
        <v>738</v>
      </c>
      <c r="E38" s="107" t="s">
        <v>739</v>
      </c>
      <c r="F38" s="107"/>
      <c r="G38" s="107"/>
      <c r="H38" s="107"/>
      <c r="I38" s="107"/>
      <c r="J38" s="123">
        <v>1000</v>
      </c>
      <c r="K38" s="123">
        <v>1000</v>
      </c>
      <c r="L38" s="107"/>
      <c r="M38" s="107" t="s">
        <v>705</v>
      </c>
    </row>
    <row r="39" spans="1:13" ht="30" x14ac:dyDescent="0.25">
      <c r="A39" s="107" t="s">
        <v>740</v>
      </c>
      <c r="B39" s="122" t="s">
        <v>741</v>
      </c>
      <c r="C39" s="107" t="s">
        <v>742</v>
      </c>
      <c r="D39" s="107"/>
      <c r="E39" s="107" t="s">
        <v>733</v>
      </c>
      <c r="F39" s="107"/>
      <c r="G39" s="107"/>
      <c r="H39" s="107"/>
      <c r="I39" s="107"/>
      <c r="J39" s="123">
        <v>22</v>
      </c>
      <c r="K39" s="123">
        <v>22</v>
      </c>
      <c r="L39" s="107"/>
      <c r="M39" s="107" t="s">
        <v>734</v>
      </c>
    </row>
    <row r="40" spans="1:13" x14ac:dyDescent="0.25">
      <c r="A40" s="107" t="s">
        <v>113</v>
      </c>
      <c r="B40" s="124" t="s">
        <v>114</v>
      </c>
      <c r="C40" s="107" t="s">
        <v>743</v>
      </c>
      <c r="D40" s="107" t="s">
        <v>115</v>
      </c>
      <c r="E40" s="107" t="s">
        <v>744</v>
      </c>
      <c r="F40" s="107"/>
      <c r="G40" s="107"/>
      <c r="H40" s="107"/>
      <c r="I40" s="109">
        <v>0</v>
      </c>
      <c r="J40" s="109">
        <v>131.26</v>
      </c>
      <c r="K40" s="107"/>
      <c r="L40" s="107"/>
      <c r="M40" s="107" t="s">
        <v>745</v>
      </c>
    </row>
    <row r="41" spans="1:13" x14ac:dyDescent="0.25">
      <c r="A41" s="107" t="s">
        <v>113</v>
      </c>
      <c r="B41" s="124" t="s">
        <v>114</v>
      </c>
      <c r="C41" s="107" t="s">
        <v>746</v>
      </c>
      <c r="D41" s="107" t="s">
        <v>115</v>
      </c>
      <c r="E41" s="107" t="s">
        <v>744</v>
      </c>
      <c r="F41" s="107"/>
      <c r="G41" s="107"/>
      <c r="H41" s="107"/>
      <c r="I41" s="109">
        <v>0</v>
      </c>
      <c r="J41" s="109">
        <v>271.58</v>
      </c>
      <c r="K41" s="107"/>
      <c r="L41" s="107"/>
      <c r="M41" s="107" t="s">
        <v>745</v>
      </c>
    </row>
    <row r="42" spans="1:13" x14ac:dyDescent="0.25">
      <c r="A42" s="107" t="s">
        <v>113</v>
      </c>
      <c r="B42" s="124" t="s">
        <v>114</v>
      </c>
      <c r="C42" s="107" t="s">
        <v>747</v>
      </c>
      <c r="D42" s="107" t="s">
        <v>115</v>
      </c>
      <c r="E42" s="107" t="s">
        <v>744</v>
      </c>
      <c r="F42" s="107"/>
      <c r="G42" s="107"/>
      <c r="H42" s="107"/>
      <c r="I42" s="109">
        <v>0</v>
      </c>
      <c r="J42" s="109">
        <v>420.95</v>
      </c>
      <c r="K42" s="107"/>
      <c r="L42" s="107"/>
      <c r="M42" s="107" t="s">
        <v>745</v>
      </c>
    </row>
    <row r="43" spans="1:13" x14ac:dyDescent="0.25">
      <c r="A43" s="107" t="s">
        <v>113</v>
      </c>
      <c r="B43" s="124" t="s">
        <v>114</v>
      </c>
      <c r="C43" s="107" t="s">
        <v>748</v>
      </c>
      <c r="D43" s="107" t="s">
        <v>749</v>
      </c>
      <c r="E43" s="107" t="s">
        <v>744</v>
      </c>
      <c r="F43" s="107"/>
      <c r="G43" s="107"/>
      <c r="H43" s="107"/>
      <c r="I43" s="109">
        <v>0</v>
      </c>
      <c r="J43" s="109">
        <v>21.6</v>
      </c>
      <c r="K43" s="107"/>
      <c r="L43" s="107"/>
      <c r="M43" s="107" t="s">
        <v>745</v>
      </c>
    </row>
    <row r="44" spans="1:13" x14ac:dyDescent="0.25">
      <c r="A44" s="107" t="s">
        <v>113</v>
      </c>
      <c r="B44" s="124" t="s">
        <v>114</v>
      </c>
      <c r="C44" s="107" t="s">
        <v>750</v>
      </c>
      <c r="D44" s="107" t="s">
        <v>749</v>
      </c>
      <c r="E44" s="107" t="s">
        <v>744</v>
      </c>
      <c r="F44" s="107"/>
      <c r="G44" s="107"/>
      <c r="H44" s="107"/>
      <c r="I44" s="109">
        <v>0</v>
      </c>
      <c r="J44" s="109">
        <v>44.17</v>
      </c>
      <c r="K44" s="107"/>
      <c r="L44" s="107"/>
      <c r="M44" s="107" t="s">
        <v>745</v>
      </c>
    </row>
    <row r="45" spans="1:13" x14ac:dyDescent="0.25">
      <c r="A45" s="107" t="s">
        <v>113</v>
      </c>
      <c r="B45" s="124" t="s">
        <v>114</v>
      </c>
      <c r="C45" s="107" t="s">
        <v>751</v>
      </c>
      <c r="D45" s="107" t="s">
        <v>749</v>
      </c>
      <c r="E45" s="107" t="s">
        <v>744</v>
      </c>
      <c r="F45" s="107"/>
      <c r="G45" s="107"/>
      <c r="H45" s="107"/>
      <c r="I45" s="109">
        <v>0</v>
      </c>
      <c r="J45" s="109">
        <v>92.18</v>
      </c>
      <c r="K45" s="107"/>
      <c r="L45" s="107"/>
      <c r="M45" s="107" t="s">
        <v>745</v>
      </c>
    </row>
    <row r="46" spans="1:13" x14ac:dyDescent="0.25">
      <c r="A46" s="107" t="s">
        <v>113</v>
      </c>
      <c r="B46" s="124" t="s">
        <v>114</v>
      </c>
      <c r="C46" s="107" t="s">
        <v>752</v>
      </c>
      <c r="D46" s="107" t="s">
        <v>753</v>
      </c>
      <c r="E46" s="107" t="s">
        <v>744</v>
      </c>
      <c r="F46" s="107"/>
      <c r="G46" s="107"/>
      <c r="H46" s="107"/>
      <c r="I46" s="109">
        <v>0</v>
      </c>
      <c r="J46" s="109">
        <v>11.37</v>
      </c>
      <c r="K46" s="107"/>
      <c r="L46" s="107"/>
      <c r="M46" s="107" t="s">
        <v>745</v>
      </c>
    </row>
    <row r="47" spans="1:13" x14ac:dyDescent="0.25">
      <c r="A47" s="107" t="s">
        <v>113</v>
      </c>
      <c r="B47" s="124" t="s">
        <v>114</v>
      </c>
      <c r="C47" s="107" t="s">
        <v>754</v>
      </c>
      <c r="D47" s="107" t="s">
        <v>753</v>
      </c>
      <c r="E47" s="125" t="s">
        <v>744</v>
      </c>
      <c r="F47" s="107"/>
      <c r="G47" s="107"/>
      <c r="H47" s="107"/>
      <c r="I47" s="109">
        <v>0</v>
      </c>
      <c r="J47" s="109">
        <v>23.24</v>
      </c>
      <c r="K47" s="107"/>
      <c r="L47" s="107"/>
      <c r="M47" s="107" t="s">
        <v>745</v>
      </c>
    </row>
    <row r="48" spans="1:13" x14ac:dyDescent="0.25">
      <c r="A48" s="107" t="s">
        <v>113</v>
      </c>
      <c r="B48" s="124" t="s">
        <v>114</v>
      </c>
      <c r="C48" s="107" t="s">
        <v>755</v>
      </c>
      <c r="D48" s="107" t="s">
        <v>753</v>
      </c>
      <c r="E48" s="125" t="s">
        <v>744</v>
      </c>
      <c r="F48" s="107"/>
      <c r="G48" s="107"/>
      <c r="H48" s="107"/>
      <c r="I48" s="109">
        <v>0</v>
      </c>
      <c r="J48" s="109">
        <v>48.5</v>
      </c>
      <c r="K48" s="107"/>
      <c r="L48" s="107"/>
      <c r="M48" s="107" t="s">
        <v>745</v>
      </c>
    </row>
    <row r="49" spans="1:13" x14ac:dyDescent="0.25">
      <c r="A49" s="107" t="s">
        <v>113</v>
      </c>
      <c r="B49" s="124" t="s">
        <v>114</v>
      </c>
      <c r="C49" s="107" t="s">
        <v>756</v>
      </c>
      <c r="D49" s="107" t="s">
        <v>756</v>
      </c>
      <c r="E49" s="125" t="s">
        <v>744</v>
      </c>
      <c r="F49" s="107"/>
      <c r="G49" s="107"/>
      <c r="H49" s="107"/>
      <c r="I49" s="109">
        <v>0</v>
      </c>
      <c r="J49" s="109">
        <v>4.95</v>
      </c>
      <c r="K49" s="107"/>
      <c r="L49" s="107"/>
      <c r="M49" s="107" t="s">
        <v>745</v>
      </c>
    </row>
    <row r="50" spans="1:13" x14ac:dyDescent="0.25">
      <c r="A50" s="107" t="s">
        <v>113</v>
      </c>
      <c r="B50" s="124" t="s">
        <v>114</v>
      </c>
      <c r="C50" s="107" t="s">
        <v>757</v>
      </c>
      <c r="D50" s="107" t="s">
        <v>758</v>
      </c>
      <c r="E50" s="125" t="s">
        <v>744</v>
      </c>
      <c r="F50" s="107"/>
      <c r="G50" s="107"/>
      <c r="H50" s="107"/>
      <c r="I50" s="109">
        <v>0</v>
      </c>
      <c r="J50" s="109">
        <v>363.06</v>
      </c>
      <c r="K50" s="107"/>
      <c r="L50" s="107"/>
      <c r="M50" s="107" t="s">
        <v>759</v>
      </c>
    </row>
    <row r="51" spans="1:13" ht="30" x14ac:dyDescent="0.25">
      <c r="A51" s="107" t="s">
        <v>127</v>
      </c>
      <c r="B51" s="31" t="s">
        <v>128</v>
      </c>
      <c r="C51" s="107" t="s">
        <v>760</v>
      </c>
      <c r="D51" s="107" t="s">
        <v>761</v>
      </c>
      <c r="E51" s="125" t="s">
        <v>744</v>
      </c>
      <c r="F51" s="107"/>
      <c r="G51" s="107"/>
      <c r="H51" s="107"/>
      <c r="I51" s="109">
        <v>0</v>
      </c>
      <c r="J51" s="109">
        <v>55.11</v>
      </c>
      <c r="K51" s="107"/>
      <c r="L51" s="107"/>
      <c r="M51" s="107" t="s">
        <v>762</v>
      </c>
    </row>
    <row r="52" spans="1:13" ht="30" x14ac:dyDescent="0.25">
      <c r="A52" s="107" t="s">
        <v>127</v>
      </c>
      <c r="B52" s="31" t="s">
        <v>128</v>
      </c>
      <c r="C52" s="107" t="s">
        <v>763</v>
      </c>
      <c r="D52" s="107" t="s">
        <v>761</v>
      </c>
      <c r="E52" s="125" t="s">
        <v>744</v>
      </c>
      <c r="F52" s="107"/>
      <c r="G52" s="107"/>
      <c r="H52" s="107"/>
      <c r="I52" s="109">
        <v>0</v>
      </c>
      <c r="J52" s="109">
        <v>146.29</v>
      </c>
      <c r="K52" s="107"/>
      <c r="L52" s="107"/>
      <c r="M52" s="107" t="s">
        <v>762</v>
      </c>
    </row>
    <row r="53" spans="1:13" ht="30" x14ac:dyDescent="0.25">
      <c r="A53" s="107" t="s">
        <v>127</v>
      </c>
      <c r="B53" s="31" t="s">
        <v>128</v>
      </c>
      <c r="C53" s="107" t="s">
        <v>764</v>
      </c>
      <c r="D53" s="107" t="s">
        <v>761</v>
      </c>
      <c r="E53" s="125" t="s">
        <v>744</v>
      </c>
      <c r="F53" s="107"/>
      <c r="G53" s="107"/>
      <c r="H53" s="107"/>
      <c r="I53" s="109">
        <v>0</v>
      </c>
      <c r="J53" s="109">
        <v>207.41</v>
      </c>
      <c r="K53" s="107"/>
      <c r="L53" s="107"/>
      <c r="M53" s="107" t="s">
        <v>762</v>
      </c>
    </row>
    <row r="54" spans="1:13" ht="30" x14ac:dyDescent="0.25">
      <c r="A54" s="107" t="s">
        <v>127</v>
      </c>
      <c r="B54" s="31" t="s">
        <v>128</v>
      </c>
      <c r="C54" s="107" t="s">
        <v>765</v>
      </c>
      <c r="D54" s="107" t="s">
        <v>766</v>
      </c>
      <c r="E54" s="125" t="s">
        <v>744</v>
      </c>
      <c r="F54" s="107"/>
      <c r="G54" s="107"/>
      <c r="H54" s="107"/>
      <c r="I54" s="109">
        <v>0</v>
      </c>
      <c r="J54" s="109">
        <v>22.55</v>
      </c>
      <c r="K54" s="107"/>
      <c r="L54" s="107"/>
      <c r="M54" s="110" t="s">
        <v>762</v>
      </c>
    </row>
    <row r="55" spans="1:13" ht="30" x14ac:dyDescent="0.25">
      <c r="A55" s="107" t="s">
        <v>127</v>
      </c>
      <c r="B55" s="31" t="s">
        <v>128</v>
      </c>
      <c r="C55" s="107" t="s">
        <v>767</v>
      </c>
      <c r="D55" s="107" t="s">
        <v>766</v>
      </c>
      <c r="E55" s="125" t="s">
        <v>744</v>
      </c>
      <c r="F55" s="107"/>
      <c r="G55" s="107"/>
      <c r="H55" s="107"/>
      <c r="I55" s="109">
        <v>0</v>
      </c>
      <c r="J55" s="109">
        <v>61.12</v>
      </c>
      <c r="K55" s="107"/>
      <c r="L55" s="107"/>
      <c r="M55" s="107" t="s">
        <v>762</v>
      </c>
    </row>
    <row r="56" spans="1:13" ht="30" x14ac:dyDescent="0.25">
      <c r="A56" s="107" t="s">
        <v>127</v>
      </c>
      <c r="B56" s="31" t="s">
        <v>128</v>
      </c>
      <c r="C56" s="107" t="s">
        <v>768</v>
      </c>
      <c r="D56" s="107" t="s">
        <v>766</v>
      </c>
      <c r="E56" s="125" t="s">
        <v>744</v>
      </c>
      <c r="F56" s="107"/>
      <c r="G56" s="107"/>
      <c r="H56" s="107"/>
      <c r="I56" s="109">
        <v>0</v>
      </c>
      <c r="J56" s="109">
        <v>86.67</v>
      </c>
      <c r="K56" s="107"/>
      <c r="L56" s="107"/>
      <c r="M56" s="107" t="s">
        <v>762</v>
      </c>
    </row>
    <row r="57" spans="1:13" ht="30" x14ac:dyDescent="0.25">
      <c r="A57" s="84" t="s">
        <v>127</v>
      </c>
      <c r="B57" s="126" t="s">
        <v>128</v>
      </c>
      <c r="C57" s="84" t="s">
        <v>769</v>
      </c>
      <c r="D57" s="84" t="s">
        <v>770</v>
      </c>
      <c r="E57" s="84" t="s">
        <v>744</v>
      </c>
      <c r="F57" s="84"/>
      <c r="G57" s="84"/>
      <c r="H57" s="84"/>
      <c r="I57" s="127">
        <v>0</v>
      </c>
      <c r="J57" s="127">
        <v>10.52</v>
      </c>
      <c r="K57" s="84"/>
      <c r="L57" s="84"/>
      <c r="M57" s="84" t="s">
        <v>762</v>
      </c>
    </row>
    <row r="58" spans="1:13" ht="30" x14ac:dyDescent="0.25">
      <c r="A58" s="84" t="s">
        <v>127</v>
      </c>
      <c r="B58" s="126" t="s">
        <v>128</v>
      </c>
      <c r="C58" s="84" t="s">
        <v>771</v>
      </c>
      <c r="D58" s="84" t="s">
        <v>770</v>
      </c>
      <c r="E58" s="84" t="s">
        <v>744</v>
      </c>
      <c r="F58" s="84"/>
      <c r="G58" s="84"/>
      <c r="H58" s="84"/>
      <c r="I58" s="127">
        <v>0</v>
      </c>
      <c r="J58" s="127">
        <v>27.56</v>
      </c>
      <c r="K58" s="84"/>
      <c r="L58" s="84"/>
      <c r="M58" s="84" t="s">
        <v>762</v>
      </c>
    </row>
    <row r="59" spans="1:13" ht="30" x14ac:dyDescent="0.25">
      <c r="A59" s="84" t="s">
        <v>127</v>
      </c>
      <c r="B59" s="126" t="s">
        <v>128</v>
      </c>
      <c r="C59" s="84" t="s">
        <v>772</v>
      </c>
      <c r="D59" s="84" t="s">
        <v>770</v>
      </c>
      <c r="E59" s="84" t="s">
        <v>744</v>
      </c>
      <c r="F59" s="84"/>
      <c r="G59" s="84"/>
      <c r="H59" s="84"/>
      <c r="I59" s="127">
        <v>0</v>
      </c>
      <c r="J59" s="127">
        <v>39.08</v>
      </c>
      <c r="K59" s="84"/>
      <c r="L59" s="84"/>
      <c r="M59" s="84" t="s">
        <v>762</v>
      </c>
    </row>
    <row r="60" spans="1:13" ht="30" x14ac:dyDescent="0.25">
      <c r="A60" s="84" t="s">
        <v>127</v>
      </c>
      <c r="B60" s="126" t="s">
        <v>128</v>
      </c>
      <c r="C60" s="84" t="s">
        <v>773</v>
      </c>
      <c r="D60" s="84" t="s">
        <v>774</v>
      </c>
      <c r="E60" s="84" t="s">
        <v>744</v>
      </c>
      <c r="F60" s="84"/>
      <c r="G60" s="84"/>
      <c r="H60" s="84"/>
      <c r="I60" s="127">
        <v>0</v>
      </c>
      <c r="J60" s="127">
        <v>156.31</v>
      </c>
      <c r="K60" s="84"/>
      <c r="L60" s="84"/>
      <c r="M60" s="84" t="s">
        <v>762</v>
      </c>
    </row>
    <row r="61" spans="1:13" ht="30" x14ac:dyDescent="0.25">
      <c r="A61" s="84" t="s">
        <v>127</v>
      </c>
      <c r="B61" s="126" t="s">
        <v>128</v>
      </c>
      <c r="C61" s="84" t="s">
        <v>775</v>
      </c>
      <c r="D61" s="84" t="s">
        <v>774</v>
      </c>
      <c r="E61" s="84" t="s">
        <v>744</v>
      </c>
      <c r="F61" s="84"/>
      <c r="G61" s="84"/>
      <c r="H61" s="84"/>
      <c r="I61" s="127">
        <v>0</v>
      </c>
      <c r="J61" s="127">
        <v>363.73</v>
      </c>
      <c r="K61" s="84"/>
      <c r="L61" s="84"/>
      <c r="M61" s="84" t="s">
        <v>762</v>
      </c>
    </row>
    <row r="62" spans="1:13" ht="30" x14ac:dyDescent="0.25">
      <c r="A62" s="84" t="s">
        <v>127</v>
      </c>
      <c r="B62" s="126" t="s">
        <v>128</v>
      </c>
      <c r="C62" s="84" t="s">
        <v>776</v>
      </c>
      <c r="D62" s="84" t="s">
        <v>777</v>
      </c>
      <c r="E62" s="84" t="s">
        <v>744</v>
      </c>
      <c r="F62" s="84"/>
      <c r="G62" s="84"/>
      <c r="H62" s="84"/>
      <c r="I62" s="127">
        <v>0</v>
      </c>
      <c r="J62" s="127">
        <v>104.21</v>
      </c>
      <c r="K62" s="84"/>
      <c r="L62" s="84"/>
      <c r="M62" s="84" t="s">
        <v>762</v>
      </c>
    </row>
    <row r="63" spans="1:13" ht="30" x14ac:dyDescent="0.25">
      <c r="A63" s="84" t="s">
        <v>127</v>
      </c>
      <c r="B63" s="126" t="s">
        <v>128</v>
      </c>
      <c r="C63" s="84" t="s">
        <v>778</v>
      </c>
      <c r="D63" s="84" t="s">
        <v>779</v>
      </c>
      <c r="E63" s="84" t="s">
        <v>744</v>
      </c>
      <c r="F63" s="84"/>
      <c r="G63" s="84"/>
      <c r="H63" s="84"/>
      <c r="I63" s="127">
        <v>0</v>
      </c>
      <c r="J63" s="127">
        <v>6.01</v>
      </c>
      <c r="K63" s="84"/>
      <c r="L63" s="84"/>
      <c r="M63" s="84" t="s">
        <v>762</v>
      </c>
    </row>
    <row r="64" spans="1:13" ht="30" x14ac:dyDescent="0.25">
      <c r="A64" s="84" t="s">
        <v>127</v>
      </c>
      <c r="B64" s="126" t="s">
        <v>128</v>
      </c>
      <c r="C64" s="84" t="s">
        <v>780</v>
      </c>
      <c r="D64" s="84" t="s">
        <v>781</v>
      </c>
      <c r="E64" s="84" t="s">
        <v>744</v>
      </c>
      <c r="F64" s="84"/>
      <c r="G64" s="84"/>
      <c r="H64" s="84"/>
      <c r="I64" s="127">
        <v>0</v>
      </c>
      <c r="J64" s="127">
        <v>52.1</v>
      </c>
      <c r="K64" s="84"/>
      <c r="L64" s="84"/>
      <c r="M64" s="84" t="s">
        <v>762</v>
      </c>
    </row>
    <row r="65" spans="1:13" ht="30" x14ac:dyDescent="0.25">
      <c r="A65" s="84" t="s">
        <v>127</v>
      </c>
      <c r="B65" s="126" t="s">
        <v>128</v>
      </c>
      <c r="C65" s="84" t="s">
        <v>782</v>
      </c>
      <c r="D65" s="84" t="s">
        <v>781</v>
      </c>
      <c r="E65" s="84" t="s">
        <v>744</v>
      </c>
      <c r="F65" s="84"/>
      <c r="G65" s="84"/>
      <c r="H65" s="84"/>
      <c r="I65" s="127">
        <v>0</v>
      </c>
      <c r="J65" s="127">
        <v>181.36</v>
      </c>
      <c r="K65" s="84"/>
      <c r="L65" s="84"/>
      <c r="M65" s="84" t="s">
        <v>762</v>
      </c>
    </row>
    <row r="66" spans="1:13" ht="30" x14ac:dyDescent="0.25">
      <c r="A66" s="84" t="s">
        <v>127</v>
      </c>
      <c r="B66" s="126" t="s">
        <v>128</v>
      </c>
      <c r="C66" s="84" t="s">
        <v>783</v>
      </c>
      <c r="D66" s="84" t="s">
        <v>784</v>
      </c>
      <c r="E66" s="84" t="s">
        <v>744</v>
      </c>
      <c r="F66" s="84"/>
      <c r="G66" s="84"/>
      <c r="H66" s="84"/>
      <c r="I66" s="127">
        <v>0</v>
      </c>
      <c r="J66" s="127">
        <v>30.31</v>
      </c>
      <c r="K66" s="84"/>
      <c r="L66" s="84"/>
      <c r="M66" s="84" t="s">
        <v>762</v>
      </c>
    </row>
    <row r="67" spans="1:13" ht="30" x14ac:dyDescent="0.25">
      <c r="A67" s="84" t="s">
        <v>127</v>
      </c>
      <c r="B67" s="126" t="s">
        <v>128</v>
      </c>
      <c r="C67" s="84" t="s">
        <v>785</v>
      </c>
      <c r="D67" s="84" t="s">
        <v>784</v>
      </c>
      <c r="E67" s="84" t="s">
        <v>744</v>
      </c>
      <c r="F67" s="84"/>
      <c r="G67" s="84"/>
      <c r="H67" s="84"/>
      <c r="I67" s="127">
        <v>0</v>
      </c>
      <c r="J67" s="127">
        <v>91.18</v>
      </c>
      <c r="K67" s="84"/>
      <c r="L67" s="84"/>
      <c r="M67" s="84" t="s">
        <v>762</v>
      </c>
    </row>
    <row r="68" spans="1:13" ht="30" x14ac:dyDescent="0.25">
      <c r="A68" s="84" t="s">
        <v>127</v>
      </c>
      <c r="B68" s="126" t="s">
        <v>128</v>
      </c>
      <c r="C68" s="84" t="s">
        <v>786</v>
      </c>
      <c r="D68" s="84" t="s">
        <v>787</v>
      </c>
      <c r="E68" s="84" t="s">
        <v>744</v>
      </c>
      <c r="F68" s="84"/>
      <c r="G68" s="84"/>
      <c r="H68" s="84"/>
      <c r="I68" s="127">
        <v>0</v>
      </c>
      <c r="J68" s="127">
        <v>13.03</v>
      </c>
      <c r="K68" s="84"/>
      <c r="L68" s="84"/>
      <c r="M68" s="84" t="s">
        <v>762</v>
      </c>
    </row>
    <row r="69" spans="1:13" ht="30" x14ac:dyDescent="0.25">
      <c r="A69" s="84" t="s">
        <v>131</v>
      </c>
      <c r="B69" s="126" t="s">
        <v>788</v>
      </c>
      <c r="C69" s="84" t="s">
        <v>788</v>
      </c>
      <c r="D69" s="84" t="s">
        <v>789</v>
      </c>
      <c r="E69" s="84" t="s">
        <v>744</v>
      </c>
      <c r="F69" s="127">
        <v>10334.25</v>
      </c>
      <c r="G69" s="127">
        <v>1532.09</v>
      </c>
      <c r="H69" s="84"/>
      <c r="I69" s="127">
        <v>0</v>
      </c>
      <c r="J69" s="127">
        <v>8802.17</v>
      </c>
      <c r="K69" s="84"/>
      <c r="L69" s="84"/>
      <c r="M69" s="84" t="s">
        <v>790</v>
      </c>
    </row>
    <row r="70" spans="1:13" ht="45" x14ac:dyDescent="0.25">
      <c r="A70" s="84" t="s">
        <v>260</v>
      </c>
      <c r="B70" s="128" t="s">
        <v>656</v>
      </c>
      <c r="C70" s="84" t="s">
        <v>262</v>
      </c>
      <c r="D70" s="84" t="s">
        <v>263</v>
      </c>
      <c r="E70" s="84" t="s">
        <v>264</v>
      </c>
      <c r="F70" s="127">
        <v>3310.01</v>
      </c>
      <c r="G70" s="127">
        <v>3117.7</v>
      </c>
      <c r="H70" s="84"/>
      <c r="I70" s="84"/>
      <c r="J70" s="127">
        <v>192.31</v>
      </c>
      <c r="K70" s="84" t="s">
        <v>265</v>
      </c>
      <c r="L70" s="84"/>
      <c r="M70" s="84" t="s">
        <v>759</v>
      </c>
    </row>
    <row r="71" spans="1:13" ht="45" x14ac:dyDescent="0.25">
      <c r="A71" s="84" t="s">
        <v>260</v>
      </c>
      <c r="B71" s="128" t="s">
        <v>656</v>
      </c>
      <c r="C71" s="84" t="s">
        <v>266</v>
      </c>
      <c r="D71" s="84" t="s">
        <v>267</v>
      </c>
      <c r="E71" s="84" t="s">
        <v>264</v>
      </c>
      <c r="F71" s="127">
        <v>3808.98</v>
      </c>
      <c r="G71" s="127">
        <v>3601.17</v>
      </c>
      <c r="H71" s="84"/>
      <c r="I71" s="84"/>
      <c r="J71" s="127">
        <v>207.81</v>
      </c>
      <c r="K71" s="84" t="s">
        <v>265</v>
      </c>
      <c r="L71" s="84"/>
      <c r="M71" s="84" t="s">
        <v>759</v>
      </c>
    </row>
    <row r="72" spans="1:13" ht="45" x14ac:dyDescent="0.25">
      <c r="A72" s="84" t="s">
        <v>260</v>
      </c>
      <c r="B72" s="128" t="s">
        <v>656</v>
      </c>
      <c r="C72" s="84" t="s">
        <v>268</v>
      </c>
      <c r="D72" s="84" t="s">
        <v>269</v>
      </c>
      <c r="E72" s="84" t="s">
        <v>264</v>
      </c>
      <c r="F72" s="127">
        <v>4307.95</v>
      </c>
      <c r="G72" s="127">
        <v>4084.64</v>
      </c>
      <c r="H72" s="84"/>
      <c r="I72" s="84"/>
      <c r="J72" s="127">
        <v>223.3</v>
      </c>
      <c r="K72" s="84" t="s">
        <v>265</v>
      </c>
      <c r="L72" s="84"/>
      <c r="M72" s="84" t="s">
        <v>759</v>
      </c>
    </row>
    <row r="73" spans="1:13" ht="45" x14ac:dyDescent="0.25">
      <c r="A73" s="84" t="s">
        <v>260</v>
      </c>
      <c r="B73" s="128" t="s">
        <v>656</v>
      </c>
      <c r="C73" s="84" t="s">
        <v>270</v>
      </c>
      <c r="D73" s="84" t="s">
        <v>271</v>
      </c>
      <c r="E73" s="84" t="s">
        <v>264</v>
      </c>
      <c r="F73" s="127">
        <v>4807.12</v>
      </c>
      <c r="G73" s="127">
        <v>4568.1099999999997</v>
      </c>
      <c r="H73" s="84"/>
      <c r="I73" s="84"/>
      <c r="J73" s="127">
        <v>239</v>
      </c>
      <c r="K73" s="84" t="s">
        <v>265</v>
      </c>
      <c r="L73" s="84"/>
      <c r="M73" s="84" t="s">
        <v>759</v>
      </c>
    </row>
    <row r="74" spans="1:13" ht="45" x14ac:dyDescent="0.25">
      <c r="A74" s="84" t="s">
        <v>260</v>
      </c>
      <c r="B74" s="128" t="s">
        <v>656</v>
      </c>
      <c r="C74" s="84" t="s">
        <v>272</v>
      </c>
      <c r="D74" s="84" t="s">
        <v>273</v>
      </c>
      <c r="E74" s="84" t="s">
        <v>264</v>
      </c>
      <c r="F74" s="127">
        <v>5306.28</v>
      </c>
      <c r="G74" s="127">
        <v>5051.58</v>
      </c>
      <c r="H74" s="84"/>
      <c r="I74" s="84"/>
      <c r="J74" s="127">
        <v>254.7</v>
      </c>
      <c r="K74" s="84" t="s">
        <v>265</v>
      </c>
      <c r="L74" s="84"/>
      <c r="M74" s="84" t="s">
        <v>759</v>
      </c>
    </row>
    <row r="75" spans="1:13" ht="45" x14ac:dyDescent="0.25">
      <c r="A75" s="84" t="s">
        <v>260</v>
      </c>
      <c r="B75" s="128" t="s">
        <v>656</v>
      </c>
      <c r="C75" s="84" t="s">
        <v>274</v>
      </c>
      <c r="D75" s="84" t="s">
        <v>275</v>
      </c>
      <c r="E75" s="84" t="s">
        <v>264</v>
      </c>
      <c r="F75" s="127">
        <v>5805.56</v>
      </c>
      <c r="G75" s="127">
        <v>5535.05</v>
      </c>
      <c r="H75" s="84"/>
      <c r="I75" s="84"/>
      <c r="J75" s="127">
        <v>270.51</v>
      </c>
      <c r="K75" s="84" t="s">
        <v>265</v>
      </c>
      <c r="L75" s="84"/>
      <c r="M75" s="84" t="s">
        <v>759</v>
      </c>
    </row>
    <row r="76" spans="1:13" ht="45" x14ac:dyDescent="0.25">
      <c r="A76" s="84" t="s">
        <v>260</v>
      </c>
      <c r="B76" s="128" t="s">
        <v>656</v>
      </c>
      <c r="C76" s="84" t="s">
        <v>276</v>
      </c>
      <c r="D76" s="84" t="s">
        <v>277</v>
      </c>
      <c r="E76" s="84" t="s">
        <v>264</v>
      </c>
      <c r="F76" s="127">
        <v>6304.84</v>
      </c>
      <c r="G76" s="127">
        <v>6018.52</v>
      </c>
      <c r="H76" s="84"/>
      <c r="I76" s="84"/>
      <c r="J76" s="127">
        <v>286.31</v>
      </c>
      <c r="K76" s="84" t="s">
        <v>265</v>
      </c>
      <c r="L76" s="84"/>
      <c r="M76" s="84" t="s">
        <v>759</v>
      </c>
    </row>
    <row r="77" spans="1:13" ht="45" x14ac:dyDescent="0.25">
      <c r="A77" s="84" t="s">
        <v>260</v>
      </c>
      <c r="B77" s="128" t="s">
        <v>656</v>
      </c>
      <c r="C77" s="84" t="s">
        <v>282</v>
      </c>
      <c r="D77" s="84" t="s">
        <v>263</v>
      </c>
      <c r="E77" s="84" t="s">
        <v>264</v>
      </c>
      <c r="F77" s="127">
        <v>3384.21</v>
      </c>
      <c r="G77" s="127">
        <v>3117.7</v>
      </c>
      <c r="H77" s="84"/>
      <c r="I77" s="84"/>
      <c r="J77" s="127">
        <v>266.51</v>
      </c>
      <c r="K77" s="84" t="s">
        <v>265</v>
      </c>
      <c r="L77" s="84"/>
      <c r="M77" s="84" t="s">
        <v>759</v>
      </c>
    </row>
    <row r="78" spans="1:13" ht="45" x14ac:dyDescent="0.25">
      <c r="A78" s="84" t="s">
        <v>260</v>
      </c>
      <c r="B78" s="128" t="s">
        <v>656</v>
      </c>
      <c r="C78" s="84" t="s">
        <v>283</v>
      </c>
      <c r="D78" s="84" t="s">
        <v>267</v>
      </c>
      <c r="E78" s="84" t="s">
        <v>264</v>
      </c>
      <c r="F78" s="127">
        <v>3883.55</v>
      </c>
      <c r="G78" s="127">
        <v>3601.17</v>
      </c>
      <c r="H78" s="84"/>
      <c r="I78" s="84"/>
      <c r="J78" s="127">
        <v>282.38</v>
      </c>
      <c r="K78" s="84" t="s">
        <v>265</v>
      </c>
      <c r="L78" s="84"/>
      <c r="M78" s="84" t="s">
        <v>759</v>
      </c>
    </row>
    <row r="79" spans="1:13" ht="45" x14ac:dyDescent="0.25">
      <c r="A79" s="84" t="s">
        <v>260</v>
      </c>
      <c r="B79" s="128" t="s">
        <v>656</v>
      </c>
      <c r="C79" s="84" t="s">
        <v>284</v>
      </c>
      <c r="D79" s="84" t="s">
        <v>269</v>
      </c>
      <c r="E79" s="84" t="s">
        <v>264</v>
      </c>
      <c r="F79" s="127">
        <v>4382.88</v>
      </c>
      <c r="G79" s="127">
        <v>4084.64</v>
      </c>
      <c r="H79" s="84"/>
      <c r="I79" s="84"/>
      <c r="J79" s="127">
        <v>298.24</v>
      </c>
      <c r="K79" s="84" t="s">
        <v>265</v>
      </c>
      <c r="L79" s="84"/>
      <c r="M79" s="84" t="s">
        <v>759</v>
      </c>
    </row>
    <row r="80" spans="1:13" ht="45" x14ac:dyDescent="0.25">
      <c r="A80" s="84" t="s">
        <v>260</v>
      </c>
      <c r="B80" s="128" t="s">
        <v>656</v>
      </c>
      <c r="C80" s="84" t="s">
        <v>285</v>
      </c>
      <c r="D80" s="84" t="s">
        <v>271</v>
      </c>
      <c r="E80" s="84" t="s">
        <v>264</v>
      </c>
      <c r="F80" s="127">
        <v>4882.29</v>
      </c>
      <c r="G80" s="127">
        <v>4568.1099999999997</v>
      </c>
      <c r="H80" s="84"/>
      <c r="I80" s="84"/>
      <c r="J80" s="127">
        <v>314.18</v>
      </c>
      <c r="K80" s="84" t="s">
        <v>265</v>
      </c>
      <c r="L80" s="84"/>
      <c r="M80" s="84" t="s">
        <v>759</v>
      </c>
    </row>
    <row r="81" spans="1:13" ht="45" x14ac:dyDescent="0.25">
      <c r="A81" s="84" t="s">
        <v>260</v>
      </c>
      <c r="B81" s="128" t="s">
        <v>656</v>
      </c>
      <c r="C81" s="84" t="s">
        <v>286</v>
      </c>
      <c r="D81" s="84" t="s">
        <v>273</v>
      </c>
      <c r="E81" s="84" t="s">
        <v>264</v>
      </c>
      <c r="F81" s="127">
        <v>5381.69</v>
      </c>
      <c r="G81" s="127">
        <v>5051.58</v>
      </c>
      <c r="H81" s="84"/>
      <c r="I81" s="84"/>
      <c r="J81" s="127">
        <v>330.11</v>
      </c>
      <c r="K81" s="84" t="s">
        <v>265</v>
      </c>
      <c r="L81" s="84"/>
      <c r="M81" s="84" t="s">
        <v>759</v>
      </c>
    </row>
    <row r="82" spans="1:13" ht="45" x14ac:dyDescent="0.25">
      <c r="A82" s="84" t="s">
        <v>260</v>
      </c>
      <c r="B82" s="128" t="s">
        <v>656</v>
      </c>
      <c r="C82" s="84" t="s">
        <v>287</v>
      </c>
      <c r="D82" s="84" t="s">
        <v>275</v>
      </c>
      <c r="E82" s="84" t="s">
        <v>264</v>
      </c>
      <c r="F82" s="127">
        <v>5881.13</v>
      </c>
      <c r="G82" s="127">
        <v>5535.05</v>
      </c>
      <c r="H82" s="84"/>
      <c r="I82" s="84"/>
      <c r="J82" s="127">
        <v>346.08</v>
      </c>
      <c r="K82" s="84" t="s">
        <v>265</v>
      </c>
      <c r="L82" s="84"/>
      <c r="M82" s="84" t="s">
        <v>759</v>
      </c>
    </row>
    <row r="83" spans="1:13" ht="45" x14ac:dyDescent="0.25">
      <c r="A83" s="84" t="s">
        <v>260</v>
      </c>
      <c r="B83" s="128" t="s">
        <v>656</v>
      </c>
      <c r="C83" s="84" t="s">
        <v>288</v>
      </c>
      <c r="D83" s="84" t="s">
        <v>277</v>
      </c>
      <c r="E83" s="84" t="s">
        <v>264</v>
      </c>
      <c r="F83" s="127">
        <v>6380.57</v>
      </c>
      <c r="G83" s="127">
        <v>6018.52</v>
      </c>
      <c r="H83" s="84"/>
      <c r="I83" s="84"/>
      <c r="J83" s="127">
        <v>362.05</v>
      </c>
      <c r="K83" s="84" t="s">
        <v>265</v>
      </c>
      <c r="L83" s="84"/>
      <c r="M83" s="84" t="s">
        <v>759</v>
      </c>
    </row>
    <row r="84" spans="1:13" ht="45" x14ac:dyDescent="0.25">
      <c r="A84" s="84" t="s">
        <v>260</v>
      </c>
      <c r="B84" s="128" t="s">
        <v>656</v>
      </c>
      <c r="C84" s="84" t="s">
        <v>291</v>
      </c>
      <c r="D84" s="84" t="s">
        <v>263</v>
      </c>
      <c r="E84" s="84" t="s">
        <v>264</v>
      </c>
      <c r="F84" s="127">
        <v>3460.08</v>
      </c>
      <c r="G84" s="127">
        <v>3117.7</v>
      </c>
      <c r="H84" s="84"/>
      <c r="I84" s="84"/>
      <c r="J84" s="127">
        <v>342.38</v>
      </c>
      <c r="K84" s="84" t="s">
        <v>265</v>
      </c>
      <c r="L84" s="84"/>
      <c r="M84" s="84" t="s">
        <v>759</v>
      </c>
    </row>
    <row r="85" spans="1:13" ht="45" x14ac:dyDescent="0.25">
      <c r="A85" s="84" t="s">
        <v>260</v>
      </c>
      <c r="B85" s="128" t="s">
        <v>656</v>
      </c>
      <c r="C85" s="84" t="s">
        <v>292</v>
      </c>
      <c r="D85" s="84" t="s">
        <v>267</v>
      </c>
      <c r="E85" s="84" t="s">
        <v>264</v>
      </c>
      <c r="F85" s="127">
        <v>3959.6</v>
      </c>
      <c r="G85" s="127">
        <v>3601.17</v>
      </c>
      <c r="H85" s="84"/>
      <c r="I85" s="84"/>
      <c r="J85" s="127">
        <v>358.43</v>
      </c>
      <c r="K85" s="84" t="s">
        <v>265</v>
      </c>
      <c r="L85" s="84"/>
      <c r="M85" s="84" t="s">
        <v>759</v>
      </c>
    </row>
    <row r="86" spans="1:13" ht="45" x14ac:dyDescent="0.25">
      <c r="A86" s="84" t="s">
        <v>260</v>
      </c>
      <c r="B86" s="128" t="s">
        <v>656</v>
      </c>
      <c r="C86" s="84" t="s">
        <v>293</v>
      </c>
      <c r="D86" s="84" t="s">
        <v>269</v>
      </c>
      <c r="E86" s="84" t="s">
        <v>264</v>
      </c>
      <c r="F86" s="127">
        <v>4459.13</v>
      </c>
      <c r="G86" s="127">
        <v>4084.64</v>
      </c>
      <c r="H86" s="84"/>
      <c r="I86" s="84"/>
      <c r="J86" s="127">
        <v>374.48</v>
      </c>
      <c r="K86" s="84" t="s">
        <v>265</v>
      </c>
      <c r="L86" s="84"/>
      <c r="M86" s="84" t="s">
        <v>759</v>
      </c>
    </row>
    <row r="87" spans="1:13" ht="45" x14ac:dyDescent="0.25">
      <c r="A87" s="84" t="s">
        <v>260</v>
      </c>
      <c r="B87" s="128" t="s">
        <v>656</v>
      </c>
      <c r="C87" s="84" t="s">
        <v>294</v>
      </c>
      <c r="D87" s="84" t="s">
        <v>271</v>
      </c>
      <c r="E87" s="84" t="s">
        <v>264</v>
      </c>
      <c r="F87" s="127">
        <v>4958.6499999999996</v>
      </c>
      <c r="G87" s="127">
        <v>4568.1099999999997</v>
      </c>
      <c r="H87" s="84"/>
      <c r="I87" s="84"/>
      <c r="J87" s="127">
        <v>390.54</v>
      </c>
      <c r="K87" s="84" t="s">
        <v>265</v>
      </c>
      <c r="L87" s="84"/>
      <c r="M87" s="84" t="s">
        <v>759</v>
      </c>
    </row>
    <row r="88" spans="1:13" ht="45" x14ac:dyDescent="0.25">
      <c r="A88" s="84" t="s">
        <v>260</v>
      </c>
      <c r="B88" s="128" t="s">
        <v>656</v>
      </c>
      <c r="C88" s="84" t="s">
        <v>295</v>
      </c>
      <c r="D88" s="84" t="s">
        <v>273</v>
      </c>
      <c r="E88" s="84" t="s">
        <v>264</v>
      </c>
      <c r="F88" s="127">
        <v>5458.17</v>
      </c>
      <c r="G88" s="127">
        <v>5051.58</v>
      </c>
      <c r="H88" s="84"/>
      <c r="I88" s="84"/>
      <c r="J88" s="127">
        <v>406.59</v>
      </c>
      <c r="K88" s="84" t="s">
        <v>265</v>
      </c>
      <c r="L88" s="84"/>
      <c r="M88" s="84" t="s">
        <v>759</v>
      </c>
    </row>
    <row r="89" spans="1:13" ht="45" x14ac:dyDescent="0.25">
      <c r="A89" s="84" t="s">
        <v>260</v>
      </c>
      <c r="B89" s="128" t="s">
        <v>656</v>
      </c>
      <c r="C89" s="84" t="s">
        <v>296</v>
      </c>
      <c r="D89" s="84" t="s">
        <v>275</v>
      </c>
      <c r="E89" s="84" t="s">
        <v>264</v>
      </c>
      <c r="F89" s="127">
        <v>5957.7</v>
      </c>
      <c r="G89" s="127">
        <v>5535.05</v>
      </c>
      <c r="H89" s="84"/>
      <c r="I89" s="84"/>
      <c r="J89" s="127">
        <v>422.64</v>
      </c>
      <c r="K89" s="84" t="s">
        <v>265</v>
      </c>
      <c r="L89" s="84"/>
      <c r="M89" s="84" t="s">
        <v>759</v>
      </c>
    </row>
    <row r="90" spans="1:13" ht="45" x14ac:dyDescent="0.25">
      <c r="A90" s="84" t="s">
        <v>260</v>
      </c>
      <c r="B90" s="128" t="s">
        <v>656</v>
      </c>
      <c r="C90" s="84" t="s">
        <v>297</v>
      </c>
      <c r="D90" s="84" t="s">
        <v>277</v>
      </c>
      <c r="E90" s="84" t="s">
        <v>264</v>
      </c>
      <c r="F90" s="127">
        <v>6457.22</v>
      </c>
      <c r="G90" s="127">
        <v>6018.52</v>
      </c>
      <c r="H90" s="84"/>
      <c r="I90" s="84"/>
      <c r="J90" s="127">
        <v>438.7</v>
      </c>
      <c r="K90" s="84" t="s">
        <v>265</v>
      </c>
      <c r="L90" s="84"/>
      <c r="M90" s="84" t="s">
        <v>759</v>
      </c>
    </row>
    <row r="91" spans="1:13" ht="45" x14ac:dyDescent="0.25">
      <c r="A91" s="84" t="s">
        <v>260</v>
      </c>
      <c r="B91" s="128" t="s">
        <v>656</v>
      </c>
      <c r="C91" s="84" t="s">
        <v>300</v>
      </c>
      <c r="D91" s="84" t="s">
        <v>263</v>
      </c>
      <c r="E91" s="84" t="s">
        <v>264</v>
      </c>
      <c r="F91" s="127">
        <v>3537.65</v>
      </c>
      <c r="G91" s="127">
        <v>3117.7</v>
      </c>
      <c r="H91" s="84"/>
      <c r="I91" s="84"/>
      <c r="J91" s="127">
        <v>419.95</v>
      </c>
      <c r="K91" s="84" t="s">
        <v>265</v>
      </c>
      <c r="L91" s="84"/>
      <c r="M91" s="84" t="s">
        <v>759</v>
      </c>
    </row>
    <row r="92" spans="1:13" ht="45" x14ac:dyDescent="0.25">
      <c r="A92" s="84" t="s">
        <v>260</v>
      </c>
      <c r="B92" s="128" t="s">
        <v>656</v>
      </c>
      <c r="C92" s="84" t="s">
        <v>301</v>
      </c>
      <c r="D92" s="84" t="s">
        <v>267</v>
      </c>
      <c r="E92" s="84" t="s">
        <v>264</v>
      </c>
      <c r="F92" s="127">
        <v>4037.17</v>
      </c>
      <c r="G92" s="127">
        <v>3601.17</v>
      </c>
      <c r="H92" s="84"/>
      <c r="I92" s="84"/>
      <c r="J92" s="127">
        <v>436</v>
      </c>
      <c r="K92" s="84" t="s">
        <v>265</v>
      </c>
      <c r="L92" s="84"/>
      <c r="M92" s="84" t="s">
        <v>759</v>
      </c>
    </row>
    <row r="93" spans="1:13" ht="45" x14ac:dyDescent="0.25">
      <c r="A93" s="84" t="s">
        <v>260</v>
      </c>
      <c r="B93" s="128" t="s">
        <v>656</v>
      </c>
      <c r="C93" s="84" t="s">
        <v>302</v>
      </c>
      <c r="D93" s="84" t="s">
        <v>269</v>
      </c>
      <c r="E93" s="84" t="s">
        <v>264</v>
      </c>
      <c r="F93" s="127">
        <v>4536.6899999999996</v>
      </c>
      <c r="G93" s="127">
        <v>4084.64</v>
      </c>
      <c r="H93" s="84"/>
      <c r="I93" s="84"/>
      <c r="J93" s="127">
        <v>452.05</v>
      </c>
      <c r="K93" s="84" t="s">
        <v>265</v>
      </c>
      <c r="L93" s="84"/>
      <c r="M93" s="84" t="s">
        <v>759</v>
      </c>
    </row>
    <row r="94" spans="1:13" ht="45" x14ac:dyDescent="0.25">
      <c r="A94" s="84" t="s">
        <v>260</v>
      </c>
      <c r="B94" s="128" t="s">
        <v>656</v>
      </c>
      <c r="C94" s="84" t="s">
        <v>303</v>
      </c>
      <c r="D94" s="84" t="s">
        <v>271</v>
      </c>
      <c r="E94" s="84" t="s">
        <v>264</v>
      </c>
      <c r="F94" s="127">
        <v>5036.22</v>
      </c>
      <c r="G94" s="127">
        <v>4568.1099999999997</v>
      </c>
      <c r="H94" s="84"/>
      <c r="I94" s="84"/>
      <c r="J94" s="127">
        <v>468.1</v>
      </c>
      <c r="K94" s="84" t="s">
        <v>265</v>
      </c>
      <c r="L94" s="84"/>
      <c r="M94" s="84" t="s">
        <v>759</v>
      </c>
    </row>
    <row r="95" spans="1:13" ht="45" x14ac:dyDescent="0.25">
      <c r="A95" s="84" t="s">
        <v>260</v>
      </c>
      <c r="B95" s="128" t="s">
        <v>656</v>
      </c>
      <c r="C95" s="84" t="s">
        <v>304</v>
      </c>
      <c r="D95" s="84" t="s">
        <v>273</v>
      </c>
      <c r="E95" s="84" t="s">
        <v>264</v>
      </c>
      <c r="F95" s="127">
        <v>5535.74</v>
      </c>
      <c r="G95" s="127">
        <v>5051.58</v>
      </c>
      <c r="H95" s="84"/>
      <c r="I95" s="84"/>
      <c r="J95" s="127">
        <v>484.16</v>
      </c>
      <c r="K95" s="84" t="s">
        <v>265</v>
      </c>
      <c r="L95" s="84"/>
      <c r="M95" s="84" t="s">
        <v>759</v>
      </c>
    </row>
    <row r="96" spans="1:13" ht="45" x14ac:dyDescent="0.25">
      <c r="A96" s="84" t="s">
        <v>260</v>
      </c>
      <c r="B96" s="128" t="s">
        <v>656</v>
      </c>
      <c r="C96" s="84" t="s">
        <v>305</v>
      </c>
      <c r="D96" s="84" t="s">
        <v>275</v>
      </c>
      <c r="E96" s="84" t="s">
        <v>264</v>
      </c>
      <c r="F96" s="127">
        <v>6035.26</v>
      </c>
      <c r="G96" s="127">
        <v>5535.05</v>
      </c>
      <c r="H96" s="84"/>
      <c r="I96" s="84"/>
      <c r="J96" s="127">
        <v>500.21</v>
      </c>
      <c r="K96" s="84" t="s">
        <v>265</v>
      </c>
      <c r="L96" s="84"/>
      <c r="M96" s="84" t="s">
        <v>759</v>
      </c>
    </row>
    <row r="97" spans="1:13" ht="45" x14ac:dyDescent="0.25">
      <c r="A97" s="84" t="s">
        <v>260</v>
      </c>
      <c r="B97" s="128" t="s">
        <v>656</v>
      </c>
      <c r="C97" s="84" t="s">
        <v>306</v>
      </c>
      <c r="D97" s="84" t="s">
        <v>277</v>
      </c>
      <c r="E97" s="84" t="s">
        <v>264</v>
      </c>
      <c r="F97" s="127">
        <v>6534.79</v>
      </c>
      <c r="G97" s="127">
        <v>6018.52</v>
      </c>
      <c r="H97" s="84"/>
      <c r="I97" s="84"/>
      <c r="J97" s="127">
        <v>516.26</v>
      </c>
      <c r="K97" s="84" t="s">
        <v>265</v>
      </c>
      <c r="L97" s="84"/>
      <c r="M97" s="84" t="s">
        <v>759</v>
      </c>
    </row>
    <row r="98" spans="1:13" ht="45" x14ac:dyDescent="0.25">
      <c r="A98" s="84" t="s">
        <v>260</v>
      </c>
      <c r="B98" s="128" t="s">
        <v>656</v>
      </c>
      <c r="C98" s="84" t="s">
        <v>309</v>
      </c>
      <c r="D98" s="84" t="s">
        <v>263</v>
      </c>
      <c r="E98" s="84" t="s">
        <v>264</v>
      </c>
      <c r="F98" s="127">
        <v>3615.21</v>
      </c>
      <c r="G98" s="127">
        <v>3117.7</v>
      </c>
      <c r="H98" s="84"/>
      <c r="I98" s="84"/>
      <c r="J98" s="127">
        <v>497.51</v>
      </c>
      <c r="K98" s="84" t="s">
        <v>265</v>
      </c>
      <c r="L98" s="84"/>
      <c r="M98" s="84" t="s">
        <v>759</v>
      </c>
    </row>
    <row r="99" spans="1:13" ht="45" x14ac:dyDescent="0.25">
      <c r="A99" s="84" t="s">
        <v>260</v>
      </c>
      <c r="B99" s="128" t="s">
        <v>656</v>
      </c>
      <c r="C99" s="84" t="s">
        <v>310</v>
      </c>
      <c r="D99" s="84" t="s">
        <v>267</v>
      </c>
      <c r="E99" s="84" t="s">
        <v>264</v>
      </c>
      <c r="F99" s="127">
        <v>4114.74</v>
      </c>
      <c r="G99" s="127">
        <v>3601.17</v>
      </c>
      <c r="H99" s="84"/>
      <c r="I99" s="84"/>
      <c r="J99" s="127">
        <v>513.57000000000005</v>
      </c>
      <c r="K99" s="84" t="s">
        <v>265</v>
      </c>
      <c r="L99" s="84"/>
      <c r="M99" s="84" t="s">
        <v>759</v>
      </c>
    </row>
    <row r="100" spans="1:13" ht="45" x14ac:dyDescent="0.25">
      <c r="A100" s="84" t="s">
        <v>260</v>
      </c>
      <c r="B100" s="128" t="s">
        <v>656</v>
      </c>
      <c r="C100" s="84" t="s">
        <v>311</v>
      </c>
      <c r="D100" s="84" t="s">
        <v>269</v>
      </c>
      <c r="E100" s="84" t="s">
        <v>264</v>
      </c>
      <c r="F100" s="127">
        <v>4614.26</v>
      </c>
      <c r="G100" s="127">
        <v>4084.64</v>
      </c>
      <c r="H100" s="84"/>
      <c r="I100" s="84"/>
      <c r="J100" s="127">
        <v>529.62</v>
      </c>
      <c r="K100" s="84" t="s">
        <v>265</v>
      </c>
      <c r="L100" s="84"/>
      <c r="M100" s="84" t="s">
        <v>759</v>
      </c>
    </row>
    <row r="101" spans="1:13" ht="45" x14ac:dyDescent="0.25">
      <c r="A101" s="84" t="s">
        <v>260</v>
      </c>
      <c r="B101" s="128" t="s">
        <v>656</v>
      </c>
      <c r="C101" s="84" t="s">
        <v>312</v>
      </c>
      <c r="D101" s="84" t="s">
        <v>271</v>
      </c>
      <c r="E101" s="84" t="s">
        <v>264</v>
      </c>
      <c r="F101" s="127">
        <v>5113.79</v>
      </c>
      <c r="G101" s="127">
        <v>4568.1099999999997</v>
      </c>
      <c r="H101" s="84"/>
      <c r="I101" s="84"/>
      <c r="J101" s="127">
        <v>545.66999999999996</v>
      </c>
      <c r="K101" s="84" t="s">
        <v>265</v>
      </c>
      <c r="L101" s="84"/>
      <c r="M101" s="84" t="s">
        <v>759</v>
      </c>
    </row>
    <row r="102" spans="1:13" ht="45" x14ac:dyDescent="0.25">
      <c r="A102" s="84" t="s">
        <v>260</v>
      </c>
      <c r="B102" s="128" t="s">
        <v>656</v>
      </c>
      <c r="C102" s="84" t="s">
        <v>313</v>
      </c>
      <c r="D102" s="84" t="s">
        <v>273</v>
      </c>
      <c r="E102" s="84" t="s">
        <v>264</v>
      </c>
      <c r="F102" s="127">
        <v>5613.31</v>
      </c>
      <c r="G102" s="127">
        <v>5051.58</v>
      </c>
      <c r="H102" s="84"/>
      <c r="I102" s="84"/>
      <c r="J102" s="127">
        <v>561.73</v>
      </c>
      <c r="K102" s="84" t="s">
        <v>265</v>
      </c>
      <c r="L102" s="84"/>
      <c r="M102" s="84" t="s">
        <v>759</v>
      </c>
    </row>
    <row r="103" spans="1:13" ht="45" x14ac:dyDescent="0.25">
      <c r="A103" s="84" t="s">
        <v>260</v>
      </c>
      <c r="B103" s="128" t="s">
        <v>656</v>
      </c>
      <c r="C103" s="84" t="s">
        <v>314</v>
      </c>
      <c r="D103" s="84" t="s">
        <v>275</v>
      </c>
      <c r="E103" s="84" t="s">
        <v>264</v>
      </c>
      <c r="F103" s="127">
        <v>6112.83</v>
      </c>
      <c r="G103" s="127">
        <v>5535.05</v>
      </c>
      <c r="H103" s="84"/>
      <c r="I103" s="84"/>
      <c r="J103" s="127">
        <v>577.78</v>
      </c>
      <c r="K103" s="84" t="s">
        <v>265</v>
      </c>
      <c r="L103" s="84"/>
      <c r="M103" s="84" t="s">
        <v>759</v>
      </c>
    </row>
    <row r="104" spans="1:13" ht="45" x14ac:dyDescent="0.25">
      <c r="A104" s="84" t="s">
        <v>260</v>
      </c>
      <c r="B104" s="128" t="s">
        <v>656</v>
      </c>
      <c r="C104" s="84" t="s">
        <v>315</v>
      </c>
      <c r="D104" s="84" t="s">
        <v>277</v>
      </c>
      <c r="E104" s="84" t="s">
        <v>264</v>
      </c>
      <c r="F104" s="127">
        <v>6612.36</v>
      </c>
      <c r="G104" s="127">
        <v>6018.52</v>
      </c>
      <c r="H104" s="84"/>
      <c r="I104" s="84"/>
      <c r="J104" s="127">
        <v>593.83000000000004</v>
      </c>
      <c r="K104" s="84" t="s">
        <v>265</v>
      </c>
      <c r="L104" s="84"/>
      <c r="M104" s="84" t="s">
        <v>759</v>
      </c>
    </row>
    <row r="105" spans="1:13" ht="45" x14ac:dyDescent="0.25">
      <c r="A105" s="84" t="s">
        <v>260</v>
      </c>
      <c r="B105" s="128" t="s">
        <v>656</v>
      </c>
      <c r="C105" s="84" t="s">
        <v>318</v>
      </c>
      <c r="D105" s="84" t="s">
        <v>263</v>
      </c>
      <c r="E105" s="84" t="s">
        <v>264</v>
      </c>
      <c r="F105" s="127">
        <v>3692.78</v>
      </c>
      <c r="G105" s="127">
        <v>3117.7</v>
      </c>
      <c r="H105" s="84"/>
      <c r="I105" s="84"/>
      <c r="J105" s="127">
        <v>575.08000000000004</v>
      </c>
      <c r="K105" s="84" t="s">
        <v>265</v>
      </c>
      <c r="L105" s="84"/>
      <c r="M105" s="84" t="s">
        <v>759</v>
      </c>
    </row>
    <row r="106" spans="1:13" ht="45" x14ac:dyDescent="0.25">
      <c r="A106" s="84" t="s">
        <v>260</v>
      </c>
      <c r="B106" s="128" t="s">
        <v>656</v>
      </c>
      <c r="C106" s="84" t="s">
        <v>319</v>
      </c>
      <c r="D106" s="84" t="s">
        <v>267</v>
      </c>
      <c r="E106" s="84" t="s">
        <v>264</v>
      </c>
      <c r="F106" s="127">
        <v>4192.3100000000004</v>
      </c>
      <c r="G106" s="127">
        <v>3601.17</v>
      </c>
      <c r="H106" s="84"/>
      <c r="I106" s="84"/>
      <c r="J106" s="127">
        <v>591.13</v>
      </c>
      <c r="K106" s="84" t="s">
        <v>265</v>
      </c>
      <c r="L106" s="84"/>
      <c r="M106" s="84" t="s">
        <v>759</v>
      </c>
    </row>
    <row r="107" spans="1:13" ht="45" x14ac:dyDescent="0.25">
      <c r="A107" s="84" t="s">
        <v>260</v>
      </c>
      <c r="B107" s="128" t="s">
        <v>656</v>
      </c>
      <c r="C107" s="84" t="s">
        <v>320</v>
      </c>
      <c r="D107" s="84" t="s">
        <v>269</v>
      </c>
      <c r="E107" s="84" t="s">
        <v>264</v>
      </c>
      <c r="F107" s="127">
        <v>4691.83</v>
      </c>
      <c r="G107" s="127">
        <v>4084.64</v>
      </c>
      <c r="H107" s="84"/>
      <c r="I107" s="84"/>
      <c r="J107" s="127">
        <v>607.19000000000005</v>
      </c>
      <c r="K107" s="84" t="s">
        <v>265</v>
      </c>
      <c r="L107" s="84"/>
      <c r="M107" s="84" t="s">
        <v>759</v>
      </c>
    </row>
    <row r="108" spans="1:13" ht="45" x14ac:dyDescent="0.25">
      <c r="A108" s="84" t="s">
        <v>260</v>
      </c>
      <c r="B108" s="128" t="s">
        <v>656</v>
      </c>
      <c r="C108" s="84" t="s">
        <v>321</v>
      </c>
      <c r="D108" s="84" t="s">
        <v>271</v>
      </c>
      <c r="E108" s="84" t="s">
        <v>264</v>
      </c>
      <c r="F108" s="127">
        <v>5191.3500000000004</v>
      </c>
      <c r="G108" s="127">
        <v>4568.1099999999997</v>
      </c>
      <c r="H108" s="84"/>
      <c r="I108" s="84"/>
      <c r="J108" s="127">
        <v>623.24</v>
      </c>
      <c r="K108" s="84" t="s">
        <v>265</v>
      </c>
      <c r="L108" s="84"/>
      <c r="M108" s="84" t="s">
        <v>759</v>
      </c>
    </row>
    <row r="109" spans="1:13" ht="45" x14ac:dyDescent="0.25">
      <c r="A109" s="84" t="s">
        <v>260</v>
      </c>
      <c r="B109" s="128" t="s">
        <v>656</v>
      </c>
      <c r="C109" s="84" t="s">
        <v>322</v>
      </c>
      <c r="D109" s="84" t="s">
        <v>273</v>
      </c>
      <c r="E109" s="84" t="s">
        <v>264</v>
      </c>
      <c r="F109" s="127">
        <v>5690.88</v>
      </c>
      <c r="G109" s="127">
        <v>5051.58</v>
      </c>
      <c r="H109" s="84"/>
      <c r="I109" s="84"/>
      <c r="J109" s="127">
        <v>639.29</v>
      </c>
      <c r="K109" s="84" t="s">
        <v>265</v>
      </c>
      <c r="L109" s="84"/>
      <c r="M109" s="84" t="s">
        <v>759</v>
      </c>
    </row>
    <row r="110" spans="1:13" ht="45" x14ac:dyDescent="0.25">
      <c r="A110" s="84" t="s">
        <v>260</v>
      </c>
      <c r="B110" s="128" t="s">
        <v>656</v>
      </c>
      <c r="C110" s="84" t="s">
        <v>323</v>
      </c>
      <c r="D110" s="84" t="s">
        <v>275</v>
      </c>
      <c r="E110" s="84" t="s">
        <v>264</v>
      </c>
      <c r="F110" s="127">
        <v>6190.4</v>
      </c>
      <c r="G110" s="127">
        <v>5535.05</v>
      </c>
      <c r="H110" s="84"/>
      <c r="I110" s="84"/>
      <c r="J110" s="127">
        <v>655.35</v>
      </c>
      <c r="K110" s="84" t="s">
        <v>265</v>
      </c>
      <c r="L110" s="84"/>
      <c r="M110" s="84" t="s">
        <v>759</v>
      </c>
    </row>
    <row r="111" spans="1:13" ht="45" x14ac:dyDescent="0.25">
      <c r="A111" s="84" t="s">
        <v>260</v>
      </c>
      <c r="B111" s="128" t="s">
        <v>656</v>
      </c>
      <c r="C111" s="84" t="s">
        <v>324</v>
      </c>
      <c r="D111" s="84" t="s">
        <v>277</v>
      </c>
      <c r="E111" s="84" t="s">
        <v>264</v>
      </c>
      <c r="F111" s="127">
        <v>6689.92</v>
      </c>
      <c r="G111" s="127">
        <v>6018.52</v>
      </c>
      <c r="H111" s="84"/>
      <c r="I111" s="84"/>
      <c r="J111" s="127">
        <v>671.4</v>
      </c>
      <c r="K111" s="84" t="s">
        <v>265</v>
      </c>
      <c r="L111" s="84"/>
      <c r="M111" s="84" t="s">
        <v>759</v>
      </c>
    </row>
    <row r="112" spans="1:13" ht="45" x14ac:dyDescent="0.25">
      <c r="A112" s="84" t="s">
        <v>260</v>
      </c>
      <c r="B112" s="128" t="s">
        <v>656</v>
      </c>
      <c r="C112" s="84" t="s">
        <v>327</v>
      </c>
      <c r="D112" s="84" t="s">
        <v>263</v>
      </c>
      <c r="E112" s="84" t="s">
        <v>264</v>
      </c>
      <c r="F112" s="127">
        <v>3770.35</v>
      </c>
      <c r="G112" s="127">
        <v>3117.7</v>
      </c>
      <c r="H112" s="84"/>
      <c r="I112" s="84"/>
      <c r="J112" s="127">
        <v>652.65</v>
      </c>
      <c r="K112" s="84" t="s">
        <v>265</v>
      </c>
      <c r="L112" s="84"/>
      <c r="M112" s="84" t="s">
        <v>759</v>
      </c>
    </row>
    <row r="113" spans="1:13" ht="45" x14ac:dyDescent="0.25">
      <c r="A113" s="84" t="s">
        <v>260</v>
      </c>
      <c r="B113" s="128" t="s">
        <v>656</v>
      </c>
      <c r="C113" s="84" t="s">
        <v>328</v>
      </c>
      <c r="D113" s="84" t="s">
        <v>267</v>
      </c>
      <c r="E113" s="84" t="s">
        <v>264</v>
      </c>
      <c r="F113" s="127">
        <v>4269.87</v>
      </c>
      <c r="G113" s="127">
        <v>3601.17</v>
      </c>
      <c r="H113" s="84"/>
      <c r="I113" s="84"/>
      <c r="J113" s="127">
        <v>668.7</v>
      </c>
      <c r="K113" s="84" t="s">
        <v>265</v>
      </c>
      <c r="L113" s="84"/>
      <c r="M113" s="84" t="s">
        <v>759</v>
      </c>
    </row>
    <row r="114" spans="1:13" ht="45" x14ac:dyDescent="0.25">
      <c r="A114" s="84" t="s">
        <v>260</v>
      </c>
      <c r="B114" s="128" t="s">
        <v>656</v>
      </c>
      <c r="C114" s="84" t="s">
        <v>329</v>
      </c>
      <c r="D114" s="84" t="s">
        <v>269</v>
      </c>
      <c r="E114" s="84" t="s">
        <v>264</v>
      </c>
      <c r="F114" s="127">
        <v>4769.3999999999996</v>
      </c>
      <c r="G114" s="127">
        <v>4084.64</v>
      </c>
      <c r="H114" s="84"/>
      <c r="I114" s="84"/>
      <c r="J114" s="127">
        <v>684.75</v>
      </c>
      <c r="K114" s="84" t="s">
        <v>265</v>
      </c>
      <c r="L114" s="84"/>
      <c r="M114" s="84" t="s">
        <v>759</v>
      </c>
    </row>
    <row r="115" spans="1:13" ht="45" x14ac:dyDescent="0.25">
      <c r="A115" s="84" t="s">
        <v>260</v>
      </c>
      <c r="B115" s="128" t="s">
        <v>656</v>
      </c>
      <c r="C115" s="84" t="s">
        <v>330</v>
      </c>
      <c r="D115" s="84" t="s">
        <v>271</v>
      </c>
      <c r="E115" s="84" t="s">
        <v>264</v>
      </c>
      <c r="F115" s="127">
        <v>5268.92</v>
      </c>
      <c r="G115" s="127">
        <v>4568.1099999999997</v>
      </c>
      <c r="H115" s="84"/>
      <c r="I115" s="84"/>
      <c r="J115" s="127">
        <v>700.81</v>
      </c>
      <c r="K115" s="84" t="s">
        <v>265</v>
      </c>
      <c r="L115" s="84"/>
      <c r="M115" s="84" t="s">
        <v>759</v>
      </c>
    </row>
    <row r="116" spans="1:13" ht="45" x14ac:dyDescent="0.25">
      <c r="A116" s="84" t="s">
        <v>260</v>
      </c>
      <c r="B116" s="128" t="s">
        <v>656</v>
      </c>
      <c r="C116" s="84" t="s">
        <v>331</v>
      </c>
      <c r="D116" s="84" t="s">
        <v>273</v>
      </c>
      <c r="E116" s="84" t="s">
        <v>264</v>
      </c>
      <c r="F116" s="127">
        <v>5768.44</v>
      </c>
      <c r="G116" s="127">
        <v>5051.58</v>
      </c>
      <c r="H116" s="84"/>
      <c r="I116" s="84"/>
      <c r="J116" s="127">
        <v>716.86</v>
      </c>
      <c r="K116" s="84" t="s">
        <v>265</v>
      </c>
      <c r="L116" s="84"/>
      <c r="M116" s="84" t="s">
        <v>759</v>
      </c>
    </row>
    <row r="117" spans="1:13" ht="45" x14ac:dyDescent="0.25">
      <c r="A117" s="84" t="s">
        <v>260</v>
      </c>
      <c r="B117" s="128" t="s">
        <v>656</v>
      </c>
      <c r="C117" s="84" t="s">
        <v>332</v>
      </c>
      <c r="D117" s="84" t="s">
        <v>275</v>
      </c>
      <c r="E117" s="84" t="s">
        <v>264</v>
      </c>
      <c r="F117" s="127">
        <v>6267.97</v>
      </c>
      <c r="G117" s="127">
        <v>5535.05</v>
      </c>
      <c r="H117" s="84"/>
      <c r="I117" s="84"/>
      <c r="J117" s="127">
        <v>732.91</v>
      </c>
      <c r="K117" s="84" t="s">
        <v>265</v>
      </c>
      <c r="L117" s="84"/>
      <c r="M117" s="84" t="s">
        <v>759</v>
      </c>
    </row>
    <row r="118" spans="1:13" ht="45" x14ac:dyDescent="0.25">
      <c r="A118" s="84" t="s">
        <v>260</v>
      </c>
      <c r="B118" s="128" t="s">
        <v>656</v>
      </c>
      <c r="C118" s="84" t="s">
        <v>333</v>
      </c>
      <c r="D118" s="84" t="s">
        <v>277</v>
      </c>
      <c r="E118" s="84" t="s">
        <v>264</v>
      </c>
      <c r="F118" s="127">
        <v>6767.49</v>
      </c>
      <c r="G118" s="127">
        <v>6018.52</v>
      </c>
      <c r="H118" s="84"/>
      <c r="I118" s="84"/>
      <c r="J118" s="127">
        <v>748.97</v>
      </c>
      <c r="K118" s="84" t="s">
        <v>265</v>
      </c>
      <c r="L118" s="84"/>
      <c r="M118" s="84" t="s">
        <v>759</v>
      </c>
    </row>
    <row r="119" spans="1:13" ht="30" x14ac:dyDescent="0.25">
      <c r="A119" s="84" t="s">
        <v>791</v>
      </c>
      <c r="B119" s="126" t="s">
        <v>792</v>
      </c>
      <c r="C119" s="84" t="s">
        <v>793</v>
      </c>
      <c r="D119" s="84" t="s">
        <v>794</v>
      </c>
      <c r="E119" s="84" t="s">
        <v>744</v>
      </c>
      <c r="F119" s="84"/>
      <c r="G119" s="84"/>
      <c r="H119" s="84"/>
      <c r="I119" s="127">
        <v>39.58</v>
      </c>
      <c r="J119" s="127">
        <v>24.42</v>
      </c>
      <c r="K119" s="84"/>
      <c r="L119" s="84"/>
      <c r="M119" s="84" t="s">
        <v>759</v>
      </c>
    </row>
    <row r="120" spans="1:13" ht="30" x14ac:dyDescent="0.25">
      <c r="A120" s="84" t="s">
        <v>791</v>
      </c>
      <c r="B120" s="126" t="s">
        <v>792</v>
      </c>
      <c r="C120" s="84" t="s">
        <v>795</v>
      </c>
      <c r="D120" s="84" t="s">
        <v>794</v>
      </c>
      <c r="E120" s="84" t="s">
        <v>744</v>
      </c>
      <c r="F120" s="84"/>
      <c r="G120" s="84"/>
      <c r="H120" s="84"/>
      <c r="I120" s="127">
        <v>260.31</v>
      </c>
      <c r="J120" s="127">
        <v>21.29</v>
      </c>
      <c r="K120" s="84"/>
      <c r="L120" s="84"/>
      <c r="M120" s="84" t="s">
        <v>759</v>
      </c>
    </row>
    <row r="121" spans="1:13" ht="30" x14ac:dyDescent="0.25">
      <c r="A121" s="84" t="s">
        <v>791</v>
      </c>
      <c r="B121" s="128" t="s">
        <v>792</v>
      </c>
      <c r="C121" s="84" t="s">
        <v>796</v>
      </c>
      <c r="D121" s="84" t="s">
        <v>794</v>
      </c>
      <c r="E121" s="84" t="s">
        <v>744</v>
      </c>
      <c r="F121" s="84"/>
      <c r="G121" s="84"/>
      <c r="H121" s="84"/>
      <c r="I121" s="127">
        <v>196.46</v>
      </c>
      <c r="J121" s="127">
        <v>120.84</v>
      </c>
      <c r="K121" s="84"/>
      <c r="L121" s="84"/>
      <c r="M121" s="84" t="s">
        <v>759</v>
      </c>
    </row>
    <row r="122" spans="1:13" ht="30" x14ac:dyDescent="0.25">
      <c r="A122" s="84" t="s">
        <v>134</v>
      </c>
      <c r="B122" s="128" t="s">
        <v>135</v>
      </c>
      <c r="C122" s="84" t="s">
        <v>135</v>
      </c>
      <c r="D122" s="84" t="s">
        <v>797</v>
      </c>
      <c r="E122" s="84" t="s">
        <v>744</v>
      </c>
      <c r="F122" s="84"/>
      <c r="G122" s="84"/>
      <c r="H122" s="84"/>
      <c r="I122" s="127">
        <v>0</v>
      </c>
      <c r="J122" s="127">
        <v>35</v>
      </c>
      <c r="K122" s="84"/>
      <c r="L122" s="84"/>
      <c r="M122" s="84" t="s">
        <v>762</v>
      </c>
    </row>
    <row r="123" spans="1:13" ht="30" x14ac:dyDescent="0.25">
      <c r="A123" s="84" t="s">
        <v>798</v>
      </c>
      <c r="B123" s="128" t="s">
        <v>799</v>
      </c>
      <c r="C123" s="84" t="s">
        <v>799</v>
      </c>
      <c r="D123" s="84" t="s">
        <v>800</v>
      </c>
      <c r="E123" s="84" t="s">
        <v>744</v>
      </c>
      <c r="F123" s="84"/>
      <c r="G123" s="84"/>
      <c r="H123" s="84"/>
      <c r="I123" s="127">
        <v>0</v>
      </c>
      <c r="J123" s="127">
        <v>180.18</v>
      </c>
      <c r="K123" s="84"/>
      <c r="L123" s="84"/>
      <c r="M123" s="84" t="s">
        <v>801</v>
      </c>
    </row>
    <row r="124" spans="1:13" x14ac:dyDescent="0.25">
      <c r="A124" s="84" t="s">
        <v>141</v>
      </c>
      <c r="B124" s="128" t="s">
        <v>142</v>
      </c>
      <c r="C124" s="84" t="s">
        <v>142</v>
      </c>
      <c r="D124" s="84" t="s">
        <v>802</v>
      </c>
      <c r="E124" s="84" t="s">
        <v>744</v>
      </c>
      <c r="F124" s="84"/>
      <c r="G124" s="84"/>
      <c r="H124" s="84"/>
      <c r="I124" s="127">
        <v>0</v>
      </c>
      <c r="J124" s="127">
        <v>102.43</v>
      </c>
      <c r="K124" s="84"/>
      <c r="L124" s="84"/>
      <c r="M124" s="84" t="s">
        <v>762</v>
      </c>
    </row>
    <row r="125" spans="1:13" ht="45" x14ac:dyDescent="0.25">
      <c r="A125" s="84" t="s">
        <v>144</v>
      </c>
      <c r="B125" s="128" t="s">
        <v>145</v>
      </c>
      <c r="C125" s="84" t="s">
        <v>803</v>
      </c>
      <c r="D125" s="84" t="s">
        <v>804</v>
      </c>
      <c r="E125" s="84" t="s">
        <v>805</v>
      </c>
      <c r="F125" s="127">
        <v>110.43</v>
      </c>
      <c r="G125" s="127">
        <v>82.87</v>
      </c>
      <c r="H125" s="84">
        <v>209</v>
      </c>
      <c r="I125" s="127">
        <v>165.44</v>
      </c>
      <c r="J125" s="127">
        <v>27.56</v>
      </c>
      <c r="K125" s="127">
        <v>275.87</v>
      </c>
      <c r="L125" s="84"/>
      <c r="M125" s="84" t="s">
        <v>806</v>
      </c>
    </row>
    <row r="126" spans="1:13" ht="45" x14ac:dyDescent="0.25">
      <c r="A126" s="84" t="s">
        <v>144</v>
      </c>
      <c r="B126" s="128" t="s">
        <v>145</v>
      </c>
      <c r="C126" s="84" t="s">
        <v>807</v>
      </c>
      <c r="D126" s="84" t="s">
        <v>808</v>
      </c>
      <c r="E126" s="84" t="s">
        <v>805</v>
      </c>
      <c r="F126" s="127">
        <v>88.15</v>
      </c>
      <c r="G126" s="127">
        <v>80.12</v>
      </c>
      <c r="H126" s="84">
        <v>300</v>
      </c>
      <c r="I126" s="127">
        <v>237.82</v>
      </c>
      <c r="J126" s="127">
        <v>8.02</v>
      </c>
      <c r="K126" s="127">
        <v>325.97000000000003</v>
      </c>
      <c r="L126" s="84"/>
      <c r="M126" s="84" t="s">
        <v>806</v>
      </c>
    </row>
    <row r="127" spans="1:13" ht="45" x14ac:dyDescent="0.25">
      <c r="A127" s="84" t="s">
        <v>144</v>
      </c>
      <c r="B127" s="128" t="s">
        <v>145</v>
      </c>
      <c r="C127" s="84" t="s">
        <v>809</v>
      </c>
      <c r="D127" s="84" t="s">
        <v>810</v>
      </c>
      <c r="E127" s="84" t="s">
        <v>805</v>
      </c>
      <c r="F127" s="127">
        <v>78.48</v>
      </c>
      <c r="G127" s="127">
        <v>71.36</v>
      </c>
      <c r="H127" s="84">
        <v>436</v>
      </c>
      <c r="I127" s="127">
        <v>346.39</v>
      </c>
      <c r="J127" s="127">
        <v>7.13</v>
      </c>
      <c r="K127" s="127">
        <v>424.87</v>
      </c>
      <c r="L127" s="84"/>
      <c r="M127" s="84" t="s">
        <v>806</v>
      </c>
    </row>
    <row r="128" spans="1:13" ht="45" x14ac:dyDescent="0.25">
      <c r="A128" s="84" t="s">
        <v>144</v>
      </c>
      <c r="B128" s="128" t="s">
        <v>145</v>
      </c>
      <c r="C128" s="84" t="s">
        <v>811</v>
      </c>
      <c r="D128" s="84" t="s">
        <v>812</v>
      </c>
      <c r="E128" s="84" t="s">
        <v>805</v>
      </c>
      <c r="F128" s="127">
        <v>73.17</v>
      </c>
      <c r="G128" s="127">
        <v>66.34</v>
      </c>
      <c r="H128" s="84">
        <v>533</v>
      </c>
      <c r="I128" s="127">
        <v>423.94</v>
      </c>
      <c r="J128" s="127">
        <v>6.83</v>
      </c>
      <c r="K128" s="127">
        <v>497.11</v>
      </c>
      <c r="L128" s="84"/>
      <c r="M128" s="84" t="s">
        <v>806</v>
      </c>
    </row>
    <row r="129" spans="1:13" ht="45" x14ac:dyDescent="0.25">
      <c r="A129" s="84" t="s">
        <v>144</v>
      </c>
      <c r="B129" s="128" t="s">
        <v>145</v>
      </c>
      <c r="C129" s="84" t="s">
        <v>813</v>
      </c>
      <c r="D129" s="84" t="s">
        <v>814</v>
      </c>
      <c r="E129" s="84" t="s">
        <v>805</v>
      </c>
      <c r="F129" s="127">
        <v>83.04</v>
      </c>
      <c r="G129" s="127">
        <v>75.48</v>
      </c>
      <c r="H129" s="84">
        <v>667</v>
      </c>
      <c r="I129" s="127">
        <v>529.92999999999995</v>
      </c>
      <c r="J129" s="127">
        <v>7.55</v>
      </c>
      <c r="K129" s="127">
        <v>612.96</v>
      </c>
      <c r="L129" s="84"/>
      <c r="M129" s="84" t="s">
        <v>806</v>
      </c>
    </row>
    <row r="130" spans="1:13" ht="45" x14ac:dyDescent="0.25">
      <c r="A130" s="84" t="s">
        <v>144</v>
      </c>
      <c r="B130" s="128" t="s">
        <v>145</v>
      </c>
      <c r="C130" s="84" t="s">
        <v>815</v>
      </c>
      <c r="D130" s="84" t="s">
        <v>816</v>
      </c>
      <c r="E130" s="84" t="s">
        <v>805</v>
      </c>
      <c r="F130" s="127">
        <v>83.62</v>
      </c>
      <c r="G130" s="127">
        <v>76.02</v>
      </c>
      <c r="H130" s="84">
        <v>800</v>
      </c>
      <c r="I130" s="127">
        <v>635.91</v>
      </c>
      <c r="J130" s="127">
        <v>7.6</v>
      </c>
      <c r="K130" s="127">
        <v>719.53</v>
      </c>
      <c r="L130" s="84"/>
      <c r="M130" s="84" t="s">
        <v>806</v>
      </c>
    </row>
    <row r="131" spans="1:13" ht="45" x14ac:dyDescent="0.25">
      <c r="A131" s="84" t="s">
        <v>144</v>
      </c>
      <c r="B131" s="128" t="s">
        <v>145</v>
      </c>
      <c r="C131" s="84" t="s">
        <v>817</v>
      </c>
      <c r="D131" s="84" t="s">
        <v>818</v>
      </c>
      <c r="E131" s="84" t="s">
        <v>805</v>
      </c>
      <c r="F131" s="127">
        <v>75.47</v>
      </c>
      <c r="G131" s="127">
        <v>68.61</v>
      </c>
      <c r="H131" s="84">
        <v>1067</v>
      </c>
      <c r="I131" s="127">
        <v>847.88</v>
      </c>
      <c r="J131" s="127">
        <v>6.86</v>
      </c>
      <c r="K131" s="127">
        <v>923.35</v>
      </c>
      <c r="L131" s="84"/>
      <c r="M131" s="84" t="s">
        <v>806</v>
      </c>
    </row>
    <row r="132" spans="1:13" ht="45" x14ac:dyDescent="0.25">
      <c r="A132" s="84" t="s">
        <v>152</v>
      </c>
      <c r="B132" s="128" t="s">
        <v>153</v>
      </c>
      <c r="C132" s="84" t="s">
        <v>819</v>
      </c>
      <c r="D132" s="84" t="s">
        <v>820</v>
      </c>
      <c r="E132" s="84" t="s">
        <v>821</v>
      </c>
      <c r="F132" s="127">
        <v>223.02</v>
      </c>
      <c r="G132" s="84"/>
      <c r="H132" s="84">
        <v>600</v>
      </c>
      <c r="I132" s="127">
        <v>95.13</v>
      </c>
      <c r="J132" s="127">
        <v>223.02</v>
      </c>
      <c r="K132" s="127">
        <v>318.14999999999998</v>
      </c>
      <c r="L132" s="84"/>
      <c r="M132" s="84" t="s">
        <v>822</v>
      </c>
    </row>
    <row r="133" spans="1:13" ht="45" x14ac:dyDescent="0.25">
      <c r="A133" s="84" t="s">
        <v>152</v>
      </c>
      <c r="B133" s="128" t="s">
        <v>153</v>
      </c>
      <c r="C133" s="84" t="s">
        <v>823</v>
      </c>
      <c r="D133" s="84" t="s">
        <v>820</v>
      </c>
      <c r="E133" s="84" t="s">
        <v>821</v>
      </c>
      <c r="F133" s="127">
        <v>145.52000000000001</v>
      </c>
      <c r="G133" s="84"/>
      <c r="H133" s="84">
        <v>1079</v>
      </c>
      <c r="I133" s="127">
        <v>56.87</v>
      </c>
      <c r="J133" s="127">
        <v>145.52000000000001</v>
      </c>
      <c r="K133" s="127">
        <v>202.39</v>
      </c>
      <c r="L133" s="84"/>
      <c r="M133" s="84" t="s">
        <v>822</v>
      </c>
    </row>
    <row r="134" spans="1:13" ht="45" x14ac:dyDescent="0.25">
      <c r="A134" s="84" t="s">
        <v>152</v>
      </c>
      <c r="B134" s="128" t="s">
        <v>153</v>
      </c>
      <c r="C134" s="84" t="s">
        <v>824</v>
      </c>
      <c r="D134" s="84" t="s">
        <v>820</v>
      </c>
      <c r="E134" s="84" t="s">
        <v>821</v>
      </c>
      <c r="F134" s="127">
        <v>130.02000000000001</v>
      </c>
      <c r="G134" s="84"/>
      <c r="H134" s="84">
        <v>1433</v>
      </c>
      <c r="I134" s="127">
        <v>45.5</v>
      </c>
      <c r="J134" s="127">
        <v>130.02000000000001</v>
      </c>
      <c r="K134" s="127">
        <v>175.52</v>
      </c>
      <c r="L134" s="84"/>
      <c r="M134" s="84" t="s">
        <v>822</v>
      </c>
    </row>
    <row r="135" spans="1:13" ht="45" x14ac:dyDescent="0.25">
      <c r="A135" s="84" t="s">
        <v>152</v>
      </c>
      <c r="B135" s="128" t="s">
        <v>153</v>
      </c>
      <c r="C135" s="84" t="s">
        <v>825</v>
      </c>
      <c r="D135" s="84" t="s">
        <v>820</v>
      </c>
      <c r="E135" s="84" t="s">
        <v>821</v>
      </c>
      <c r="F135" s="127">
        <v>108.76</v>
      </c>
      <c r="G135" s="84"/>
      <c r="H135" s="84">
        <v>1811</v>
      </c>
      <c r="I135" s="127">
        <v>28.95</v>
      </c>
      <c r="J135" s="127">
        <v>108.76</v>
      </c>
      <c r="K135" s="127">
        <v>137.71</v>
      </c>
      <c r="L135" s="84"/>
      <c r="M135" s="84" t="s">
        <v>822</v>
      </c>
    </row>
    <row r="136" spans="1:13" ht="45" x14ac:dyDescent="0.25">
      <c r="A136" s="84" t="s">
        <v>152</v>
      </c>
      <c r="B136" s="128" t="s">
        <v>153</v>
      </c>
      <c r="C136" s="84" t="s">
        <v>826</v>
      </c>
      <c r="D136" s="84" t="s">
        <v>820</v>
      </c>
      <c r="E136" s="84" t="s">
        <v>821</v>
      </c>
      <c r="F136" s="127">
        <v>98.63</v>
      </c>
      <c r="G136" s="84"/>
      <c r="H136" s="84">
        <v>2143</v>
      </c>
      <c r="I136" s="127">
        <v>27.47</v>
      </c>
      <c r="J136" s="127">
        <v>98.63</v>
      </c>
      <c r="K136" s="127">
        <v>126.1</v>
      </c>
      <c r="L136" s="84"/>
      <c r="M136" s="84" t="s">
        <v>822</v>
      </c>
    </row>
    <row r="137" spans="1:13" ht="45" x14ac:dyDescent="0.25">
      <c r="A137" s="84" t="s">
        <v>152</v>
      </c>
      <c r="B137" s="128" t="s">
        <v>153</v>
      </c>
      <c r="C137" s="84" t="s">
        <v>827</v>
      </c>
      <c r="D137" s="84" t="s">
        <v>820</v>
      </c>
      <c r="E137" s="84" t="s">
        <v>821</v>
      </c>
      <c r="F137" s="127">
        <v>88.48</v>
      </c>
      <c r="G137" s="84"/>
      <c r="H137" s="84">
        <v>2400</v>
      </c>
      <c r="I137" s="127">
        <v>23.12</v>
      </c>
      <c r="J137" s="127">
        <v>88.48</v>
      </c>
      <c r="K137" s="127">
        <v>111.6</v>
      </c>
      <c r="L137" s="84"/>
      <c r="M137" s="84" t="s">
        <v>822</v>
      </c>
    </row>
    <row r="138" spans="1:13" ht="45" x14ac:dyDescent="0.25">
      <c r="A138" s="84" t="s">
        <v>152</v>
      </c>
      <c r="B138" s="128" t="s">
        <v>153</v>
      </c>
      <c r="C138" s="84" t="s">
        <v>828</v>
      </c>
      <c r="D138" s="84" t="s">
        <v>820</v>
      </c>
      <c r="E138" s="84" t="s">
        <v>821</v>
      </c>
      <c r="F138" s="127">
        <v>76.510000000000005</v>
      </c>
      <c r="G138" s="84"/>
      <c r="H138" s="84">
        <v>2857</v>
      </c>
      <c r="I138" s="127">
        <v>13.76</v>
      </c>
      <c r="J138" s="127">
        <v>76.510000000000005</v>
      </c>
      <c r="K138" s="127">
        <v>90.27</v>
      </c>
      <c r="L138" s="84"/>
      <c r="M138" s="84" t="s">
        <v>822</v>
      </c>
    </row>
    <row r="139" spans="1:13" ht="45" x14ac:dyDescent="0.25">
      <c r="A139" s="129" t="s">
        <v>829</v>
      </c>
      <c r="B139" s="130" t="s">
        <v>830</v>
      </c>
      <c r="C139" s="129" t="s">
        <v>831</v>
      </c>
      <c r="D139" s="129" t="s">
        <v>832</v>
      </c>
      <c r="E139" s="129" t="s">
        <v>147</v>
      </c>
      <c r="F139" s="131">
        <v>361.83</v>
      </c>
      <c r="G139" s="131">
        <v>119.44</v>
      </c>
      <c r="H139" s="129">
        <v>67</v>
      </c>
      <c r="I139" s="131">
        <v>55.44</v>
      </c>
      <c r="J139" s="129" t="s">
        <v>265</v>
      </c>
      <c r="K139" s="131">
        <v>417.27</v>
      </c>
      <c r="L139" s="129"/>
      <c r="M139" s="129" t="s">
        <v>833</v>
      </c>
    </row>
    <row r="140" spans="1:13" ht="30" x14ac:dyDescent="0.25">
      <c r="A140" s="84" t="s">
        <v>834</v>
      </c>
      <c r="B140" s="108" t="s">
        <v>835</v>
      </c>
      <c r="C140" s="107" t="s">
        <v>836</v>
      </c>
      <c r="D140" s="107" t="s">
        <v>837</v>
      </c>
      <c r="E140" s="84" t="s">
        <v>805</v>
      </c>
      <c r="F140" s="132">
        <v>2323</v>
      </c>
      <c r="G140" s="84"/>
      <c r="H140" s="84"/>
      <c r="I140" s="127">
        <v>988</v>
      </c>
      <c r="J140" s="127">
        <v>2323.4299999999998</v>
      </c>
      <c r="K140" s="127">
        <v>3311.43</v>
      </c>
      <c r="L140" s="84"/>
      <c r="M140" s="84" t="s">
        <v>838</v>
      </c>
    </row>
    <row r="141" spans="1:13" ht="45" x14ac:dyDescent="0.25">
      <c r="A141" s="84" t="s">
        <v>839</v>
      </c>
      <c r="B141" s="108" t="s">
        <v>840</v>
      </c>
      <c r="C141" s="107" t="s">
        <v>841</v>
      </c>
      <c r="D141" s="107" t="s">
        <v>842</v>
      </c>
      <c r="E141" s="84" t="s">
        <v>843</v>
      </c>
      <c r="F141" s="127">
        <v>134.03</v>
      </c>
      <c r="G141" s="132">
        <v>96</v>
      </c>
      <c r="H141" s="84"/>
      <c r="I141" s="127">
        <v>55.44</v>
      </c>
      <c r="J141" s="127">
        <v>38.43</v>
      </c>
      <c r="K141" s="127">
        <v>189.47</v>
      </c>
      <c r="L141" s="84"/>
      <c r="M141" s="84" t="s">
        <v>844</v>
      </c>
    </row>
    <row r="142" spans="1:13" ht="45" x14ac:dyDescent="0.25">
      <c r="A142" s="84" t="s">
        <v>845</v>
      </c>
      <c r="B142" s="108" t="s">
        <v>846</v>
      </c>
      <c r="C142" s="107" t="s">
        <v>847</v>
      </c>
      <c r="D142" s="107" t="s">
        <v>848</v>
      </c>
      <c r="E142" s="84" t="s">
        <v>805</v>
      </c>
      <c r="F142" s="127">
        <v>980.6</v>
      </c>
      <c r="G142" s="127">
        <v>860.72</v>
      </c>
      <c r="H142" s="84"/>
      <c r="I142" s="127">
        <v>135.5</v>
      </c>
      <c r="J142" s="127">
        <v>119.88</v>
      </c>
      <c r="K142" s="127">
        <v>1116.0999999999999</v>
      </c>
      <c r="L142" s="84"/>
      <c r="M142" s="84" t="s">
        <v>849</v>
      </c>
    </row>
    <row r="143" spans="1:13" ht="45" x14ac:dyDescent="0.25">
      <c r="A143" s="84" t="s">
        <v>845</v>
      </c>
      <c r="B143" s="108" t="s">
        <v>846</v>
      </c>
      <c r="C143" s="107" t="s">
        <v>850</v>
      </c>
      <c r="D143" s="107" t="s">
        <v>851</v>
      </c>
      <c r="E143" s="84" t="s">
        <v>805</v>
      </c>
      <c r="F143" s="127">
        <v>1820.1</v>
      </c>
      <c r="G143" s="127">
        <v>1693.01</v>
      </c>
      <c r="H143" s="84"/>
      <c r="I143" s="127">
        <v>169.37</v>
      </c>
      <c r="J143" s="127">
        <v>127.09</v>
      </c>
      <c r="K143" s="127">
        <v>1989.47</v>
      </c>
      <c r="L143" s="84"/>
      <c r="M143" s="84" t="s">
        <v>849</v>
      </c>
    </row>
    <row r="144" spans="1:13" ht="45" x14ac:dyDescent="0.25">
      <c r="A144" s="84" t="s">
        <v>845</v>
      </c>
      <c r="B144" s="108" t="s">
        <v>846</v>
      </c>
      <c r="C144" s="107" t="s">
        <v>852</v>
      </c>
      <c r="D144" s="107" t="s">
        <v>853</v>
      </c>
      <c r="E144" s="84" t="s">
        <v>805</v>
      </c>
      <c r="F144" s="127">
        <v>229.23</v>
      </c>
      <c r="G144" s="127">
        <v>199.73</v>
      </c>
      <c r="H144" s="84"/>
      <c r="I144" s="127">
        <v>63.57</v>
      </c>
      <c r="J144" s="127">
        <v>29.5</v>
      </c>
      <c r="K144" s="127">
        <v>292.8</v>
      </c>
      <c r="L144" s="84"/>
      <c r="M144" s="84" t="s">
        <v>849</v>
      </c>
    </row>
    <row r="145" spans="1:13" ht="45" x14ac:dyDescent="0.25">
      <c r="A145" s="84" t="s">
        <v>845</v>
      </c>
      <c r="B145" s="108" t="s">
        <v>846</v>
      </c>
      <c r="C145" s="107" t="s">
        <v>854</v>
      </c>
      <c r="D145" s="107" t="s">
        <v>855</v>
      </c>
      <c r="E145" s="84" t="s">
        <v>805</v>
      </c>
      <c r="F145" s="127">
        <v>507.99</v>
      </c>
      <c r="G145" s="127">
        <v>476.66</v>
      </c>
      <c r="H145" s="84"/>
      <c r="I145" s="127">
        <v>79.47</v>
      </c>
      <c r="J145" s="127">
        <v>31.33</v>
      </c>
      <c r="K145" s="127">
        <v>587.46</v>
      </c>
      <c r="L145" s="84"/>
      <c r="M145" s="84" t="s">
        <v>849</v>
      </c>
    </row>
    <row r="146" spans="1:13" ht="45" x14ac:dyDescent="0.25">
      <c r="A146" s="84" t="s">
        <v>845</v>
      </c>
      <c r="B146" s="108" t="s">
        <v>846</v>
      </c>
      <c r="C146" s="107" t="s">
        <v>856</v>
      </c>
      <c r="D146" s="107" t="s">
        <v>857</v>
      </c>
      <c r="E146" s="84" t="s">
        <v>805</v>
      </c>
      <c r="F146" s="127">
        <v>41.85</v>
      </c>
      <c r="G146" s="127">
        <v>33.729999999999997</v>
      </c>
      <c r="H146" s="84"/>
      <c r="I146" s="127">
        <v>15.06</v>
      </c>
      <c r="J146" s="127">
        <v>8.1199999999999992</v>
      </c>
      <c r="K146" s="127">
        <v>56.91</v>
      </c>
      <c r="L146" s="84"/>
      <c r="M146" s="84" t="s">
        <v>849</v>
      </c>
    </row>
    <row r="147" spans="1:13" ht="45" x14ac:dyDescent="0.25">
      <c r="A147" s="84" t="s">
        <v>845</v>
      </c>
      <c r="B147" s="108" t="s">
        <v>846</v>
      </c>
      <c r="C147" s="107" t="s">
        <v>858</v>
      </c>
      <c r="D147" s="107" t="s">
        <v>859</v>
      </c>
      <c r="E147" s="84" t="s">
        <v>805</v>
      </c>
      <c r="F147" s="127">
        <v>142.16</v>
      </c>
      <c r="G147" s="127">
        <v>134.12</v>
      </c>
      <c r="H147" s="84"/>
      <c r="I147" s="127">
        <v>18.82</v>
      </c>
      <c r="J147" s="127">
        <v>8.0399999999999991</v>
      </c>
      <c r="K147" s="127">
        <v>160.97999999999999</v>
      </c>
      <c r="L147" s="84"/>
      <c r="M147" s="84" t="s">
        <v>849</v>
      </c>
    </row>
    <row r="148" spans="1:13" x14ac:dyDescent="0.25">
      <c r="A148" s="133" t="s">
        <v>165</v>
      </c>
      <c r="B148" s="39" t="s">
        <v>166</v>
      </c>
      <c r="C148" s="135" t="s">
        <v>166</v>
      </c>
      <c r="D148" s="135"/>
      <c r="E148" s="136" t="s">
        <v>169</v>
      </c>
      <c r="F148" s="89">
        <v>1410.07</v>
      </c>
      <c r="G148" s="89">
        <v>759.11</v>
      </c>
      <c r="H148" s="137">
        <v>180</v>
      </c>
      <c r="I148" s="82">
        <v>195</v>
      </c>
      <c r="J148" s="82">
        <v>650.96</v>
      </c>
      <c r="K148" s="82">
        <v>1605.07</v>
      </c>
      <c r="L148" s="83"/>
      <c r="M148" s="138" t="s">
        <v>170</v>
      </c>
    </row>
    <row r="149" spans="1:13" ht="30" x14ac:dyDescent="0.25">
      <c r="A149" s="133" t="s">
        <v>175</v>
      </c>
      <c r="B149" s="39" t="s">
        <v>176</v>
      </c>
      <c r="C149" s="32" t="s">
        <v>176</v>
      </c>
      <c r="D149" s="115"/>
      <c r="E149" s="136" t="s">
        <v>860</v>
      </c>
      <c r="F149" s="82">
        <v>102.56</v>
      </c>
      <c r="G149" s="82">
        <v>96.17</v>
      </c>
      <c r="H149" s="137">
        <v>20</v>
      </c>
      <c r="I149" s="82">
        <v>21.666666666666664</v>
      </c>
      <c r="J149" s="82">
        <v>6.3900000000000006</v>
      </c>
      <c r="K149" s="82">
        <v>124.22666666666666</v>
      </c>
      <c r="L149" s="83"/>
      <c r="M149" s="158" t="s">
        <v>861</v>
      </c>
    </row>
    <row r="150" spans="1:13" ht="45" x14ac:dyDescent="0.25">
      <c r="A150" s="126" t="s">
        <v>178</v>
      </c>
      <c r="B150" s="139" t="s">
        <v>862</v>
      </c>
      <c r="C150" s="140" t="s">
        <v>863</v>
      </c>
      <c r="D150" s="141" t="s">
        <v>864</v>
      </c>
      <c r="E150" s="142" t="s">
        <v>865</v>
      </c>
      <c r="F150" s="143"/>
      <c r="G150" s="143"/>
      <c r="H150" s="143"/>
      <c r="I150" s="143"/>
      <c r="J150" s="144">
        <v>24.3</v>
      </c>
      <c r="K150" s="143"/>
      <c r="L150" s="143"/>
      <c r="M150" s="84" t="s">
        <v>866</v>
      </c>
    </row>
    <row r="151" spans="1:13" ht="45" x14ac:dyDescent="0.25">
      <c r="A151" s="126" t="s">
        <v>178</v>
      </c>
      <c r="B151" s="145" t="s">
        <v>867</v>
      </c>
      <c r="C151" s="84" t="s">
        <v>868</v>
      </c>
      <c r="D151" s="146" t="s">
        <v>869</v>
      </c>
      <c r="E151" s="142"/>
      <c r="F151" s="143"/>
      <c r="G151" s="143"/>
      <c r="H151" s="143"/>
      <c r="I151" s="143"/>
      <c r="J151" s="144">
        <v>32.58</v>
      </c>
      <c r="K151" s="143"/>
      <c r="L151" s="143"/>
      <c r="M151" s="84" t="s">
        <v>866</v>
      </c>
    </row>
    <row r="152" spans="1:13" x14ac:dyDescent="0.25">
      <c r="A152" s="126" t="s">
        <v>186</v>
      </c>
      <c r="B152" s="145" t="s">
        <v>870</v>
      </c>
      <c r="C152" s="84" t="s">
        <v>871</v>
      </c>
      <c r="D152" s="146" t="s">
        <v>872</v>
      </c>
      <c r="E152" s="142" t="s">
        <v>112</v>
      </c>
      <c r="F152" s="143"/>
      <c r="G152" s="143"/>
      <c r="H152" s="143"/>
      <c r="I152" s="143"/>
      <c r="J152" s="143"/>
      <c r="K152" s="144">
        <v>260</v>
      </c>
      <c r="L152" s="143"/>
      <c r="M152" s="84" t="s">
        <v>873</v>
      </c>
    </row>
    <row r="153" spans="1:13" x14ac:dyDescent="0.25">
      <c r="A153" s="126" t="s">
        <v>186</v>
      </c>
      <c r="B153" s="145" t="s">
        <v>874</v>
      </c>
      <c r="C153" s="84" t="s">
        <v>875</v>
      </c>
      <c r="D153" s="146" t="s">
        <v>872</v>
      </c>
      <c r="E153" s="142" t="s">
        <v>112</v>
      </c>
      <c r="F153" s="143"/>
      <c r="G153" s="143"/>
      <c r="H153" s="143"/>
      <c r="I153" s="143"/>
      <c r="J153" s="143"/>
      <c r="K153" s="144">
        <v>1212</v>
      </c>
      <c r="L153" s="143"/>
      <c r="M153" s="84" t="s">
        <v>873</v>
      </c>
    </row>
    <row r="154" spans="1:13" ht="45" x14ac:dyDescent="0.25">
      <c r="A154" s="126" t="s">
        <v>189</v>
      </c>
      <c r="B154" s="145" t="s">
        <v>190</v>
      </c>
      <c r="C154" s="84" t="s">
        <v>191</v>
      </c>
      <c r="D154" s="146" t="s">
        <v>876</v>
      </c>
      <c r="E154" s="142" t="s">
        <v>192</v>
      </c>
      <c r="F154" s="143"/>
      <c r="G154" s="143"/>
      <c r="H154" s="143"/>
      <c r="I154" s="143"/>
      <c r="J154" s="143"/>
      <c r="K154" s="143" t="s">
        <v>877</v>
      </c>
      <c r="L154" s="143"/>
      <c r="M154" s="84" t="s">
        <v>878</v>
      </c>
    </row>
    <row r="155" spans="1:13" ht="45" x14ac:dyDescent="0.25">
      <c r="A155" s="126" t="s">
        <v>193</v>
      </c>
      <c r="B155" s="145" t="s">
        <v>194</v>
      </c>
      <c r="C155" s="84" t="s">
        <v>195</v>
      </c>
      <c r="D155" s="146" t="s">
        <v>879</v>
      </c>
      <c r="E155" s="142" t="s">
        <v>880</v>
      </c>
      <c r="F155" s="143">
        <v>209.16</v>
      </c>
      <c r="G155" s="143">
        <v>133.02000000000001</v>
      </c>
      <c r="H155" s="143"/>
      <c r="I155" s="143">
        <v>46.15</v>
      </c>
      <c r="J155" s="143">
        <v>76.14</v>
      </c>
      <c r="K155" s="143">
        <v>255.31</v>
      </c>
      <c r="L155" s="143"/>
      <c r="M155" s="84" t="s">
        <v>881</v>
      </c>
    </row>
    <row r="156" spans="1:13" ht="60" x14ac:dyDescent="0.25">
      <c r="A156" s="126" t="s">
        <v>196</v>
      </c>
      <c r="B156" s="145" t="s">
        <v>197</v>
      </c>
      <c r="C156" s="84" t="s">
        <v>198</v>
      </c>
      <c r="D156" s="146" t="s">
        <v>882</v>
      </c>
      <c r="E156" s="142" t="s">
        <v>199</v>
      </c>
      <c r="F156" s="147"/>
      <c r="G156" s="143"/>
      <c r="H156" s="143"/>
      <c r="I156" s="147"/>
      <c r="J156" s="147"/>
      <c r="K156" s="148" t="s">
        <v>883</v>
      </c>
      <c r="L156" s="148"/>
      <c r="M156" s="84" t="s">
        <v>884</v>
      </c>
    </row>
    <row r="157" spans="1:13" ht="45" x14ac:dyDescent="0.25">
      <c r="A157" s="126" t="s">
        <v>885</v>
      </c>
      <c r="B157" s="145" t="s">
        <v>886</v>
      </c>
      <c r="C157" s="84" t="s">
        <v>887</v>
      </c>
      <c r="D157" s="146" t="s">
        <v>888</v>
      </c>
      <c r="E157" s="142" t="s">
        <v>889</v>
      </c>
      <c r="F157" s="143">
        <v>915.77</v>
      </c>
      <c r="G157" s="143">
        <v>593.82000000000005</v>
      </c>
      <c r="H157" s="143"/>
      <c r="I157" s="143">
        <v>206.33</v>
      </c>
      <c r="J157" s="144">
        <v>321.95</v>
      </c>
      <c r="K157" s="144">
        <v>1122</v>
      </c>
      <c r="L157" s="143"/>
      <c r="M157" s="84" t="s">
        <v>890</v>
      </c>
    </row>
    <row r="158" spans="1:13" ht="45" x14ac:dyDescent="0.25">
      <c r="A158" s="126" t="s">
        <v>885</v>
      </c>
      <c r="B158" s="145" t="s">
        <v>891</v>
      </c>
      <c r="C158" s="84" t="s">
        <v>892</v>
      </c>
      <c r="D158" s="146" t="s">
        <v>888</v>
      </c>
      <c r="E158" s="142" t="s">
        <v>889</v>
      </c>
      <c r="F158" s="143">
        <v>1048.32</v>
      </c>
      <c r="G158" s="143">
        <v>837.05</v>
      </c>
      <c r="H158" s="143"/>
      <c r="I158" s="143">
        <v>206.33</v>
      </c>
      <c r="J158" s="144">
        <v>211.27</v>
      </c>
      <c r="K158" s="144">
        <v>1255</v>
      </c>
      <c r="L158" s="143"/>
      <c r="M158" s="84" t="s">
        <v>890</v>
      </c>
    </row>
    <row r="159" spans="1:13" ht="45" x14ac:dyDescent="0.25">
      <c r="A159" s="126" t="s">
        <v>893</v>
      </c>
      <c r="B159" s="145" t="s">
        <v>894</v>
      </c>
      <c r="C159" s="84" t="s">
        <v>895</v>
      </c>
      <c r="D159" s="146" t="s">
        <v>888</v>
      </c>
      <c r="E159" s="142" t="s">
        <v>199</v>
      </c>
      <c r="F159" s="143"/>
      <c r="G159" s="143"/>
      <c r="H159" s="143"/>
      <c r="I159" s="143"/>
      <c r="J159" s="144">
        <v>521</v>
      </c>
      <c r="K159" s="144"/>
      <c r="L159" s="143"/>
      <c r="M159" s="84" t="s">
        <v>896</v>
      </c>
    </row>
    <row r="160" spans="1:13" ht="45" x14ac:dyDescent="0.25">
      <c r="A160" s="126" t="s">
        <v>897</v>
      </c>
      <c r="B160" s="145" t="s">
        <v>898</v>
      </c>
      <c r="C160" s="84" t="s">
        <v>899</v>
      </c>
      <c r="D160" s="146" t="s">
        <v>900</v>
      </c>
      <c r="E160" s="142" t="s">
        <v>901</v>
      </c>
      <c r="F160" s="143"/>
      <c r="G160" s="143"/>
      <c r="H160" s="143"/>
      <c r="I160" s="143"/>
      <c r="J160" s="144">
        <v>254</v>
      </c>
      <c r="K160" s="144"/>
      <c r="L160" s="143"/>
      <c r="M160" s="84" t="s">
        <v>902</v>
      </c>
    </row>
    <row r="161" spans="1:13" ht="45" x14ac:dyDescent="0.25">
      <c r="A161" s="126" t="s">
        <v>903</v>
      </c>
      <c r="B161" s="145" t="s">
        <v>904</v>
      </c>
      <c r="C161" s="84" t="s">
        <v>905</v>
      </c>
      <c r="D161" s="146" t="s">
        <v>906</v>
      </c>
      <c r="E161" s="142" t="s">
        <v>251</v>
      </c>
      <c r="F161" s="143"/>
      <c r="G161" s="143"/>
      <c r="H161" s="143"/>
      <c r="I161" s="143"/>
      <c r="J161" s="143"/>
      <c r="K161" s="143">
        <v>60</v>
      </c>
      <c r="L161" s="143"/>
      <c r="M161" s="84" t="s">
        <v>907</v>
      </c>
    </row>
    <row r="162" spans="1:13" x14ac:dyDescent="0.25">
      <c r="A162" s="126" t="s">
        <v>908</v>
      </c>
      <c r="B162" s="145" t="s">
        <v>909</v>
      </c>
      <c r="C162" s="84" t="s">
        <v>910</v>
      </c>
      <c r="D162" s="84" t="s">
        <v>910</v>
      </c>
      <c r="E162" s="142"/>
      <c r="F162" s="143"/>
      <c r="G162" s="143"/>
      <c r="H162" s="143"/>
      <c r="I162" s="143"/>
      <c r="J162" s="143"/>
      <c r="K162" s="143"/>
      <c r="L162" s="143"/>
      <c r="M162" s="84" t="s">
        <v>910</v>
      </c>
    </row>
    <row r="163" spans="1:13" ht="45" x14ac:dyDescent="0.25">
      <c r="A163" s="126" t="s">
        <v>200</v>
      </c>
      <c r="B163" s="145" t="s">
        <v>201</v>
      </c>
      <c r="C163" s="84" t="s">
        <v>911</v>
      </c>
      <c r="D163" s="146"/>
      <c r="E163" s="142" t="s">
        <v>147</v>
      </c>
      <c r="F163" s="143">
        <v>302.97000000000003</v>
      </c>
      <c r="G163" s="143">
        <v>283.5</v>
      </c>
      <c r="H163" s="143"/>
      <c r="I163" s="143">
        <v>39.72</v>
      </c>
      <c r="J163" s="143"/>
      <c r="K163" s="143"/>
      <c r="L163" s="143"/>
      <c r="M163" s="84" t="s">
        <v>912</v>
      </c>
    </row>
    <row r="164" spans="1:13" ht="45" x14ac:dyDescent="0.25">
      <c r="A164" s="126" t="s">
        <v>200</v>
      </c>
      <c r="B164" s="145" t="s">
        <v>203</v>
      </c>
      <c r="C164" s="84" t="s">
        <v>913</v>
      </c>
      <c r="D164" s="146"/>
      <c r="E164" s="142" t="s">
        <v>147</v>
      </c>
      <c r="F164" s="143">
        <v>302.97000000000003</v>
      </c>
      <c r="G164" s="143">
        <v>229.33</v>
      </c>
      <c r="H164" s="143"/>
      <c r="I164" s="143">
        <v>39.72</v>
      </c>
      <c r="J164" s="143"/>
      <c r="K164" s="143"/>
      <c r="L164" s="143"/>
      <c r="M164" s="84" t="s">
        <v>912</v>
      </c>
    </row>
    <row r="165" spans="1:13" ht="45" x14ac:dyDescent="0.25">
      <c r="A165" s="126" t="s">
        <v>200</v>
      </c>
      <c r="B165" s="145" t="s">
        <v>206</v>
      </c>
      <c r="C165" s="84" t="s">
        <v>914</v>
      </c>
      <c r="D165" s="146"/>
      <c r="E165" s="142" t="s">
        <v>147</v>
      </c>
      <c r="F165" s="143">
        <v>185.85</v>
      </c>
      <c r="G165" s="143">
        <v>175.15</v>
      </c>
      <c r="H165" s="143"/>
      <c r="I165" s="143">
        <v>39.72</v>
      </c>
      <c r="J165" s="143"/>
      <c r="K165" s="143"/>
      <c r="L165" s="143"/>
      <c r="M165" s="84" t="s">
        <v>912</v>
      </c>
    </row>
    <row r="166" spans="1:13" ht="45" x14ac:dyDescent="0.25">
      <c r="A166" s="126" t="s">
        <v>200</v>
      </c>
      <c r="B166" s="145" t="s">
        <v>206</v>
      </c>
      <c r="C166" s="84" t="s">
        <v>915</v>
      </c>
      <c r="D166" s="146"/>
      <c r="E166" s="142" t="s">
        <v>147</v>
      </c>
      <c r="F166" s="143">
        <v>185.85</v>
      </c>
      <c r="G166" s="143">
        <v>145.4</v>
      </c>
      <c r="H166" s="143"/>
      <c r="I166" s="143">
        <v>39.72</v>
      </c>
      <c r="J166" s="143"/>
      <c r="K166" s="143"/>
      <c r="L166" s="143"/>
      <c r="M166" s="84" t="s">
        <v>912</v>
      </c>
    </row>
    <row r="167" spans="1:13" ht="30" x14ac:dyDescent="0.25">
      <c r="A167" s="126" t="s">
        <v>210</v>
      </c>
      <c r="B167" s="145" t="s">
        <v>211</v>
      </c>
      <c r="C167" s="149" t="s">
        <v>916</v>
      </c>
      <c r="D167" s="150" t="s">
        <v>917</v>
      </c>
      <c r="E167" s="142" t="s">
        <v>918</v>
      </c>
      <c r="F167" s="143"/>
      <c r="G167" s="143"/>
      <c r="H167" s="143"/>
      <c r="I167" s="143"/>
      <c r="J167" s="143"/>
      <c r="K167" s="143">
        <v>563</v>
      </c>
      <c r="L167" s="143"/>
      <c r="M167" s="138" t="s">
        <v>919</v>
      </c>
    </row>
    <row r="168" spans="1:13" ht="45" x14ac:dyDescent="0.25">
      <c r="A168" s="126" t="s">
        <v>920</v>
      </c>
      <c r="B168" s="145" t="s">
        <v>921</v>
      </c>
      <c r="C168" s="84" t="s">
        <v>922</v>
      </c>
      <c r="D168" s="146" t="s">
        <v>923</v>
      </c>
      <c r="E168" s="142" t="s">
        <v>924</v>
      </c>
      <c r="F168" s="143"/>
      <c r="G168" s="143"/>
      <c r="H168" s="143"/>
      <c r="I168" s="143"/>
      <c r="J168" s="143"/>
      <c r="K168" s="144">
        <v>275</v>
      </c>
      <c r="L168" s="143"/>
      <c r="M168" s="84" t="s">
        <v>925</v>
      </c>
    </row>
    <row r="169" spans="1:13" ht="30" x14ac:dyDescent="0.25">
      <c r="A169" s="126" t="s">
        <v>212</v>
      </c>
      <c r="B169" s="145" t="s">
        <v>213</v>
      </c>
      <c r="C169" s="84" t="s">
        <v>214</v>
      </c>
      <c r="D169" s="146" t="s">
        <v>926</v>
      </c>
      <c r="E169" s="142" t="s">
        <v>927</v>
      </c>
      <c r="F169" s="143"/>
      <c r="G169" s="143"/>
      <c r="H169" s="143"/>
      <c r="I169" s="143"/>
      <c r="J169" s="143"/>
      <c r="K169" s="143">
        <v>1051</v>
      </c>
      <c r="L169" s="143"/>
      <c r="M169" s="84" t="s">
        <v>919</v>
      </c>
    </row>
    <row r="170" spans="1:13" ht="150" x14ac:dyDescent="0.25">
      <c r="A170" s="126" t="s">
        <v>928</v>
      </c>
      <c r="B170" s="145" t="s">
        <v>929</v>
      </c>
      <c r="C170" s="84" t="s">
        <v>930</v>
      </c>
      <c r="D170" s="146" t="s">
        <v>931</v>
      </c>
      <c r="E170" s="142" t="s">
        <v>927</v>
      </c>
      <c r="F170" s="143"/>
      <c r="G170" s="143"/>
      <c r="H170" s="143"/>
      <c r="I170" s="143"/>
      <c r="J170" s="143"/>
      <c r="K170" s="143">
        <v>210</v>
      </c>
      <c r="L170" s="143"/>
      <c r="M170" s="84" t="s">
        <v>932</v>
      </c>
    </row>
    <row r="171" spans="1:13" ht="45" x14ac:dyDescent="0.25">
      <c r="A171" s="126" t="s">
        <v>933</v>
      </c>
      <c r="B171" s="145" t="s">
        <v>934</v>
      </c>
      <c r="C171" s="84"/>
      <c r="D171" s="146"/>
      <c r="E171" s="142"/>
      <c r="F171" s="143"/>
      <c r="G171" s="143"/>
      <c r="H171" s="143"/>
      <c r="I171" s="143"/>
      <c r="J171" s="143"/>
      <c r="K171" s="143"/>
      <c r="L171" s="143"/>
      <c r="M171" s="84" t="s">
        <v>935</v>
      </c>
    </row>
    <row r="172" spans="1:13" ht="150" x14ac:dyDescent="0.25">
      <c r="A172" s="126" t="s">
        <v>215</v>
      </c>
      <c r="B172" s="151" t="s">
        <v>216</v>
      </c>
      <c r="C172" s="152" t="s">
        <v>217</v>
      </c>
      <c r="D172" s="146" t="s">
        <v>936</v>
      </c>
      <c r="E172" s="142" t="s">
        <v>218</v>
      </c>
      <c r="F172" s="143"/>
      <c r="G172" s="143"/>
      <c r="H172" s="143"/>
      <c r="I172" s="143"/>
      <c r="J172" s="143"/>
      <c r="K172" s="143">
        <v>10.220000000000001</v>
      </c>
      <c r="L172" s="143"/>
      <c r="M172" s="84" t="s">
        <v>937</v>
      </c>
    </row>
    <row r="173" spans="1:13" ht="60" x14ac:dyDescent="0.25">
      <c r="A173" s="126" t="s">
        <v>182</v>
      </c>
      <c r="B173" s="145" t="s">
        <v>183</v>
      </c>
      <c r="C173" s="84" t="s">
        <v>184</v>
      </c>
      <c r="D173" s="146" t="s">
        <v>938</v>
      </c>
      <c r="E173" s="142" t="s">
        <v>185</v>
      </c>
      <c r="F173" s="143">
        <v>37.630000000000003</v>
      </c>
      <c r="G173" s="143"/>
      <c r="H173" s="143"/>
      <c r="I173" s="143">
        <v>4.57</v>
      </c>
      <c r="J173" s="143"/>
      <c r="K173" s="143">
        <v>42.2</v>
      </c>
      <c r="L173" s="143"/>
      <c r="M173" s="84" t="s">
        <v>939</v>
      </c>
    </row>
    <row r="174" spans="1:13" ht="30" x14ac:dyDescent="0.25">
      <c r="A174" s="133" t="s">
        <v>219</v>
      </c>
      <c r="B174" s="138" t="s">
        <v>220</v>
      </c>
      <c r="C174" s="134" t="s">
        <v>220</v>
      </c>
      <c r="D174" s="150"/>
      <c r="E174" s="136" t="s">
        <v>78</v>
      </c>
      <c r="F174" s="160">
        <v>890.07449999999994</v>
      </c>
      <c r="G174" s="160">
        <v>703.55179999999996</v>
      </c>
      <c r="H174" s="160"/>
      <c r="I174" s="160"/>
      <c r="J174" s="160">
        <v>186.52270000000001</v>
      </c>
      <c r="K174" s="160" t="s">
        <v>522</v>
      </c>
      <c r="L174" s="160"/>
      <c r="M174" s="149" t="s">
        <v>170</v>
      </c>
    </row>
    <row r="175" spans="1:13" x14ac:dyDescent="0.25">
      <c r="A175" s="84" t="s">
        <v>222</v>
      </c>
      <c r="B175" s="128" t="s">
        <v>223</v>
      </c>
      <c r="C175" s="84" t="s">
        <v>940</v>
      </c>
      <c r="D175" s="84" t="s">
        <v>941</v>
      </c>
      <c r="E175" s="84" t="s">
        <v>78</v>
      </c>
      <c r="F175" s="84"/>
      <c r="G175" s="84"/>
      <c r="H175" s="84"/>
      <c r="I175" s="84"/>
      <c r="J175" s="127">
        <v>186.11</v>
      </c>
      <c r="K175" s="84" t="s">
        <v>70</v>
      </c>
      <c r="L175" s="84"/>
      <c r="M175" s="84" t="s">
        <v>942</v>
      </c>
    </row>
    <row r="176" spans="1:13" x14ac:dyDescent="0.25">
      <c r="A176" s="129" t="s">
        <v>222</v>
      </c>
      <c r="B176" s="130" t="s">
        <v>223</v>
      </c>
      <c r="C176" s="129" t="s">
        <v>943</v>
      </c>
      <c r="D176" s="129" t="s">
        <v>941</v>
      </c>
      <c r="E176" s="129" t="s">
        <v>78</v>
      </c>
      <c r="F176" s="129"/>
      <c r="G176" s="129"/>
      <c r="H176" s="129"/>
      <c r="I176" s="129"/>
      <c r="J176" s="131">
        <v>311.25</v>
      </c>
      <c r="K176" s="129" t="s">
        <v>70</v>
      </c>
      <c r="L176" s="129"/>
      <c r="M176" s="129" t="s">
        <v>942</v>
      </c>
    </row>
    <row r="177" spans="1:13" x14ac:dyDescent="0.25">
      <c r="A177" s="84" t="s">
        <v>222</v>
      </c>
      <c r="B177" s="128" t="s">
        <v>223</v>
      </c>
      <c r="C177" s="84" t="s">
        <v>944</v>
      </c>
      <c r="D177" s="84" t="s">
        <v>941</v>
      </c>
      <c r="E177" s="84" t="s">
        <v>78</v>
      </c>
      <c r="F177" s="84"/>
      <c r="G177" s="84"/>
      <c r="H177" s="84"/>
      <c r="I177" s="84"/>
      <c r="J177" s="127">
        <v>476.72</v>
      </c>
      <c r="K177" s="84" t="s">
        <v>70</v>
      </c>
      <c r="L177" s="84"/>
      <c r="M177" s="84" t="s">
        <v>942</v>
      </c>
    </row>
    <row r="178" spans="1:13" x14ac:dyDescent="0.25">
      <c r="A178" s="84" t="s">
        <v>222</v>
      </c>
      <c r="B178" s="128" t="s">
        <v>223</v>
      </c>
      <c r="C178" s="84" t="s">
        <v>945</v>
      </c>
      <c r="D178" s="84" t="s">
        <v>941</v>
      </c>
      <c r="E178" s="84" t="s">
        <v>78</v>
      </c>
      <c r="F178" s="84"/>
      <c r="G178" s="84"/>
      <c r="H178" s="84"/>
      <c r="I178" s="84"/>
      <c r="J178" s="127">
        <v>285.43</v>
      </c>
      <c r="K178" s="84" t="s">
        <v>70</v>
      </c>
      <c r="L178" s="84"/>
      <c r="M178" s="84" t="s">
        <v>942</v>
      </c>
    </row>
    <row r="179" spans="1:13" x14ac:dyDescent="0.25">
      <c r="A179" s="84" t="s">
        <v>222</v>
      </c>
      <c r="B179" s="128" t="s">
        <v>223</v>
      </c>
      <c r="C179" s="84" t="s">
        <v>946</v>
      </c>
      <c r="D179" s="84" t="s">
        <v>941</v>
      </c>
      <c r="E179" s="84" t="s">
        <v>78</v>
      </c>
      <c r="F179" s="84"/>
      <c r="G179" s="84"/>
      <c r="H179" s="84"/>
      <c r="I179" s="84"/>
      <c r="J179" s="127">
        <v>467.05</v>
      </c>
      <c r="K179" s="84" t="s">
        <v>70</v>
      </c>
      <c r="L179" s="84"/>
      <c r="M179" s="84" t="s">
        <v>942</v>
      </c>
    </row>
    <row r="180" spans="1:13" x14ac:dyDescent="0.25">
      <c r="A180" s="84" t="s">
        <v>222</v>
      </c>
      <c r="B180" s="128" t="s">
        <v>223</v>
      </c>
      <c r="C180" s="84" t="s">
        <v>947</v>
      </c>
      <c r="D180" s="84" t="s">
        <v>941</v>
      </c>
      <c r="E180" s="84" t="s">
        <v>78</v>
      </c>
      <c r="F180" s="84"/>
      <c r="G180" s="84"/>
      <c r="H180" s="84"/>
      <c r="I180" s="84"/>
      <c r="J180" s="127">
        <v>541.11</v>
      </c>
      <c r="K180" s="84" t="s">
        <v>70</v>
      </c>
      <c r="L180" s="84"/>
      <c r="M180" s="84" t="s">
        <v>942</v>
      </c>
    </row>
    <row r="181" spans="1:13" ht="30" x14ac:dyDescent="0.25">
      <c r="A181" s="84" t="s">
        <v>948</v>
      </c>
      <c r="B181" s="128" t="s">
        <v>949</v>
      </c>
      <c r="C181" s="84"/>
      <c r="D181" s="84" t="s">
        <v>950</v>
      </c>
      <c r="E181" s="84" t="s">
        <v>951</v>
      </c>
      <c r="F181" s="84"/>
      <c r="G181" s="84"/>
      <c r="H181" s="84"/>
      <c r="I181" s="84"/>
      <c r="J181" s="132">
        <v>950</v>
      </c>
      <c r="K181" s="84" t="s">
        <v>70</v>
      </c>
      <c r="L181" s="84"/>
      <c r="M181" s="84" t="s">
        <v>952</v>
      </c>
    </row>
    <row r="182" spans="1:13" ht="30" x14ac:dyDescent="0.25">
      <c r="A182" s="84" t="s">
        <v>229</v>
      </c>
      <c r="B182" s="128" t="s">
        <v>230</v>
      </c>
      <c r="C182" s="129" t="s">
        <v>231</v>
      </c>
      <c r="D182" s="129"/>
      <c r="E182" s="84" t="s">
        <v>232</v>
      </c>
      <c r="F182" s="127">
        <v>180</v>
      </c>
      <c r="G182" s="84"/>
      <c r="H182" s="84"/>
      <c r="I182" s="84" t="s">
        <v>70</v>
      </c>
      <c r="J182" s="84" t="s">
        <v>70</v>
      </c>
      <c r="K182" s="127">
        <v>180</v>
      </c>
      <c r="L182" s="84"/>
      <c r="M182" s="84" t="s">
        <v>953</v>
      </c>
    </row>
    <row r="183" spans="1:13" ht="30" x14ac:dyDescent="0.25">
      <c r="A183" s="129" t="s">
        <v>954</v>
      </c>
      <c r="B183" s="153" t="s">
        <v>955</v>
      </c>
      <c r="C183" s="129" t="s">
        <v>956</v>
      </c>
      <c r="D183" s="129"/>
      <c r="E183" s="154" t="s">
        <v>232</v>
      </c>
      <c r="F183" s="131">
        <v>80</v>
      </c>
      <c r="G183" s="129"/>
      <c r="H183" s="129"/>
      <c r="I183" s="129"/>
      <c r="J183" s="129" t="s">
        <v>70</v>
      </c>
      <c r="K183" s="131">
        <v>80</v>
      </c>
      <c r="L183" s="129"/>
      <c r="M183" s="129" t="s">
        <v>957</v>
      </c>
    </row>
    <row r="184" spans="1:13" ht="30" x14ac:dyDescent="0.25">
      <c r="A184" s="84" t="s">
        <v>233</v>
      </c>
      <c r="B184" s="128" t="s">
        <v>234</v>
      </c>
      <c r="C184" s="84" t="s">
        <v>958</v>
      </c>
      <c r="D184" s="84" t="s">
        <v>959</v>
      </c>
      <c r="E184" s="84" t="s">
        <v>960</v>
      </c>
      <c r="F184" s="84"/>
      <c r="G184" s="84"/>
      <c r="H184" s="84"/>
      <c r="I184" s="84"/>
      <c r="J184" s="127">
        <v>87.67</v>
      </c>
      <c r="K184" s="155" t="s">
        <v>265</v>
      </c>
      <c r="L184" s="84"/>
      <c r="M184" s="84" t="s">
        <v>961</v>
      </c>
    </row>
    <row r="185" spans="1:13" ht="30" x14ac:dyDescent="0.25">
      <c r="A185" s="84" t="s">
        <v>962</v>
      </c>
      <c r="B185" s="128" t="s">
        <v>963</v>
      </c>
      <c r="C185" s="84" t="s">
        <v>964</v>
      </c>
      <c r="D185" s="84" t="s">
        <v>950</v>
      </c>
      <c r="E185" s="84" t="s">
        <v>951</v>
      </c>
      <c r="F185" s="84"/>
      <c r="G185" s="84"/>
      <c r="H185" s="84"/>
      <c r="I185" s="84"/>
      <c r="J185" s="132">
        <v>2512</v>
      </c>
      <c r="K185" s="132">
        <v>20666</v>
      </c>
      <c r="L185" s="84"/>
      <c r="M185" s="84" t="s">
        <v>942</v>
      </c>
    </row>
    <row r="186" spans="1:13" ht="30" x14ac:dyDescent="0.25">
      <c r="A186" s="84" t="s">
        <v>965</v>
      </c>
      <c r="B186" s="128" t="s">
        <v>966</v>
      </c>
      <c r="C186" s="84" t="s">
        <v>967</v>
      </c>
      <c r="D186" s="84" t="s">
        <v>950</v>
      </c>
      <c r="E186" s="84" t="s">
        <v>951</v>
      </c>
      <c r="F186" s="84"/>
      <c r="G186" s="84"/>
      <c r="H186" s="84"/>
      <c r="I186" s="84"/>
      <c r="J186" s="132">
        <v>374</v>
      </c>
      <c r="K186" s="132">
        <v>5210</v>
      </c>
      <c r="L186" s="84"/>
      <c r="M186" s="84" t="s">
        <v>236</v>
      </c>
    </row>
    <row r="187" spans="1:13" ht="30" x14ac:dyDescent="0.25">
      <c r="A187" s="84" t="s">
        <v>965</v>
      </c>
      <c r="B187" s="128" t="s">
        <v>966</v>
      </c>
      <c r="C187" s="84" t="s">
        <v>968</v>
      </c>
      <c r="D187" s="84" t="s">
        <v>950</v>
      </c>
      <c r="E187" s="84" t="s">
        <v>951</v>
      </c>
      <c r="F187" s="84"/>
      <c r="G187" s="84"/>
      <c r="H187" s="84"/>
      <c r="I187" s="84"/>
      <c r="J187" s="132">
        <v>539</v>
      </c>
      <c r="K187" s="132">
        <v>6234</v>
      </c>
      <c r="L187" s="84"/>
      <c r="M187" s="84" t="s">
        <v>236</v>
      </c>
    </row>
    <row r="188" spans="1:13" ht="30" x14ac:dyDescent="0.25">
      <c r="A188" s="84" t="s">
        <v>969</v>
      </c>
      <c r="B188" s="128" t="s">
        <v>970</v>
      </c>
      <c r="C188" s="84" t="s">
        <v>971</v>
      </c>
      <c r="D188" s="84" t="s">
        <v>950</v>
      </c>
      <c r="E188" s="84" t="s">
        <v>951</v>
      </c>
      <c r="F188" s="132">
        <v>4656</v>
      </c>
      <c r="G188" s="132">
        <v>2879</v>
      </c>
      <c r="H188" s="84"/>
      <c r="I188" s="84"/>
      <c r="J188" s="132">
        <v>1777</v>
      </c>
      <c r="K188" s="132">
        <v>4656</v>
      </c>
      <c r="L188" s="84"/>
      <c r="M188" s="84" t="s">
        <v>236</v>
      </c>
    </row>
    <row r="189" spans="1:13" ht="30" x14ac:dyDescent="0.25">
      <c r="A189" s="84" t="s">
        <v>969</v>
      </c>
      <c r="B189" s="128" t="s">
        <v>970</v>
      </c>
      <c r="C189" s="84" t="s">
        <v>972</v>
      </c>
      <c r="D189" s="84" t="s">
        <v>950</v>
      </c>
      <c r="E189" s="84" t="s">
        <v>951</v>
      </c>
      <c r="F189" s="132">
        <v>4698</v>
      </c>
      <c r="G189" s="132">
        <v>4399</v>
      </c>
      <c r="H189" s="84"/>
      <c r="I189" s="84"/>
      <c r="J189" s="132">
        <v>299</v>
      </c>
      <c r="K189" s="132">
        <v>4698</v>
      </c>
      <c r="L189" s="84"/>
      <c r="M189" s="84" t="s">
        <v>236</v>
      </c>
    </row>
    <row r="190" spans="1:13" ht="30" x14ac:dyDescent="0.25">
      <c r="A190" s="84" t="s">
        <v>973</v>
      </c>
      <c r="B190" s="128" t="s">
        <v>974</v>
      </c>
      <c r="C190" s="84" t="s">
        <v>975</v>
      </c>
      <c r="D190" s="84" t="s">
        <v>950</v>
      </c>
      <c r="E190" s="84" t="s">
        <v>951</v>
      </c>
      <c r="F190" s="84"/>
      <c r="G190" s="84"/>
      <c r="H190" s="84"/>
      <c r="I190" s="84"/>
      <c r="J190" s="132">
        <v>421</v>
      </c>
      <c r="K190" s="132">
        <v>2919</v>
      </c>
      <c r="L190" s="84"/>
      <c r="M190" s="84" t="s">
        <v>236</v>
      </c>
    </row>
    <row r="191" spans="1:13" ht="30" x14ac:dyDescent="0.25">
      <c r="A191" s="84" t="s">
        <v>973</v>
      </c>
      <c r="B191" s="128" t="s">
        <v>974</v>
      </c>
      <c r="C191" s="84" t="s">
        <v>976</v>
      </c>
      <c r="D191" s="84" t="s">
        <v>950</v>
      </c>
      <c r="E191" s="84" t="s">
        <v>951</v>
      </c>
      <c r="F191" s="84"/>
      <c r="G191" s="84"/>
      <c r="H191" s="84"/>
      <c r="I191" s="84"/>
      <c r="J191" s="132">
        <v>895</v>
      </c>
      <c r="K191" s="132">
        <v>4830</v>
      </c>
      <c r="L191" s="84"/>
      <c r="M191" s="84" t="s">
        <v>236</v>
      </c>
    </row>
    <row r="192" spans="1:13" ht="30" x14ac:dyDescent="0.25">
      <c r="A192" s="84" t="s">
        <v>977</v>
      </c>
      <c r="B192" s="128" t="s">
        <v>978</v>
      </c>
      <c r="C192" s="84" t="s">
        <v>979</v>
      </c>
      <c r="D192" s="84" t="s">
        <v>950</v>
      </c>
      <c r="E192" s="84" t="s">
        <v>951</v>
      </c>
      <c r="F192" s="84"/>
      <c r="G192" s="84"/>
      <c r="H192" s="84"/>
      <c r="I192" s="84"/>
      <c r="J192" s="132">
        <v>60</v>
      </c>
      <c r="K192" s="84" t="s">
        <v>70</v>
      </c>
      <c r="L192" s="84"/>
      <c r="M192" s="84" t="s">
        <v>952</v>
      </c>
    </row>
    <row r="193" spans="1:13" ht="30" x14ac:dyDescent="0.25">
      <c r="A193" s="84" t="s">
        <v>977</v>
      </c>
      <c r="B193" s="128" t="s">
        <v>978</v>
      </c>
      <c r="C193" s="84" t="s">
        <v>980</v>
      </c>
      <c r="D193" s="84" t="s">
        <v>950</v>
      </c>
      <c r="E193" s="84" t="s">
        <v>951</v>
      </c>
      <c r="F193" s="84"/>
      <c r="G193" s="84"/>
      <c r="H193" s="84"/>
      <c r="I193" s="84"/>
      <c r="J193" s="132">
        <v>0</v>
      </c>
      <c r="K193" s="84" t="s">
        <v>70</v>
      </c>
      <c r="L193" s="84"/>
      <c r="M193" s="84" t="s">
        <v>952</v>
      </c>
    </row>
    <row r="194" spans="1:13" ht="30" x14ac:dyDescent="0.25">
      <c r="A194" s="84" t="s">
        <v>977</v>
      </c>
      <c r="B194" s="128" t="s">
        <v>978</v>
      </c>
      <c r="C194" s="84" t="s">
        <v>981</v>
      </c>
      <c r="D194" s="84" t="s">
        <v>950</v>
      </c>
      <c r="E194" s="84" t="s">
        <v>951</v>
      </c>
      <c r="F194" s="84"/>
      <c r="G194" s="84"/>
      <c r="H194" s="84"/>
      <c r="I194" s="84"/>
      <c r="J194" s="132">
        <v>0</v>
      </c>
      <c r="K194" s="84" t="s">
        <v>70</v>
      </c>
      <c r="L194" s="84"/>
      <c r="M194" s="84" t="s">
        <v>952</v>
      </c>
    </row>
    <row r="195" spans="1:13" ht="30" x14ac:dyDescent="0.25">
      <c r="A195" s="84" t="s">
        <v>977</v>
      </c>
      <c r="B195" s="128" t="s">
        <v>978</v>
      </c>
      <c r="C195" s="84" t="s">
        <v>982</v>
      </c>
      <c r="D195" s="84" t="s">
        <v>950</v>
      </c>
      <c r="E195" s="84" t="s">
        <v>951</v>
      </c>
      <c r="F195" s="84"/>
      <c r="G195" s="84"/>
      <c r="H195" s="84"/>
      <c r="I195" s="84"/>
      <c r="J195" s="132">
        <v>1159</v>
      </c>
      <c r="K195" s="84" t="s">
        <v>70</v>
      </c>
      <c r="L195" s="84"/>
      <c r="M195" s="84" t="s">
        <v>952</v>
      </c>
    </row>
    <row r="196" spans="1:13" ht="30" x14ac:dyDescent="0.25">
      <c r="A196" s="84" t="s">
        <v>977</v>
      </c>
      <c r="B196" s="128" t="s">
        <v>978</v>
      </c>
      <c r="C196" s="84" t="s">
        <v>983</v>
      </c>
      <c r="D196" s="84" t="s">
        <v>950</v>
      </c>
      <c r="E196" s="84" t="s">
        <v>951</v>
      </c>
      <c r="F196" s="84"/>
      <c r="G196" s="84"/>
      <c r="H196" s="84"/>
      <c r="I196" s="84"/>
      <c r="J196" s="132">
        <v>143</v>
      </c>
      <c r="K196" s="84" t="s">
        <v>70</v>
      </c>
      <c r="L196" s="84"/>
      <c r="M196" s="84" t="s">
        <v>952</v>
      </c>
    </row>
    <row r="197" spans="1:13" ht="45" x14ac:dyDescent="0.25">
      <c r="A197" s="84" t="s">
        <v>977</v>
      </c>
      <c r="B197" s="128" t="s">
        <v>978</v>
      </c>
      <c r="C197" s="84" t="s">
        <v>984</v>
      </c>
      <c r="D197" s="84" t="s">
        <v>950</v>
      </c>
      <c r="E197" s="84" t="s">
        <v>951</v>
      </c>
      <c r="F197" s="84"/>
      <c r="G197" s="84"/>
      <c r="H197" s="84"/>
      <c r="I197" s="84"/>
      <c r="J197" s="132">
        <v>920</v>
      </c>
      <c r="K197" s="84" t="s">
        <v>70</v>
      </c>
      <c r="L197" s="84"/>
      <c r="M197" s="84" t="s">
        <v>952</v>
      </c>
    </row>
    <row r="198" spans="1:13" ht="30" x14ac:dyDescent="0.25">
      <c r="A198" s="84" t="s">
        <v>977</v>
      </c>
      <c r="B198" s="128" t="s">
        <v>978</v>
      </c>
      <c r="C198" s="84" t="s">
        <v>985</v>
      </c>
      <c r="D198" s="84" t="s">
        <v>950</v>
      </c>
      <c r="E198" s="84" t="s">
        <v>951</v>
      </c>
      <c r="F198" s="84"/>
      <c r="G198" s="84"/>
      <c r="H198" s="84"/>
      <c r="I198" s="84"/>
      <c r="J198" s="132">
        <v>2450</v>
      </c>
      <c r="K198" s="84" t="s">
        <v>70</v>
      </c>
      <c r="L198" s="84"/>
      <c r="M198" s="84" t="s">
        <v>952</v>
      </c>
    </row>
    <row r="199" spans="1:13" ht="30" x14ac:dyDescent="0.25">
      <c r="A199" s="84" t="s">
        <v>977</v>
      </c>
      <c r="B199" s="128" t="s">
        <v>978</v>
      </c>
      <c r="C199" s="84" t="s">
        <v>986</v>
      </c>
      <c r="D199" s="84" t="s">
        <v>950</v>
      </c>
      <c r="E199" s="84" t="s">
        <v>951</v>
      </c>
      <c r="F199" s="84"/>
      <c r="G199" s="84"/>
      <c r="H199" s="84"/>
      <c r="I199" s="84"/>
      <c r="J199" s="132">
        <v>1159</v>
      </c>
      <c r="K199" s="84" t="s">
        <v>70</v>
      </c>
      <c r="L199" s="84"/>
      <c r="M199" s="84" t="s">
        <v>952</v>
      </c>
    </row>
    <row r="200" spans="1:13" ht="30" x14ac:dyDescent="0.25">
      <c r="A200" s="84" t="s">
        <v>977</v>
      </c>
      <c r="B200" s="128" t="s">
        <v>978</v>
      </c>
      <c r="C200" s="84" t="s">
        <v>987</v>
      </c>
      <c r="D200" s="84" t="s">
        <v>950</v>
      </c>
      <c r="E200" s="84" t="s">
        <v>951</v>
      </c>
      <c r="F200" s="84"/>
      <c r="G200" s="84"/>
      <c r="H200" s="84"/>
      <c r="I200" s="84"/>
      <c r="J200" s="132">
        <v>2044</v>
      </c>
      <c r="K200" s="84" t="s">
        <v>70</v>
      </c>
      <c r="L200" s="84"/>
      <c r="M200" s="84" t="s">
        <v>952</v>
      </c>
    </row>
    <row r="201" spans="1:13" x14ac:dyDescent="0.25">
      <c r="A201" s="133" t="s">
        <v>238</v>
      </c>
      <c r="B201" s="138" t="s">
        <v>239</v>
      </c>
      <c r="C201" s="149" t="s">
        <v>988</v>
      </c>
      <c r="D201" s="150"/>
      <c r="E201" s="136" t="s">
        <v>241</v>
      </c>
      <c r="F201" s="82">
        <v>1.1200000000000001</v>
      </c>
      <c r="G201" s="82"/>
      <c r="H201" s="137">
        <v>1</v>
      </c>
      <c r="I201" s="156">
        <v>0.6</v>
      </c>
      <c r="J201" s="82"/>
      <c r="K201" s="82">
        <v>1.72</v>
      </c>
      <c r="L201" s="83"/>
      <c r="M201" s="149" t="s">
        <v>170</v>
      </c>
    </row>
    <row r="202" spans="1:13" x14ac:dyDescent="0.25">
      <c r="A202" s="133" t="s">
        <v>238</v>
      </c>
      <c r="B202" s="138" t="s">
        <v>239</v>
      </c>
      <c r="C202" s="149" t="s">
        <v>242</v>
      </c>
      <c r="D202" s="150"/>
      <c r="E202" s="136" t="s">
        <v>243</v>
      </c>
      <c r="F202" s="82">
        <v>0.91</v>
      </c>
      <c r="G202" s="82"/>
      <c r="H202" s="137">
        <v>1</v>
      </c>
      <c r="I202" s="156">
        <v>0.6</v>
      </c>
      <c r="J202" s="82"/>
      <c r="K202" s="82">
        <v>1.51</v>
      </c>
      <c r="L202" s="83"/>
      <c r="M202" s="149" t="s">
        <v>170</v>
      </c>
    </row>
    <row r="203" spans="1:13" ht="30" x14ac:dyDescent="0.25">
      <c r="A203" s="84" t="s">
        <v>989</v>
      </c>
      <c r="B203" s="128" t="s">
        <v>990</v>
      </c>
      <c r="C203" s="84" t="s">
        <v>991</v>
      </c>
      <c r="D203" s="84" t="s">
        <v>992</v>
      </c>
      <c r="E203" s="84" t="s">
        <v>169</v>
      </c>
      <c r="F203" s="84" t="s">
        <v>265</v>
      </c>
      <c r="G203" s="84" t="s">
        <v>265</v>
      </c>
      <c r="H203" s="84" t="s">
        <v>265</v>
      </c>
      <c r="I203" s="84" t="s">
        <v>265</v>
      </c>
      <c r="J203" s="127">
        <v>18.5</v>
      </c>
      <c r="K203" s="84" t="s">
        <v>265</v>
      </c>
      <c r="L203" s="84" t="s">
        <v>265</v>
      </c>
      <c r="M203" s="84" t="s">
        <v>762</v>
      </c>
    </row>
    <row r="204" spans="1:13" ht="30" x14ac:dyDescent="0.25">
      <c r="A204" s="84" t="s">
        <v>989</v>
      </c>
      <c r="B204" s="128" t="s">
        <v>993</v>
      </c>
      <c r="C204" s="84" t="s">
        <v>994</v>
      </c>
      <c r="D204" s="84" t="s">
        <v>995</v>
      </c>
      <c r="E204" s="84" t="s">
        <v>169</v>
      </c>
      <c r="F204" s="84" t="s">
        <v>265</v>
      </c>
      <c r="G204" s="84" t="s">
        <v>265</v>
      </c>
      <c r="H204" s="84" t="s">
        <v>265</v>
      </c>
      <c r="I204" s="84" t="s">
        <v>265</v>
      </c>
      <c r="J204" s="127">
        <v>18.5</v>
      </c>
      <c r="K204" s="84" t="s">
        <v>265</v>
      </c>
      <c r="L204" s="84" t="s">
        <v>265</v>
      </c>
      <c r="M204" s="84" t="s">
        <v>762</v>
      </c>
    </row>
    <row r="205" spans="1:13" x14ac:dyDescent="0.25">
      <c r="A205" s="84" t="s">
        <v>989</v>
      </c>
      <c r="B205" s="128" t="s">
        <v>996</v>
      </c>
      <c r="C205" s="84" t="s">
        <v>997</v>
      </c>
      <c r="D205" s="84" t="s">
        <v>998</v>
      </c>
      <c r="E205" s="84" t="s">
        <v>169</v>
      </c>
      <c r="F205" s="84" t="s">
        <v>265</v>
      </c>
      <c r="G205" s="84" t="s">
        <v>265</v>
      </c>
      <c r="H205" s="84" t="s">
        <v>265</v>
      </c>
      <c r="I205" s="84" t="s">
        <v>265</v>
      </c>
      <c r="J205" s="127">
        <v>11.46</v>
      </c>
      <c r="K205" s="84" t="s">
        <v>265</v>
      </c>
      <c r="L205" s="84" t="s">
        <v>265</v>
      </c>
      <c r="M205" s="84" t="s">
        <v>999</v>
      </c>
    </row>
    <row r="206" spans="1:13" x14ac:dyDescent="0.25">
      <c r="A206" s="84" t="s">
        <v>989</v>
      </c>
      <c r="B206" s="128" t="s">
        <v>1000</v>
      </c>
      <c r="C206" s="84" t="s">
        <v>1001</v>
      </c>
      <c r="D206" s="84" t="s">
        <v>1002</v>
      </c>
      <c r="E206" s="84" t="s">
        <v>169</v>
      </c>
      <c r="F206" s="84" t="s">
        <v>265</v>
      </c>
      <c r="G206" s="84" t="s">
        <v>265</v>
      </c>
      <c r="H206" s="84" t="s">
        <v>265</v>
      </c>
      <c r="I206" s="84" t="s">
        <v>265</v>
      </c>
      <c r="J206" s="127">
        <v>11.46</v>
      </c>
      <c r="K206" s="84" t="s">
        <v>265</v>
      </c>
      <c r="L206" s="84" t="s">
        <v>265</v>
      </c>
      <c r="M206" s="84" t="s">
        <v>999</v>
      </c>
    </row>
    <row r="207" spans="1:13" x14ac:dyDescent="0.25">
      <c r="A207" s="84" t="s">
        <v>989</v>
      </c>
      <c r="B207" s="128" t="s">
        <v>499</v>
      </c>
      <c r="C207" s="84" t="s">
        <v>1003</v>
      </c>
      <c r="D207" s="84" t="s">
        <v>1004</v>
      </c>
      <c r="E207" s="84" t="s">
        <v>169</v>
      </c>
      <c r="F207" s="84" t="s">
        <v>265</v>
      </c>
      <c r="G207" s="84" t="s">
        <v>265</v>
      </c>
      <c r="H207" s="84" t="s">
        <v>265</v>
      </c>
      <c r="I207" s="84" t="s">
        <v>265</v>
      </c>
      <c r="J207" s="127">
        <v>11.46</v>
      </c>
      <c r="K207" s="84" t="s">
        <v>265</v>
      </c>
      <c r="L207" s="84" t="s">
        <v>265</v>
      </c>
      <c r="M207" s="84" t="s">
        <v>999</v>
      </c>
    </row>
    <row r="208" spans="1:13" ht="30" x14ac:dyDescent="0.25">
      <c r="A208" s="84" t="s">
        <v>989</v>
      </c>
      <c r="B208" s="128" t="s">
        <v>1005</v>
      </c>
      <c r="C208" s="84" t="s">
        <v>1006</v>
      </c>
      <c r="D208" s="84" t="s">
        <v>1007</v>
      </c>
      <c r="E208" s="84" t="s">
        <v>169</v>
      </c>
      <c r="F208" s="84" t="s">
        <v>265</v>
      </c>
      <c r="G208" s="84" t="s">
        <v>265</v>
      </c>
      <c r="H208" s="84" t="s">
        <v>265</v>
      </c>
      <c r="I208" s="84" t="s">
        <v>265</v>
      </c>
      <c r="J208" s="127">
        <v>11.46</v>
      </c>
      <c r="K208" s="84" t="s">
        <v>265</v>
      </c>
      <c r="L208" s="84" t="s">
        <v>265</v>
      </c>
      <c r="M208" s="84" t="s">
        <v>999</v>
      </c>
    </row>
    <row r="209" spans="1:13" ht="30" x14ac:dyDescent="0.25">
      <c r="A209" s="84" t="s">
        <v>989</v>
      </c>
      <c r="B209" s="128" t="s">
        <v>1008</v>
      </c>
      <c r="C209" s="84" t="s">
        <v>1006</v>
      </c>
      <c r="D209" s="84" t="s">
        <v>1007</v>
      </c>
      <c r="E209" s="84" t="s">
        <v>169</v>
      </c>
      <c r="F209" s="84" t="s">
        <v>265</v>
      </c>
      <c r="G209" s="84" t="s">
        <v>265</v>
      </c>
      <c r="H209" s="84" t="s">
        <v>265</v>
      </c>
      <c r="I209" s="84" t="s">
        <v>265</v>
      </c>
      <c r="J209" s="127">
        <v>11.46</v>
      </c>
      <c r="K209" s="84" t="s">
        <v>265</v>
      </c>
      <c r="L209" s="84" t="s">
        <v>265</v>
      </c>
      <c r="M209" s="84" t="s">
        <v>999</v>
      </c>
    </row>
    <row r="210" spans="1:13" ht="30" x14ac:dyDescent="0.25">
      <c r="A210" s="84" t="s">
        <v>989</v>
      </c>
      <c r="B210" s="128" t="s">
        <v>1009</v>
      </c>
      <c r="C210" s="84" t="s">
        <v>1006</v>
      </c>
      <c r="D210" s="84" t="s">
        <v>1007</v>
      </c>
      <c r="E210" s="84" t="s">
        <v>169</v>
      </c>
      <c r="F210" s="84" t="s">
        <v>265</v>
      </c>
      <c r="G210" s="84" t="s">
        <v>265</v>
      </c>
      <c r="H210" s="84" t="s">
        <v>265</v>
      </c>
      <c r="I210" s="84" t="s">
        <v>265</v>
      </c>
      <c r="J210" s="127">
        <v>11.46</v>
      </c>
      <c r="K210" s="84" t="s">
        <v>265</v>
      </c>
      <c r="L210" s="84" t="s">
        <v>265</v>
      </c>
      <c r="M210" s="84" t="s">
        <v>999</v>
      </c>
    </row>
    <row r="211" spans="1:13" ht="30" x14ac:dyDescent="0.25">
      <c r="A211" s="84" t="s">
        <v>989</v>
      </c>
      <c r="B211" s="128" t="s">
        <v>1010</v>
      </c>
      <c r="C211" s="84" t="s">
        <v>1006</v>
      </c>
      <c r="D211" s="84" t="s">
        <v>1007</v>
      </c>
      <c r="E211" s="84" t="s">
        <v>169</v>
      </c>
      <c r="F211" s="84" t="s">
        <v>265</v>
      </c>
      <c r="G211" s="84" t="s">
        <v>265</v>
      </c>
      <c r="H211" s="84" t="s">
        <v>265</v>
      </c>
      <c r="I211" s="84" t="s">
        <v>265</v>
      </c>
      <c r="J211" s="127">
        <v>11.46</v>
      </c>
      <c r="K211" s="84" t="s">
        <v>265</v>
      </c>
      <c r="L211" s="84" t="s">
        <v>265</v>
      </c>
      <c r="M211" s="84" t="s">
        <v>999</v>
      </c>
    </row>
    <row r="212" spans="1:13" ht="30" x14ac:dyDescent="0.25">
      <c r="A212" s="84" t="s">
        <v>989</v>
      </c>
      <c r="B212" s="128" t="s">
        <v>1011</v>
      </c>
      <c r="C212" s="84" t="s">
        <v>1006</v>
      </c>
      <c r="D212" s="84" t="s">
        <v>1007</v>
      </c>
      <c r="E212" s="84" t="s">
        <v>169</v>
      </c>
      <c r="F212" s="84" t="s">
        <v>265</v>
      </c>
      <c r="G212" s="84" t="s">
        <v>265</v>
      </c>
      <c r="H212" s="84" t="s">
        <v>265</v>
      </c>
      <c r="I212" s="84" t="s">
        <v>265</v>
      </c>
      <c r="J212" s="127">
        <v>11.46</v>
      </c>
      <c r="K212" s="84" t="s">
        <v>265</v>
      </c>
      <c r="L212" s="84" t="s">
        <v>265</v>
      </c>
      <c r="M212" s="84" t="s">
        <v>999</v>
      </c>
    </row>
    <row r="213" spans="1:13" ht="30" x14ac:dyDescent="0.25">
      <c r="A213" s="84" t="s">
        <v>989</v>
      </c>
      <c r="B213" s="128" t="s">
        <v>1012</v>
      </c>
      <c r="C213" s="84" t="s">
        <v>1013</v>
      </c>
      <c r="D213" s="84" t="s">
        <v>1014</v>
      </c>
      <c r="E213" s="84" t="s">
        <v>169</v>
      </c>
      <c r="F213" s="84" t="s">
        <v>265</v>
      </c>
      <c r="G213" s="84" t="s">
        <v>265</v>
      </c>
      <c r="H213" s="84" t="s">
        <v>265</v>
      </c>
      <c r="I213" s="84" t="s">
        <v>265</v>
      </c>
      <c r="J213" s="127">
        <v>2</v>
      </c>
      <c r="K213" s="84" t="s">
        <v>265</v>
      </c>
      <c r="L213" s="84" t="s">
        <v>265</v>
      </c>
      <c r="M213" s="84" t="s">
        <v>762</v>
      </c>
    </row>
    <row r="214" spans="1:13" ht="30" x14ac:dyDescent="0.25">
      <c r="A214" s="84" t="s">
        <v>989</v>
      </c>
      <c r="B214" s="128" t="s">
        <v>1015</v>
      </c>
      <c r="C214" s="84" t="s">
        <v>1013</v>
      </c>
      <c r="D214" s="84" t="s">
        <v>1014</v>
      </c>
      <c r="E214" s="84" t="s">
        <v>169</v>
      </c>
      <c r="F214" s="84" t="s">
        <v>265</v>
      </c>
      <c r="G214" s="84" t="s">
        <v>265</v>
      </c>
      <c r="H214" s="84" t="s">
        <v>265</v>
      </c>
      <c r="I214" s="84" t="s">
        <v>265</v>
      </c>
      <c r="J214" s="127">
        <v>2</v>
      </c>
      <c r="K214" s="84" t="s">
        <v>265</v>
      </c>
      <c r="L214" s="84" t="s">
        <v>265</v>
      </c>
      <c r="M214" s="84" t="s">
        <v>762</v>
      </c>
    </row>
    <row r="215" spans="1:13" ht="30" x14ac:dyDescent="0.25">
      <c r="A215" s="84" t="s">
        <v>989</v>
      </c>
      <c r="B215" s="128" t="s">
        <v>1016</v>
      </c>
      <c r="C215" s="84" t="s">
        <v>1013</v>
      </c>
      <c r="D215" s="84" t="s">
        <v>1014</v>
      </c>
      <c r="E215" s="84" t="s">
        <v>169</v>
      </c>
      <c r="F215" s="84" t="s">
        <v>265</v>
      </c>
      <c r="G215" s="84" t="s">
        <v>265</v>
      </c>
      <c r="H215" s="84" t="s">
        <v>265</v>
      </c>
      <c r="I215" s="84" t="s">
        <v>265</v>
      </c>
      <c r="J215" s="127">
        <v>2</v>
      </c>
      <c r="K215" s="84" t="s">
        <v>265</v>
      </c>
      <c r="L215" s="84" t="s">
        <v>265</v>
      </c>
      <c r="M215" s="84" t="s">
        <v>762</v>
      </c>
    </row>
    <row r="216" spans="1:13" ht="30" x14ac:dyDescent="0.25">
      <c r="A216" s="84" t="s">
        <v>989</v>
      </c>
      <c r="B216" s="128" t="s">
        <v>1017</v>
      </c>
      <c r="C216" s="84" t="s">
        <v>1013</v>
      </c>
      <c r="D216" s="84" t="s">
        <v>1014</v>
      </c>
      <c r="E216" s="84" t="s">
        <v>169</v>
      </c>
      <c r="F216" s="84" t="s">
        <v>265</v>
      </c>
      <c r="G216" s="84" t="s">
        <v>265</v>
      </c>
      <c r="H216" s="84" t="s">
        <v>265</v>
      </c>
      <c r="I216" s="84" t="s">
        <v>265</v>
      </c>
      <c r="J216" s="127">
        <v>2</v>
      </c>
      <c r="K216" s="84" t="s">
        <v>265</v>
      </c>
      <c r="L216" s="84" t="s">
        <v>265</v>
      </c>
      <c r="M216" s="84" t="s">
        <v>762</v>
      </c>
    </row>
    <row r="217" spans="1:13" ht="30" x14ac:dyDescent="0.25">
      <c r="A217" s="84" t="s">
        <v>989</v>
      </c>
      <c r="B217" s="128" t="s">
        <v>1018</v>
      </c>
      <c r="C217" s="84" t="s">
        <v>1013</v>
      </c>
      <c r="D217" s="84" t="s">
        <v>1014</v>
      </c>
      <c r="E217" s="84" t="s">
        <v>169</v>
      </c>
      <c r="F217" s="84" t="s">
        <v>265</v>
      </c>
      <c r="G217" s="84" t="s">
        <v>265</v>
      </c>
      <c r="H217" s="84" t="s">
        <v>265</v>
      </c>
      <c r="I217" s="84" t="s">
        <v>265</v>
      </c>
      <c r="J217" s="127">
        <v>2</v>
      </c>
      <c r="K217" s="84" t="s">
        <v>265</v>
      </c>
      <c r="L217" s="84" t="s">
        <v>265</v>
      </c>
      <c r="M217" s="84" t="s">
        <v>762</v>
      </c>
    </row>
    <row r="218" spans="1:13" x14ac:dyDescent="0.25">
      <c r="A218" s="84" t="s">
        <v>989</v>
      </c>
      <c r="B218" s="128" t="s">
        <v>1019</v>
      </c>
      <c r="C218" s="84" t="s">
        <v>1020</v>
      </c>
      <c r="D218" s="84" t="s">
        <v>1021</v>
      </c>
      <c r="E218" s="84" t="s">
        <v>169</v>
      </c>
      <c r="F218" s="84" t="s">
        <v>265</v>
      </c>
      <c r="G218" s="84" t="s">
        <v>265</v>
      </c>
      <c r="H218" s="84" t="s">
        <v>265</v>
      </c>
      <c r="I218" s="84" t="s">
        <v>265</v>
      </c>
      <c r="J218" s="127">
        <v>2</v>
      </c>
      <c r="K218" s="84" t="s">
        <v>265</v>
      </c>
      <c r="L218" s="84" t="s">
        <v>265</v>
      </c>
      <c r="M218" s="84" t="s">
        <v>999</v>
      </c>
    </row>
    <row r="219" spans="1:13" ht="30" x14ac:dyDescent="0.25">
      <c r="A219" s="84" t="s">
        <v>989</v>
      </c>
      <c r="B219" s="128" t="s">
        <v>1022</v>
      </c>
      <c r="C219" s="84" t="s">
        <v>1023</v>
      </c>
      <c r="D219" s="84" t="s">
        <v>1024</v>
      </c>
      <c r="E219" s="84" t="s">
        <v>169</v>
      </c>
      <c r="F219" s="84" t="s">
        <v>265</v>
      </c>
      <c r="G219" s="84" t="s">
        <v>265</v>
      </c>
      <c r="H219" s="84" t="s">
        <v>265</v>
      </c>
      <c r="I219" s="84" t="s">
        <v>265</v>
      </c>
      <c r="J219" s="84" t="s">
        <v>265</v>
      </c>
      <c r="K219" s="84" t="s">
        <v>265</v>
      </c>
      <c r="L219" s="84" t="s">
        <v>265</v>
      </c>
      <c r="M219" s="84" t="s">
        <v>999</v>
      </c>
    </row>
    <row r="220" spans="1:13" ht="45" x14ac:dyDescent="0.25">
      <c r="A220" s="84" t="s">
        <v>244</v>
      </c>
      <c r="B220" s="128" t="s">
        <v>245</v>
      </c>
      <c r="C220" s="84" t="s">
        <v>1025</v>
      </c>
      <c r="D220" s="84" t="s">
        <v>1026</v>
      </c>
      <c r="E220" s="84" t="s">
        <v>169</v>
      </c>
      <c r="F220" s="127">
        <v>30</v>
      </c>
      <c r="G220" s="84" t="s">
        <v>265</v>
      </c>
      <c r="H220" s="84" t="s">
        <v>265</v>
      </c>
      <c r="I220" s="84" t="s">
        <v>265</v>
      </c>
      <c r="J220" s="84" t="s">
        <v>265</v>
      </c>
      <c r="K220" s="127">
        <v>30</v>
      </c>
      <c r="L220" s="84" t="s">
        <v>265</v>
      </c>
      <c r="M220" s="84" t="s">
        <v>1027</v>
      </c>
    </row>
    <row r="221" spans="1:13" x14ac:dyDescent="0.25">
      <c r="A221" s="84" t="s">
        <v>248</v>
      </c>
      <c r="B221" s="128" t="s">
        <v>249</v>
      </c>
      <c r="C221" s="84" t="s">
        <v>1028</v>
      </c>
      <c r="D221" s="84" t="s">
        <v>1029</v>
      </c>
      <c r="E221" s="84" t="s">
        <v>169</v>
      </c>
      <c r="F221" s="127">
        <v>21</v>
      </c>
      <c r="G221" s="84" t="s">
        <v>265</v>
      </c>
      <c r="H221" s="84" t="s">
        <v>265</v>
      </c>
      <c r="I221" s="84" t="s">
        <v>265</v>
      </c>
      <c r="J221" s="84" t="s">
        <v>265</v>
      </c>
      <c r="K221" s="127">
        <v>21</v>
      </c>
      <c r="L221" s="84" t="s">
        <v>265</v>
      </c>
      <c r="M221" s="84" t="s">
        <v>253</v>
      </c>
    </row>
    <row r="222" spans="1:13" x14ac:dyDescent="0.25">
      <c r="A222" s="84" t="s">
        <v>248</v>
      </c>
      <c r="B222" s="128" t="s">
        <v>249</v>
      </c>
      <c r="C222" s="84" t="s">
        <v>1030</v>
      </c>
      <c r="D222" s="84" t="s">
        <v>1029</v>
      </c>
      <c r="E222" s="84" t="s">
        <v>169</v>
      </c>
      <c r="F222" s="127">
        <v>77</v>
      </c>
      <c r="G222" s="84" t="s">
        <v>265</v>
      </c>
      <c r="H222" s="84" t="s">
        <v>265</v>
      </c>
      <c r="I222" s="84" t="s">
        <v>265</v>
      </c>
      <c r="J222" s="84" t="s">
        <v>265</v>
      </c>
      <c r="K222" s="127">
        <v>77</v>
      </c>
      <c r="L222" s="84" t="s">
        <v>265</v>
      </c>
      <c r="M222" s="84" t="s">
        <v>79</v>
      </c>
    </row>
    <row r="223" spans="1:13" x14ac:dyDescent="0.25">
      <c r="A223" s="84" t="s">
        <v>1031</v>
      </c>
      <c r="B223" s="128" t="s">
        <v>1032</v>
      </c>
      <c r="C223" s="84" t="s">
        <v>1033</v>
      </c>
      <c r="D223" s="84" t="s">
        <v>1034</v>
      </c>
      <c r="E223" s="84" t="s">
        <v>169</v>
      </c>
      <c r="F223" s="84" t="s">
        <v>265</v>
      </c>
      <c r="G223" s="84" t="s">
        <v>265</v>
      </c>
      <c r="H223" s="84" t="s">
        <v>265</v>
      </c>
      <c r="I223" s="84" t="s">
        <v>265</v>
      </c>
      <c r="J223" s="127">
        <v>9.8000000000000007</v>
      </c>
      <c r="K223" s="84" t="s">
        <v>265</v>
      </c>
      <c r="L223" s="84" t="s">
        <v>265</v>
      </c>
      <c r="M223" s="84" t="s">
        <v>1035</v>
      </c>
    </row>
    <row r="224" spans="1:13" ht="30" x14ac:dyDescent="0.25">
      <c r="A224" s="84" t="s">
        <v>1036</v>
      </c>
      <c r="B224" s="128" t="s">
        <v>1037</v>
      </c>
      <c r="C224" s="84" t="s">
        <v>1038</v>
      </c>
      <c r="D224" s="84" t="s">
        <v>1039</v>
      </c>
      <c r="E224" s="84" t="s">
        <v>265</v>
      </c>
      <c r="F224" s="84" t="s">
        <v>265</v>
      </c>
      <c r="G224" s="84" t="s">
        <v>265</v>
      </c>
      <c r="H224" s="84" t="s">
        <v>265</v>
      </c>
      <c r="I224" s="84" t="s">
        <v>265</v>
      </c>
      <c r="J224" s="84" t="s">
        <v>265</v>
      </c>
      <c r="K224" s="84" t="s">
        <v>265</v>
      </c>
      <c r="L224" s="84" t="s">
        <v>265</v>
      </c>
      <c r="M224" s="84" t="s">
        <v>999</v>
      </c>
    </row>
    <row r="225" spans="1:13" x14ac:dyDescent="0.25">
      <c r="A225" s="84" t="s">
        <v>1040</v>
      </c>
      <c r="B225" s="128" t="s">
        <v>1041</v>
      </c>
      <c r="C225" s="84" t="s">
        <v>910</v>
      </c>
      <c r="D225" s="84" t="s">
        <v>910</v>
      </c>
      <c r="E225" s="84"/>
      <c r="F225" s="84"/>
      <c r="G225" s="84"/>
      <c r="H225" s="84"/>
      <c r="I225" s="84"/>
      <c r="J225" s="84"/>
      <c r="K225" s="84"/>
      <c r="L225" s="84"/>
      <c r="M225" s="84" t="s">
        <v>1042</v>
      </c>
    </row>
    <row r="226" spans="1:13" ht="60" x14ac:dyDescent="0.25">
      <c r="A226" s="84" t="s">
        <v>1043</v>
      </c>
      <c r="B226" s="128" t="s">
        <v>1044</v>
      </c>
      <c r="C226" s="84"/>
      <c r="D226" s="84"/>
      <c r="E226" s="84" t="s">
        <v>1045</v>
      </c>
      <c r="F226" s="84"/>
      <c r="G226" s="84"/>
      <c r="H226" s="84"/>
      <c r="I226" s="84"/>
      <c r="J226" s="132">
        <v>447</v>
      </c>
      <c r="K226" s="84"/>
      <c r="L226" s="84"/>
      <c r="M226" s="84" t="s">
        <v>1046</v>
      </c>
    </row>
    <row r="227" spans="1:13" ht="60" x14ac:dyDescent="0.25">
      <c r="A227" s="84" t="s">
        <v>1047</v>
      </c>
      <c r="B227" s="128" t="s">
        <v>1048</v>
      </c>
      <c r="C227" s="84"/>
      <c r="D227" s="84"/>
      <c r="E227" s="84" t="s">
        <v>1049</v>
      </c>
      <c r="F227" s="84"/>
      <c r="G227" s="84"/>
      <c r="H227" s="84"/>
      <c r="I227" s="84"/>
      <c r="J227" s="84" t="s">
        <v>1050</v>
      </c>
      <c r="K227" s="84"/>
      <c r="L227" s="84"/>
      <c r="M227" s="84" t="s">
        <v>1046</v>
      </c>
    </row>
    <row r="228" spans="1:13" ht="60" x14ac:dyDescent="0.25">
      <c r="A228" s="84" t="s">
        <v>1051</v>
      </c>
      <c r="B228" s="128" t="s">
        <v>1052</v>
      </c>
      <c r="C228" s="84"/>
      <c r="D228" s="84"/>
      <c r="E228" s="84" t="s">
        <v>1053</v>
      </c>
      <c r="F228" s="132">
        <v>4353</v>
      </c>
      <c r="G228" s="84"/>
      <c r="H228" s="84"/>
      <c r="I228" s="84"/>
      <c r="J228" s="84"/>
      <c r="K228" s="132">
        <v>4353</v>
      </c>
      <c r="L228" s="84"/>
      <c r="M228" s="84" t="s">
        <v>1046</v>
      </c>
    </row>
    <row r="229" spans="1:13" ht="60" x14ac:dyDescent="0.25">
      <c r="A229" s="84" t="s">
        <v>1054</v>
      </c>
      <c r="B229" s="128" t="s">
        <v>1055</v>
      </c>
      <c r="C229" s="84"/>
      <c r="D229" s="84"/>
      <c r="E229" s="84" t="s">
        <v>1049</v>
      </c>
      <c r="F229" s="127">
        <v>4185</v>
      </c>
      <c r="G229" s="127">
        <v>4185</v>
      </c>
      <c r="H229" s="84"/>
      <c r="I229" s="84"/>
      <c r="J229" s="84"/>
      <c r="K229" s="84"/>
      <c r="L229" s="84"/>
      <c r="M229" s="84" t="s">
        <v>1046</v>
      </c>
    </row>
    <row r="230" spans="1:13" x14ac:dyDescent="0.25">
      <c r="A230" s="84" t="s">
        <v>1056</v>
      </c>
      <c r="B230" s="128" t="s">
        <v>1057</v>
      </c>
      <c r="C230" s="84"/>
      <c r="D230" s="84"/>
      <c r="E230" s="84"/>
      <c r="F230" s="84"/>
      <c r="G230" s="84"/>
      <c r="H230" s="84"/>
      <c r="I230" s="84"/>
      <c r="J230" s="127">
        <v>566.73</v>
      </c>
      <c r="K230" s="127">
        <v>575.35</v>
      </c>
      <c r="L230" s="84"/>
      <c r="M230" s="84" t="s">
        <v>1058</v>
      </c>
    </row>
    <row r="231" spans="1:13" ht="45" x14ac:dyDescent="0.25">
      <c r="A231" s="84" t="s">
        <v>1059</v>
      </c>
      <c r="B231" s="128" t="s">
        <v>1060</v>
      </c>
      <c r="C231" s="84"/>
      <c r="D231" s="84"/>
      <c r="E231" s="84" t="s">
        <v>1061</v>
      </c>
      <c r="F231" s="127">
        <v>3942.5</v>
      </c>
      <c r="G231" s="84"/>
      <c r="H231" s="84"/>
      <c r="I231" s="127">
        <v>1177</v>
      </c>
      <c r="J231" s="84"/>
      <c r="K231" s="84"/>
      <c r="L231" s="84"/>
      <c r="M231" s="84" t="s">
        <v>1062</v>
      </c>
    </row>
    <row r="232" spans="1:13" ht="30" x14ac:dyDescent="0.25">
      <c r="A232" s="84" t="s">
        <v>1063</v>
      </c>
      <c r="B232" s="128" t="s">
        <v>1064</v>
      </c>
      <c r="C232" s="84" t="s">
        <v>910</v>
      </c>
      <c r="D232" s="84" t="s">
        <v>910</v>
      </c>
      <c r="E232" s="84"/>
      <c r="F232" s="84"/>
      <c r="G232" s="84"/>
      <c r="H232" s="84"/>
      <c r="I232" s="84"/>
      <c r="J232" s="84"/>
      <c r="K232" s="84"/>
      <c r="L232" s="84"/>
      <c r="M232" s="84" t="s">
        <v>1042</v>
      </c>
    </row>
  </sheetData>
  <phoneticPr fontId="17"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6B704E4AC9E47B035BA5480AD8A9E" ma:contentTypeVersion="6" ma:contentTypeDescription="Create a new document." ma:contentTypeScope="" ma:versionID="1c3f51d16bc2815b9cc71386ae9f5f41">
  <xsd:schema xmlns:xsd="http://www.w3.org/2001/XMLSchema" xmlns:xs="http://www.w3.org/2001/XMLSchema" xmlns:p="http://schemas.microsoft.com/office/2006/metadata/properties" xmlns:ns2="1b051ef0-edd4-46a5-9f74-d6eaace64f71" xmlns:ns3="90943d1a-af3f-4dfa-9b32-c4e02ceb953a" targetNamespace="http://schemas.microsoft.com/office/2006/metadata/properties" ma:root="true" ma:fieldsID="7cda31db87b9d4473887109805f13831" ns2:_="" ns3:_="">
    <xsd:import namespace="1b051ef0-edd4-46a5-9f74-d6eaace64f71"/>
    <xsd:import namespace="90943d1a-af3f-4dfa-9b32-c4e02ceb95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2:_dlc_DocId" minOccurs="0"/>
                <xsd:element ref="ns2:_dlc_DocIdUrl" minOccurs="0"/>
                <xsd:element ref="ns2:_dlc_DocIdPersistId"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51ef0-edd4-46a5-9f74-d6eaace64f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0943d1a-af3f-4dfa-9b32-c4e02ceb953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b051ef0-edd4-46a5-9f74-d6eaace64f71">J72333MUYW4V-540682046-382</_dlc_DocId>
    <_dlc_DocIdUrl xmlns="1b051ef0-edd4-46a5-9f74-d6eaace64f71">
      <Url>https://nmrgroupinc.sharepoint.com/PAPUCEvaluationCommon/_layouts/15/DocIdRedir.aspx?ID=J72333MUYW4V-540682046-382</Url>
      <Description>J72333MUYW4V-540682046-382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30CD19-F2FA-453D-BA94-9436A387BBB3}"/>
</file>

<file path=customXml/itemProps2.xml><?xml version="1.0" encoding="utf-8"?>
<ds:datastoreItem xmlns:ds="http://schemas.openxmlformats.org/officeDocument/2006/customXml" ds:itemID="{12E1CEC3-C7D5-43B3-A9C2-DC98BC317847}">
  <ds:schemaRefs>
    <ds:schemaRef ds:uri="http://www.w3.org/XML/1998/namespace"/>
    <ds:schemaRef ds:uri="http://schemas.microsoft.com/office/2006/metadata/properties"/>
    <ds:schemaRef ds:uri="http://schemas.microsoft.com/office/infopath/2007/PartnerControls"/>
    <ds:schemaRef ds:uri="http://purl.org/dc/terms/"/>
    <ds:schemaRef ds:uri="http://purl.org/dc/elements/1.1/"/>
    <ds:schemaRef ds:uri="4f5afe23-90fe-4866-81f5-a9dfd6970532"/>
    <ds:schemaRef ds:uri="http://schemas.microsoft.com/office/2006/documentManagement/types"/>
    <ds:schemaRef ds:uri="http://schemas.openxmlformats.org/package/2006/metadata/core-properties"/>
    <ds:schemaRef ds:uri="1b051ef0-edd4-46a5-9f74-d6eaace64f71"/>
    <ds:schemaRef ds:uri="http://purl.org/dc/dcmitype/"/>
  </ds:schemaRefs>
</ds:datastoreItem>
</file>

<file path=customXml/itemProps3.xml><?xml version="1.0" encoding="utf-8"?>
<ds:datastoreItem xmlns:ds="http://schemas.openxmlformats.org/officeDocument/2006/customXml" ds:itemID="{5F973D83-8575-4B57-857B-8CA5F98083E8}">
  <ds:schemaRefs>
    <ds:schemaRef ds:uri="http://schemas.microsoft.com/sharepoint/v3/contenttype/forms"/>
  </ds:schemaRefs>
</ds:datastoreItem>
</file>

<file path=customXml/itemProps4.xml><?xml version="1.0" encoding="utf-8"?>
<ds:datastoreItem xmlns:ds="http://schemas.openxmlformats.org/officeDocument/2006/customXml" ds:itemID="{0204FC08-F223-435D-B7CB-AF9B1FCBFB1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Interim C&amp;I DB Old</vt:lpstr>
      <vt:lpstr>Interim DMSHP</vt:lpstr>
      <vt:lpstr>Interim LED</vt:lpstr>
      <vt:lpstr>Res Measures</vt:lpstr>
      <vt:lpstr>C&amp;I Measures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JPierce</dc:creator>
  <cp:keywords/>
  <dc:description/>
  <cp:lastModifiedBy>Greg Clendenning</cp:lastModifiedBy>
  <cp:revision/>
  <dcterms:created xsi:type="dcterms:W3CDTF">2017-07-25T18:43:05Z</dcterms:created>
  <dcterms:modified xsi:type="dcterms:W3CDTF">2020-06-17T21:57:02Z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0x010100EA66B704E4AC9E47B035BA5480AD8A9E</vt:lpwstr>
  </property>
  <property fmtid="{D5CDD505-2E9C-101B-9397-08002B2CF9AE}" pid="3" name="_dlc_DocIdItemGuid">
    <vt:lpwstr>cce677a5-8d7a-4fa6-8b70-7e2b30b451a5</vt:lpwstr>
  </property>
</Properties>
</file>