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0" windowWidth="12390" windowHeight="9090"/>
  </bookViews>
  <sheets>
    <sheet name="Table 2" sheetId="1" r:id="rId1"/>
  </sheets>
  <definedNames>
    <definedName name="_xlnm.Print_Area" localSheetId="0">'Table 2'!$A$1:$P$119</definedName>
    <definedName name="_xlnm.Print_Titles" localSheetId="0">'Table 2'!$1:$11</definedName>
  </definedNames>
  <calcPr calcId="145621"/>
</workbook>
</file>

<file path=xl/calcChain.xml><?xml version="1.0" encoding="utf-8"?>
<calcChain xmlns="http://schemas.openxmlformats.org/spreadsheetml/2006/main">
  <c r="P25" i="1" l="1"/>
  <c r="N25" i="1"/>
  <c r="F110" i="1" l="1"/>
  <c r="H110" i="1"/>
  <c r="L96" i="1" l="1"/>
  <c r="L95" i="1"/>
  <c r="L94" i="1"/>
  <c r="L93" i="1"/>
  <c r="L92" i="1"/>
  <c r="L89" i="1"/>
  <c r="L88" i="1"/>
  <c r="F65" i="1" l="1"/>
  <c r="P38" i="1"/>
  <c r="N38" i="1"/>
  <c r="F40" i="1"/>
  <c r="L18" i="1"/>
  <c r="L28" i="1" s="1"/>
  <c r="J18" i="1"/>
  <c r="J28" i="1" s="1"/>
  <c r="H18" i="1"/>
  <c r="H28" i="1" s="1"/>
  <c r="F18" i="1"/>
  <c r="L34" i="1"/>
  <c r="J34" i="1"/>
  <c r="H34" i="1"/>
  <c r="F34" i="1"/>
  <c r="L65" i="1"/>
  <c r="J65" i="1"/>
  <c r="H65" i="1"/>
  <c r="P16" i="1"/>
  <c r="N16" i="1"/>
  <c r="N56" i="1"/>
  <c r="P56" i="1"/>
  <c r="P39" i="1"/>
  <c r="N39" i="1"/>
  <c r="P37" i="1"/>
  <c r="N37" i="1"/>
  <c r="P63" i="1"/>
  <c r="P32" i="1"/>
  <c r="N68" i="1"/>
  <c r="N69" i="1"/>
  <c r="J52" i="1"/>
  <c r="J40" i="1"/>
  <c r="J70" i="1"/>
  <c r="H52" i="1"/>
  <c r="H40" i="1"/>
  <c r="H70" i="1"/>
  <c r="L70" i="1"/>
  <c r="L52" i="1"/>
  <c r="L40" i="1"/>
  <c r="F70" i="1"/>
  <c r="F52" i="1"/>
  <c r="N17" i="1"/>
  <c r="P17" i="1"/>
  <c r="N20" i="1"/>
  <c r="P20" i="1"/>
  <c r="N21" i="1"/>
  <c r="P21" i="1"/>
  <c r="N22" i="1"/>
  <c r="P22" i="1"/>
  <c r="N23" i="1"/>
  <c r="P23" i="1"/>
  <c r="N24" i="1"/>
  <c r="P24" i="1"/>
  <c r="N26" i="1"/>
  <c r="P26" i="1"/>
  <c r="N33" i="1"/>
  <c r="P33" i="1"/>
  <c r="N42" i="1"/>
  <c r="P42" i="1"/>
  <c r="N43" i="1"/>
  <c r="P43" i="1"/>
  <c r="N44" i="1"/>
  <c r="P44" i="1"/>
  <c r="N45" i="1"/>
  <c r="P45" i="1"/>
  <c r="N48" i="1"/>
  <c r="P48" i="1"/>
  <c r="N49" i="1"/>
  <c r="P49" i="1"/>
  <c r="N50" i="1"/>
  <c r="P50" i="1"/>
  <c r="N51" i="1"/>
  <c r="P51" i="1"/>
  <c r="N54" i="1"/>
  <c r="P54" i="1"/>
  <c r="N55" i="1"/>
  <c r="P55" i="1"/>
  <c r="N57" i="1"/>
  <c r="P57" i="1"/>
  <c r="N64" i="1"/>
  <c r="P64" i="1"/>
  <c r="P68" i="1"/>
  <c r="P69" i="1"/>
  <c r="N73" i="1"/>
  <c r="P73" i="1"/>
  <c r="N74" i="1"/>
  <c r="P74" i="1"/>
  <c r="N75" i="1"/>
  <c r="P75" i="1"/>
  <c r="N77" i="1"/>
  <c r="P77" i="1"/>
  <c r="N78" i="1"/>
  <c r="P78" i="1"/>
  <c r="N32" i="1"/>
  <c r="H90" i="1"/>
  <c r="H98" i="1" s="1"/>
  <c r="P40" i="1" l="1"/>
  <c r="J80" i="1"/>
  <c r="H80" i="1"/>
  <c r="L80" i="1"/>
  <c r="F80" i="1"/>
  <c r="P34" i="1"/>
  <c r="N34" i="1"/>
  <c r="P18" i="1"/>
  <c r="N65" i="1"/>
  <c r="P65" i="1"/>
  <c r="N18" i="1"/>
  <c r="F28" i="1"/>
  <c r="P28" i="1" s="1"/>
  <c r="N28" i="1"/>
  <c r="H59" i="1"/>
  <c r="F59" i="1"/>
  <c r="L59" i="1"/>
  <c r="N70" i="1"/>
  <c r="P70" i="1"/>
  <c r="N63" i="1"/>
  <c r="N40" i="1"/>
  <c r="J59" i="1"/>
  <c r="L90" i="1"/>
  <c r="L98" i="1" s="1"/>
  <c r="P80" i="1" l="1"/>
  <c r="F82" i="1"/>
  <c r="F112" i="1" s="1"/>
  <c r="N80" i="1"/>
  <c r="H82" i="1"/>
  <c r="H112" i="1" s="1"/>
  <c r="N59" i="1"/>
  <c r="P59" i="1"/>
  <c r="L82" i="1"/>
  <c r="J82" i="1"/>
  <c r="L112" i="1" l="1"/>
</calcChain>
</file>

<file path=xl/sharedStrings.xml><?xml version="1.0" encoding="utf-8"?>
<sst xmlns="http://schemas.openxmlformats.org/spreadsheetml/2006/main" count="197" uniqueCount="123">
  <si>
    <t>DUQUESNE LIGHT COMPANY</t>
  </si>
  <si>
    <t>Original</t>
  </si>
  <si>
    <t>Annual</t>
  </si>
  <si>
    <t>Composite</t>
  </si>
  <si>
    <t>Survivor</t>
  </si>
  <si>
    <t>Cost at</t>
  </si>
  <si>
    <t>Book</t>
  </si>
  <si>
    <t>Future</t>
  </si>
  <si>
    <t>Accrual</t>
  </si>
  <si>
    <t>Remaining</t>
  </si>
  <si>
    <t>Accrual Rate,</t>
  </si>
  <si>
    <t>Depreciable Group</t>
  </si>
  <si>
    <t>Curve</t>
  </si>
  <si>
    <t>Reserve</t>
  </si>
  <si>
    <t>Accruals</t>
  </si>
  <si>
    <t>Amount</t>
  </si>
  <si>
    <t>Life</t>
  </si>
  <si>
    <t>Percent</t>
  </si>
  <si>
    <t>(1)</t>
  </si>
  <si>
    <t>(2)</t>
  </si>
  <si>
    <t>(3)</t>
  </si>
  <si>
    <t>(4)</t>
  </si>
  <si>
    <t>(5)</t>
  </si>
  <si>
    <t>(6)</t>
  </si>
  <si>
    <t>(7)</t>
  </si>
  <si>
    <t>(8)</t>
  </si>
  <si>
    <t xml:space="preserve"> </t>
  </si>
  <si>
    <t xml:space="preserve">Depreciable Plant                          </t>
  </si>
  <si>
    <t>Transmission Plant</t>
  </si>
  <si>
    <t>Structures and Improvements</t>
  </si>
  <si>
    <t xml:space="preserve">   Major Structures</t>
  </si>
  <si>
    <t>*</t>
  </si>
  <si>
    <t xml:space="preserve">   Other Small Structures</t>
  </si>
  <si>
    <t>45-R3</t>
  </si>
  <si>
    <t xml:space="preserve">     Total Account 352</t>
  </si>
  <si>
    <t>Station Equipment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</si>
  <si>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</si>
  <si>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</si>
  <si>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</si>
  <si>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</si>
  <si>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</si>
  <si>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</si>
  <si>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55-R4</t>
  </si>
  <si>
    <t>Total Transmission Plant</t>
  </si>
  <si>
    <t>Distribution Plant</t>
  </si>
  <si>
    <t xml:space="preserve">     Total Account 361</t>
  </si>
  <si>
    <t xml:space="preserve">   Company Stations</t>
  </si>
  <si>
    <t xml:space="preserve">   Customer High Tension</t>
  </si>
  <si>
    <t xml:space="preserve">     Total Account 362</t>
  </si>
  <si>
    <t>Poles, Towers and Fixtures</t>
  </si>
  <si>
    <t>Line Transformers</t>
  </si>
  <si>
    <t xml:space="preserve">   Overhead</t>
  </si>
  <si>
    <t xml:space="preserve">   Conventional Distribution</t>
  </si>
  <si>
    <t xml:space="preserve">   Network</t>
  </si>
  <si>
    <t xml:space="preserve">   Underground Res. Distribution</t>
  </si>
  <si>
    <t xml:space="preserve">     Total Account 368</t>
  </si>
  <si>
    <t>Services</t>
  </si>
  <si>
    <t>Meters</t>
  </si>
  <si>
    <t>Meters - Communication Equipment</t>
  </si>
  <si>
    <t>10-S3</t>
  </si>
  <si>
    <t>Street Lighting Equipment</t>
  </si>
  <si>
    <t>Total Distribution Plant</t>
  </si>
  <si>
    <t>General Plant</t>
  </si>
  <si>
    <t xml:space="preserve">     Total Account 390</t>
  </si>
  <si>
    <t xml:space="preserve">   Office Furniture</t>
  </si>
  <si>
    <t>20-SQ</t>
  </si>
  <si>
    <t xml:space="preserve">   EDP Equipment</t>
  </si>
  <si>
    <t>5-SQ</t>
  </si>
  <si>
    <t xml:space="preserve">    Total Account 391</t>
  </si>
  <si>
    <t>Stores Equipment</t>
  </si>
  <si>
    <t>30-SQ</t>
  </si>
  <si>
    <t>25-SQ</t>
  </si>
  <si>
    <t xml:space="preserve">Laboratory Equipment                              </t>
  </si>
  <si>
    <t>Power Operated Equipment</t>
  </si>
  <si>
    <t>15-SQ</t>
  </si>
  <si>
    <t>Total General Plant</t>
  </si>
  <si>
    <t>Total Depreciable Plant</t>
  </si>
  <si>
    <t>Intangible and Nondepreciable Plant</t>
  </si>
  <si>
    <t xml:space="preserve">Organization </t>
  </si>
  <si>
    <t>Franchises and Consents</t>
  </si>
  <si>
    <t>Land and Land Rights</t>
  </si>
  <si>
    <t xml:space="preserve">Structures and Improvements - Leaseholds </t>
  </si>
  <si>
    <t>Total Utility Plant</t>
  </si>
  <si>
    <t>*  Life Span Procedure was used.  Curve Shown is Interim Survivor Curve.</t>
  </si>
  <si>
    <t>** Annual Accrual is charged on a vehicle by vehicle basis.</t>
  </si>
  <si>
    <t>50-R1</t>
  </si>
  <si>
    <t>50-R1.5</t>
  </si>
  <si>
    <t>55-R1.5</t>
  </si>
  <si>
    <t>55-R3</t>
  </si>
  <si>
    <t>50-R2</t>
  </si>
  <si>
    <t>70-R4</t>
  </si>
  <si>
    <t>Total Intangible and Nondepreciable Plant</t>
  </si>
  <si>
    <t>Unrecovered Adjustment for Amortization</t>
  </si>
  <si>
    <t>Total Unrecovered Adjustment for Amortization</t>
  </si>
  <si>
    <t>***</t>
  </si>
  <si>
    <t>NOTE: Transportation was switched from group to individual with gain loss.</t>
  </si>
  <si>
    <t>Tools, Shop and Garage Equipment</t>
  </si>
  <si>
    <t>Communication Equipment</t>
  </si>
  <si>
    <t>Office Furniture and Equipment</t>
  </si>
  <si>
    <t>Miscellaneous Equipment</t>
  </si>
  <si>
    <t>Transportation Equipment</t>
  </si>
  <si>
    <t>**</t>
  </si>
  <si>
    <t>41-S0</t>
  </si>
  <si>
    <t>70-R3</t>
  </si>
  <si>
    <t>50-R2.5</t>
  </si>
  <si>
    <t>60-R4</t>
  </si>
  <si>
    <t>65-R2.5</t>
  </si>
  <si>
    <t>53-R1</t>
  </si>
  <si>
    <t>40-R0.5</t>
  </si>
  <si>
    <t>48-R1</t>
  </si>
  <si>
    <t>40-S0</t>
  </si>
  <si>
    <t>44-R1</t>
  </si>
  <si>
    <t>40-R1.5</t>
  </si>
  <si>
    <t>65-R3</t>
  </si>
  <si>
    <t>31-R2.5</t>
  </si>
  <si>
    <t>27-R0.5</t>
  </si>
  <si>
    <t>20-S0.5</t>
  </si>
  <si>
    <t>TABLE 2. ESTIMATED SURVIVOR CURVES, ORIGINAL COST, BOOK RESERVE AND CALCULATED</t>
  </si>
  <si>
    <t xml:space="preserve">   Portable Substations</t>
  </si>
  <si>
    <t>*** 5-year Amortization of Unrecovered Reserve related to implementation to Amortization accounting.</t>
  </si>
  <si>
    <t>ANNUAL DEPRECIATION ACCRUALS RELATED TO UTILITY PLANT AT DECEMBER 31, 2011</t>
  </si>
  <si>
    <t>December 31, 2011</t>
  </si>
  <si>
    <t xml:space="preserve">Miscellaneous Intangible Plant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</si>
</sst>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2" fillId="0" borderId="0" xfId="0" applyNumberFormat="1" applyFont="1" applyAlignment="1" applyProtection="1">
      <protection locked="0"/>
    </xf>
    <xf numFmtId="4" fontId="2" fillId="0" borderId="0" xfId="0" applyNumberFormat="1" applyFont="1"/>
    <xf numFmtId="0" fontId="3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0" fontId="2" fillId="0" borderId="0" xfId="0" applyNumberFormat="1" applyFont="1" applyFill="1" applyAlignment="1">
      <alignment horizontal="centerContinuous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" xfId="0" applyNumberFormat="1" applyFont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2" fillId="0" borderId="0" xfId="0" applyNumberFormat="1" applyFont="1" applyAlignment="1"/>
    <xf numFmtId="3" fontId="2" fillId="0" borderId="0" xfId="0" applyNumberFormat="1" applyFont="1" applyAlignment="1"/>
    <xf numFmtId="3" fontId="2" fillId="0" borderId="0" xfId="0" applyNumberFormat="1" applyFont="1" applyFill="1" applyAlignment="1"/>
    <xf numFmtId="164" fontId="2" fillId="0" borderId="0" xfId="0" applyNumberFormat="1" applyFont="1" applyAlignment="1"/>
    <xf numFmtId="0" fontId="2" fillId="0" borderId="0" xfId="0" applyFont="1" applyAlignment="1">
      <alignment horizontal="left"/>
    </xf>
    <xf numFmtId="0" fontId="2" fillId="0" borderId="0" xfId="0" applyNumberFormat="1" applyFont="1" applyFill="1" applyAlignment="1" applyProtection="1">
      <protection locked="0"/>
    </xf>
    <xf numFmtId="0" fontId="2" fillId="0" borderId="0" xfId="0" applyNumberFormat="1" applyFont="1"/>
    <xf numFmtId="0" fontId="4" fillId="0" borderId="0" xfId="0" applyFont="1" applyAlignment="1"/>
    <xf numFmtId="0" fontId="2" fillId="0" borderId="0" xfId="0" quotePrefix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Fill="1"/>
    <xf numFmtId="164" fontId="2" fillId="0" borderId="0" xfId="0" applyNumberFormat="1" applyFont="1"/>
    <xf numFmtId="0" fontId="2" fillId="0" borderId="0" xfId="0" applyFont="1"/>
    <xf numFmtId="4" fontId="2" fillId="0" borderId="2" xfId="0" applyNumberFormat="1" applyFont="1" applyBorder="1" applyAlignment="1"/>
    <xf numFmtId="4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39" fontId="1" fillId="0" borderId="0" xfId="0" applyNumberFormat="1" applyFont="1"/>
    <xf numFmtId="37" fontId="1" fillId="0" borderId="0" xfId="0" applyNumberFormat="1" applyFont="1"/>
    <xf numFmtId="39" fontId="2" fillId="0" borderId="1" xfId="0" applyNumberFormat="1" applyFont="1" applyFill="1" applyBorder="1" applyAlignment="1"/>
    <xf numFmtId="39" fontId="2" fillId="0" borderId="0" xfId="0" applyNumberFormat="1" applyFont="1" applyFill="1" applyAlignment="1"/>
    <xf numFmtId="39" fontId="2" fillId="0" borderId="1" xfId="0" applyNumberFormat="1" applyFont="1" applyBorder="1" applyAlignment="1"/>
    <xf numFmtId="39" fontId="2" fillId="0" borderId="0" xfId="0" applyNumberFormat="1" applyFont="1" applyAlignment="1"/>
    <xf numFmtId="39" fontId="2" fillId="0" borderId="0" xfId="0" applyNumberFormat="1" applyFont="1" applyAlignment="1" applyProtection="1">
      <protection locked="0"/>
    </xf>
    <xf numFmtId="39" fontId="3" fillId="0" borderId="3" xfId="0" applyNumberFormat="1" applyFont="1" applyBorder="1" applyAlignment="1"/>
    <xf numFmtId="39" fontId="2" fillId="0" borderId="0" xfId="0" applyNumberFormat="1" applyFont="1"/>
    <xf numFmtId="39" fontId="3" fillId="0" borderId="0" xfId="0" applyNumberFormat="1" applyFont="1" applyAlignment="1"/>
    <xf numFmtId="37" fontId="2" fillId="0" borderId="1" xfId="0" applyNumberFormat="1" applyFont="1" applyBorder="1" applyAlignment="1"/>
    <xf numFmtId="37" fontId="2" fillId="0" borderId="0" xfId="0" applyNumberFormat="1" applyFont="1" applyAlignment="1"/>
    <xf numFmtId="37" fontId="2" fillId="0" borderId="1" xfId="0" applyNumberFormat="1" applyFont="1" applyFill="1" applyBorder="1" applyAlignment="1"/>
    <xf numFmtId="37" fontId="2" fillId="0" borderId="0" xfId="0" applyNumberFormat="1" applyFont="1" applyFill="1" applyAlignment="1"/>
    <xf numFmtId="37" fontId="2" fillId="0" borderId="0" xfId="0" applyNumberFormat="1" applyFont="1" applyAlignment="1" applyProtection="1">
      <protection locked="0"/>
    </xf>
    <xf numFmtId="37" fontId="2" fillId="0" borderId="0" xfId="0" applyNumberFormat="1" applyFont="1" applyFill="1" applyAlignment="1" applyProtection="1">
      <protection locked="0"/>
    </xf>
    <xf numFmtId="164" fontId="2" fillId="0" borderId="0" xfId="0" applyNumberFormat="1" applyFont="1" applyBorder="1"/>
    <xf numFmtId="37" fontId="3" fillId="0" borderId="3" xfId="0" applyNumberFormat="1" applyFont="1" applyFill="1" applyBorder="1" applyAlignment="1"/>
    <xf numFmtId="4" fontId="1" fillId="0" borderId="0" xfId="0" applyNumberFormat="1" applyFont="1"/>
    <xf numFmtId="0" fontId="3" fillId="0" borderId="0" xfId="0" applyFont="1"/>
    <xf numFmtId="37" fontId="1" fillId="0" borderId="0" xfId="0" applyNumberFormat="1" applyFont="1" applyFill="1"/>
    <xf numFmtId="39" fontId="1" fillId="0" borderId="0" xfId="0" applyNumberFormat="1" applyFont="1" applyFill="1"/>
    <xf numFmtId="4" fontId="1" fillId="0" borderId="0" xfId="0" applyNumberFormat="1" applyFont="1" applyFill="1"/>
    <xf numFmtId="3" fontId="3" fillId="0" borderId="3" xfId="0" applyNumberFormat="1" applyFont="1" applyFill="1" applyBorder="1" applyAlignment="1"/>
    <xf numFmtId="164" fontId="2" fillId="0" borderId="0" xfId="0" applyNumberFormat="1" applyFont="1" applyFill="1" applyAlignment="1"/>
    <xf numFmtId="4" fontId="2" fillId="0" borderId="0" xfId="0" applyNumberFormat="1" applyFont="1" applyFill="1" applyAlignment="1"/>
    <xf numFmtId="37" fontId="2" fillId="0" borderId="0" xfId="1" applyNumberFormat="1" applyFont="1" applyFill="1" applyAlignment="1">
      <alignment horizontal="right" indent="1"/>
    </xf>
    <xf numFmtId="3" fontId="2" fillId="0" borderId="4" xfId="0" applyNumberFormat="1" applyFont="1" applyBorder="1" applyAlignment="1"/>
    <xf numFmtId="3" fontId="5" fillId="0" borderId="0" xfId="0" applyNumberFormat="1" applyFont="1"/>
    <xf numFmtId="3" fontId="6" fillId="0" borderId="0" xfId="0" applyNumberFormat="1" applyFont="1"/>
    <xf numFmtId="0" fontId="3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/>
    <xf numFmtId="39" fontId="1" fillId="0" borderId="0" xfId="0" applyNumberFormat="1" applyFont="1" applyFill="1" applyAlignment="1"/>
    <xf numFmtId="39" fontId="2" fillId="0" borderId="0" xfId="0" applyNumberFormat="1" applyFont="1" applyFill="1" applyAlignment="1" applyProtection="1">
      <protection locked="0"/>
    </xf>
    <xf numFmtId="37" fontId="3" fillId="0" borderId="0" xfId="0" applyNumberFormat="1" applyFont="1" applyFill="1" applyBorder="1" applyAlignment="1"/>
    <xf numFmtId="37" fontId="3" fillId="0" borderId="0" xfId="0" applyNumberFormat="1" applyFont="1" applyFill="1"/>
    <xf numFmtId="0" fontId="1" fillId="0" borderId="0" xfId="0" applyNumberFormat="1" applyFont="1" applyAlignment="1" applyProtection="1">
      <protection locked="0"/>
    </xf>
    <xf numFmtId="3" fontId="1" fillId="0" borderId="0" xfId="0" applyNumberFormat="1" applyFont="1"/>
    <xf numFmtId="39" fontId="1" fillId="0" borderId="1" xfId="0" applyNumberFormat="1" applyFont="1" applyBorder="1" applyAlignment="1"/>
    <xf numFmtId="0" fontId="1" fillId="0" borderId="0" xfId="0" applyFont="1" applyAlignment="1"/>
    <xf numFmtId="37" fontId="1" fillId="0" borderId="1" xfId="0" applyNumberFormat="1" applyFont="1" applyBorder="1" applyAlignment="1"/>
    <xf numFmtId="37" fontId="1" fillId="0" borderId="0" xfId="0" applyNumberFormat="1" applyFont="1" applyAlignment="1"/>
    <xf numFmtId="37" fontId="1" fillId="0" borderId="1" xfId="0" applyNumberFormat="1" applyFont="1" applyFill="1" applyBorder="1" applyAlignment="1"/>
    <xf numFmtId="0" fontId="1" fillId="0" borderId="0" xfId="0" applyFont="1" applyFill="1" applyAlignment="1"/>
    <xf numFmtId="39" fontId="1" fillId="0" borderId="0" xfId="0" applyNumberFormat="1" applyFont="1" applyFill="1" applyBorder="1"/>
    <xf numFmtId="37" fontId="1" fillId="0" borderId="0" xfId="0" applyNumberFormat="1" applyFont="1" applyFill="1" applyBorder="1"/>
    <xf numFmtId="37" fontId="1" fillId="0" borderId="5" xfId="0" applyNumberFormat="1" applyFont="1" applyFill="1" applyBorder="1"/>
    <xf numFmtId="39" fontId="2" fillId="0" borderId="0" xfId="0" applyNumberFormat="1" applyFont="1" applyFill="1" applyBorder="1" applyAlignment="1"/>
    <xf numFmtId="37" fontId="2" fillId="0" borderId="0" xfId="0" applyNumberFormat="1" applyFont="1" applyFill="1" applyBorder="1" applyAlignment="1"/>
    <xf numFmtId="37" fontId="1" fillId="0" borderId="0" xfId="1" applyNumberFormat="1" applyFont="1" applyFill="1" applyAlignment="1">
      <alignment horizontal="right" inden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39" fontId="1" fillId="0" borderId="0" xfId="0" applyNumberFormat="1" applyFont="1" applyBorder="1"/>
    <xf numFmtId="37" fontId="1" fillId="0" borderId="0" xfId="0" applyNumberFormat="1" applyFont="1" applyBorder="1"/>
    <xf numFmtId="164" fontId="2" fillId="0" borderId="0" xfId="0" applyNumberFormat="1" applyFont="1" applyBorder="1" applyAlignment="1"/>
    <xf numFmtId="4" fontId="2" fillId="0" borderId="0" xfId="0" applyNumberFormat="1" applyFont="1" applyBorder="1" applyAlignment="1"/>
  </cellXfs>
  <cellStyles count="2">
    <cellStyle name="Normal" xfId="0" builtinId="0"/>
    <cellStyle name="Normal_dlctable2-0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autoPageBreaks="0"/>
  </sheetPr>
  <dimension ref="A1:GN491"/>
  <sheetViews>
    <sheetView tabSelected="1" showOutlineSymbols="0" zoomScaleNormal="100" workbookViewId="0">
      <selection activeCell="H109" sqref="H109"/>
    </sheetView>
  </sheetViews>
  <sheetFormatPr defaultColWidth="9.77734375" defaultRowHeight="12.75" x14ac:dyDescent="0.2"/>
  <cols>
    <col min="1" max="1" width="7" customWidth="1"/>
    <col min="2" max="2" width="28.77734375" customWidth="1"/>
    <col min="3" max="3" width="3.109375" customWidth="1"/>
    <col min="4" max="4" width="8.88671875" customWidth="1"/>
    <col min="5" max="5" width="2.77734375" customWidth="1"/>
    <col min="6" max="6" width="14.77734375" customWidth="1"/>
    <col min="7" max="7" width="2.77734375" customWidth="1"/>
    <col min="8" max="8" width="10.109375" customWidth="1"/>
    <col min="9" max="9" width="2.77734375" customWidth="1"/>
    <col min="10" max="10" width="10.77734375" style="21" customWidth="1"/>
    <col min="11" max="11" width="2.77734375" customWidth="1"/>
    <col min="12" max="12" width="9.77734375" customWidth="1"/>
    <col min="13" max="13" width="2.77734375" customWidth="1"/>
    <col min="14" max="14" width="8.88671875" customWidth="1"/>
    <col min="15" max="15" width="2.77734375" customWidth="1"/>
    <col min="16" max="16" width="9.88671875" bestFit="1" customWidth="1"/>
  </cols>
  <sheetData>
    <row r="1" spans="1:196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  <c r="K1" s="3"/>
      <c r="L1" s="3"/>
      <c r="M1" s="3"/>
      <c r="N1" s="3"/>
      <c r="O1" s="3"/>
      <c r="P1" s="3"/>
      <c r="Q1" s="5"/>
    </row>
    <row r="2" spans="1:196" ht="13.15" customHeight="1" x14ac:dyDescent="0.2">
      <c r="A2" s="3"/>
      <c r="B2" s="3"/>
      <c r="C2" s="3"/>
      <c r="D2" s="3"/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5"/>
    </row>
    <row r="3" spans="1:196" x14ac:dyDescent="0.2">
      <c r="A3" s="2" t="s">
        <v>117</v>
      </c>
      <c r="B3" s="3"/>
      <c r="C3" s="3"/>
      <c r="D3" s="3"/>
      <c r="E3" s="3"/>
      <c r="F3" s="3"/>
      <c r="G3" s="3"/>
      <c r="H3" s="3"/>
      <c r="I3" s="3"/>
      <c r="J3" s="4"/>
      <c r="K3" s="3"/>
      <c r="L3" s="3"/>
      <c r="M3" s="3"/>
      <c r="N3" s="3"/>
      <c r="O3" s="3"/>
      <c r="P3" s="3"/>
      <c r="Q3" s="5"/>
    </row>
    <row r="4" spans="1:196" x14ac:dyDescent="0.2">
      <c r="A4" s="2" t="s">
        <v>120</v>
      </c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5"/>
    </row>
    <row r="5" spans="1:196" x14ac:dyDescent="0.2">
      <c r="A5" s="2"/>
      <c r="B5" s="3"/>
      <c r="C5" s="3"/>
      <c r="D5" s="3"/>
      <c r="E5" s="3"/>
      <c r="F5" s="3"/>
      <c r="G5" s="3"/>
      <c r="H5" s="3"/>
      <c r="I5" s="3"/>
      <c r="J5" s="4"/>
      <c r="K5" s="3"/>
      <c r="L5" s="3"/>
      <c r="M5" s="3"/>
      <c r="N5" s="3"/>
      <c r="O5" s="3"/>
      <c r="P5" s="3"/>
      <c r="Q5" s="5"/>
    </row>
    <row r="6" spans="1:196" ht="13.15" customHeight="1" x14ac:dyDescent="0.2">
      <c r="A6" s="3"/>
      <c r="B6" s="3"/>
      <c r="C6" s="3"/>
      <c r="D6" s="3"/>
      <c r="E6" s="3"/>
      <c r="F6" s="3"/>
      <c r="G6" s="3"/>
      <c r="H6" s="3"/>
      <c r="I6" s="3"/>
      <c r="J6" s="4"/>
      <c r="K6" s="3"/>
      <c r="L6" s="3"/>
      <c r="M6" s="3"/>
      <c r="N6" s="3"/>
      <c r="O6" s="3"/>
      <c r="P6" s="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</row>
    <row r="7" spans="1:196" x14ac:dyDescent="0.2">
      <c r="A7" s="5"/>
      <c r="B7" s="5"/>
      <c r="C7" s="5"/>
      <c r="D7" s="5"/>
      <c r="E7" s="5"/>
      <c r="F7" s="6" t="s">
        <v>1</v>
      </c>
      <c r="G7" s="5"/>
      <c r="H7" s="5"/>
      <c r="I7" s="5"/>
      <c r="J7" s="7"/>
      <c r="K7" s="5"/>
      <c r="L7" s="6" t="s">
        <v>2</v>
      </c>
      <c r="M7" s="5"/>
      <c r="N7" s="6" t="s">
        <v>3</v>
      </c>
      <c r="O7" s="5"/>
      <c r="P7" s="6" t="s">
        <v>2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</row>
    <row r="8" spans="1:196" x14ac:dyDescent="0.2">
      <c r="A8" s="5"/>
      <c r="B8" s="5"/>
      <c r="C8" s="5"/>
      <c r="D8" s="6" t="s">
        <v>4</v>
      </c>
      <c r="E8" s="5"/>
      <c r="F8" s="6" t="s">
        <v>5</v>
      </c>
      <c r="G8" s="5"/>
      <c r="H8" s="6" t="s">
        <v>6</v>
      </c>
      <c r="I8" s="5"/>
      <c r="J8" s="8" t="s">
        <v>7</v>
      </c>
      <c r="K8" s="5"/>
      <c r="L8" s="6" t="s">
        <v>8</v>
      </c>
      <c r="M8" s="5"/>
      <c r="N8" s="6" t="s">
        <v>9</v>
      </c>
      <c r="O8" s="5"/>
      <c r="P8" s="6" t="s">
        <v>10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</row>
    <row r="9" spans="1:196" x14ac:dyDescent="0.2">
      <c r="A9" s="2"/>
      <c r="B9" s="2" t="s">
        <v>11</v>
      </c>
      <c r="C9" s="5"/>
      <c r="D9" s="6" t="s">
        <v>12</v>
      </c>
      <c r="E9" s="5"/>
      <c r="F9" s="9" t="s">
        <v>121</v>
      </c>
      <c r="G9" s="5"/>
      <c r="H9" s="6" t="s">
        <v>13</v>
      </c>
      <c r="I9" s="5"/>
      <c r="J9" s="8" t="s">
        <v>14</v>
      </c>
      <c r="K9" s="5"/>
      <c r="L9" s="6" t="s">
        <v>15</v>
      </c>
      <c r="M9" s="5"/>
      <c r="N9" s="6" t="s">
        <v>16</v>
      </c>
      <c r="O9" s="5"/>
      <c r="P9" s="6" t="s">
        <v>17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</row>
    <row r="10" spans="1:196" x14ac:dyDescent="0.2">
      <c r="A10" s="2"/>
      <c r="B10" s="10" t="s">
        <v>18</v>
      </c>
      <c r="C10" s="5"/>
      <c r="D10" s="11" t="s">
        <v>19</v>
      </c>
      <c r="E10" s="5"/>
      <c r="F10" s="11" t="s">
        <v>20</v>
      </c>
      <c r="G10" s="5"/>
      <c r="H10" s="11" t="s">
        <v>21</v>
      </c>
      <c r="I10" s="5"/>
      <c r="J10" s="12" t="s">
        <v>22</v>
      </c>
      <c r="K10" s="5"/>
      <c r="L10" s="11" t="s">
        <v>23</v>
      </c>
      <c r="M10" s="5"/>
      <c r="N10" s="11" t="s">
        <v>24</v>
      </c>
      <c r="O10" s="5"/>
      <c r="P10" s="11" t="s">
        <v>25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</row>
    <row r="11" spans="1:196" ht="13.15" customHeight="1" x14ac:dyDescent="0.2">
      <c r="A11" s="13" t="s">
        <v>26</v>
      </c>
      <c r="B11" s="5"/>
      <c r="C11" s="5"/>
      <c r="D11" s="14"/>
      <c r="E11" s="5"/>
      <c r="F11" s="5"/>
      <c r="G11" s="5"/>
      <c r="H11" s="5"/>
      <c r="I11" s="5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</row>
    <row r="12" spans="1:196" ht="13.15" customHeight="1" x14ac:dyDescent="0.2">
      <c r="A12" s="15" t="s">
        <v>27</v>
      </c>
      <c r="B12" s="5"/>
      <c r="C12" s="5"/>
      <c r="D12" s="14"/>
      <c r="E12" s="5"/>
      <c r="F12" s="16"/>
      <c r="G12" s="5"/>
      <c r="H12" s="17"/>
      <c r="I12" s="17"/>
      <c r="J12" s="18"/>
      <c r="K12" s="17"/>
      <c r="L12" s="17"/>
      <c r="M12" s="5"/>
      <c r="N12" s="19"/>
      <c r="O12" s="5"/>
      <c r="P12" s="16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</row>
    <row r="13" spans="1:196" ht="13.15" customHeight="1" x14ac:dyDescent="0.2">
      <c r="A13" s="15"/>
      <c r="B13" s="5"/>
      <c r="C13" s="5"/>
      <c r="D13" s="14"/>
      <c r="E13" s="5"/>
      <c r="F13" s="16"/>
      <c r="G13" s="5"/>
      <c r="H13" s="17"/>
      <c r="I13" s="17"/>
      <c r="J13" s="18"/>
      <c r="K13" s="17"/>
      <c r="L13" s="17"/>
      <c r="M13" s="5"/>
      <c r="N13" s="19"/>
      <c r="O13" s="5"/>
      <c r="P13" s="16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</row>
    <row r="14" spans="1:196" ht="13.15" customHeight="1" x14ac:dyDescent="0.2">
      <c r="A14" s="15"/>
      <c r="B14" s="13" t="s">
        <v>28</v>
      </c>
      <c r="C14" s="5"/>
      <c r="D14" s="14"/>
      <c r="E14" s="5"/>
      <c r="F14" s="16"/>
      <c r="G14" s="5"/>
      <c r="H14" s="17"/>
      <c r="I14" s="17"/>
      <c r="J14" s="18"/>
      <c r="K14" s="17"/>
      <c r="L14" s="17"/>
      <c r="M14" s="5"/>
      <c r="N14" s="19"/>
      <c r="O14" s="5"/>
      <c r="P14" s="16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</row>
    <row r="15" spans="1:196" ht="13.15" customHeight="1" x14ac:dyDescent="0.2">
      <c r="A15" s="20">
        <v>352</v>
      </c>
      <c r="B15" s="5" t="s">
        <v>29</v>
      </c>
      <c r="C15" s="5"/>
      <c r="Q15" s="22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</row>
    <row r="16" spans="1:196" ht="13.15" customHeight="1" x14ac:dyDescent="0.2">
      <c r="A16" s="20"/>
      <c r="B16" s="5" t="s">
        <v>30</v>
      </c>
      <c r="C16" s="5"/>
      <c r="D16" s="14" t="s">
        <v>88</v>
      </c>
      <c r="E16" s="13" t="s">
        <v>31</v>
      </c>
      <c r="F16" s="32">
        <v>7890804.2199999988</v>
      </c>
      <c r="G16" s="32"/>
      <c r="H16" s="33">
        <v>3374062</v>
      </c>
      <c r="I16" s="33"/>
      <c r="J16" s="33">
        <v>4516743</v>
      </c>
      <c r="K16" s="33"/>
      <c r="L16" s="33">
        <v>276441</v>
      </c>
      <c r="M16" s="5"/>
      <c r="N16" s="19">
        <f>IF(L16="","",ROUND(J16/L16,1))</f>
        <v>16.3</v>
      </c>
      <c r="O16" s="5"/>
      <c r="P16" s="16">
        <f>IF(F16="","",ROUND(L16/F16*100,2))</f>
        <v>3.5</v>
      </c>
      <c r="Q16" s="5"/>
      <c r="R16" s="3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</row>
    <row r="17" spans="1:196" ht="13.15" customHeight="1" x14ac:dyDescent="0.2">
      <c r="A17" s="20"/>
      <c r="B17" s="5" t="s">
        <v>32</v>
      </c>
      <c r="C17" s="5"/>
      <c r="D17" s="14" t="s">
        <v>33</v>
      </c>
      <c r="E17" s="13"/>
      <c r="F17" s="32">
        <v>9923236.8000000007</v>
      </c>
      <c r="G17" s="32"/>
      <c r="H17" s="33">
        <v>1483450</v>
      </c>
      <c r="I17" s="33"/>
      <c r="J17" s="33">
        <v>8439787</v>
      </c>
      <c r="K17" s="33"/>
      <c r="L17" s="33">
        <v>251868</v>
      </c>
      <c r="M17" s="5"/>
      <c r="N17" s="19">
        <f>IF(L17="","",ROUND(J17/L17,1))</f>
        <v>33.5</v>
      </c>
      <c r="O17" s="5"/>
      <c r="P17" s="16">
        <f>IF(F17="","",ROUND(L17/F17*100,2))</f>
        <v>2.54</v>
      </c>
      <c r="Q17" s="5"/>
      <c r="R17" s="37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</row>
    <row r="18" spans="1:196" ht="13.15" customHeight="1" x14ac:dyDescent="0.2">
      <c r="A18" s="20"/>
      <c r="B18" s="23" t="s">
        <v>34</v>
      </c>
      <c r="C18" s="5"/>
      <c r="D18" s="14"/>
      <c r="E18" s="13"/>
      <c r="F18" s="72">
        <f>SUM(F16:F17)</f>
        <v>17814041.02</v>
      </c>
      <c r="G18" s="73"/>
      <c r="H18" s="74">
        <f>SUM(H16:H17)</f>
        <v>4857512</v>
      </c>
      <c r="I18" s="75"/>
      <c r="J18" s="76">
        <f>SUM(J16:J17)</f>
        <v>12956530</v>
      </c>
      <c r="K18" s="75"/>
      <c r="L18" s="74">
        <f>SUM(L16:L17)</f>
        <v>528309</v>
      </c>
      <c r="M18" s="5"/>
      <c r="N18" s="19">
        <f>IF(L18="","",ROUND(J18/L18,1))</f>
        <v>24.5</v>
      </c>
      <c r="O18" s="5"/>
      <c r="P18" s="16">
        <f>IF(F18="","",ROUND(L18/F18*100,2))</f>
        <v>2.97</v>
      </c>
      <c r="Q18" s="5"/>
      <c r="R18" s="37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</row>
    <row r="19" spans="1:196" ht="13.15" customHeight="1" x14ac:dyDescent="0.2">
      <c r="A19" s="20"/>
      <c r="B19" s="5"/>
      <c r="C19" s="5"/>
      <c r="D19" s="14"/>
      <c r="E19" s="13"/>
      <c r="F19" s="35"/>
      <c r="G19" s="5"/>
      <c r="H19" s="43"/>
      <c r="I19" s="43"/>
      <c r="J19" s="45"/>
      <c r="K19" s="43"/>
      <c r="L19" s="43"/>
      <c r="M19" s="5"/>
      <c r="N19" s="19"/>
      <c r="O19" s="5"/>
      <c r="P19" s="1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</row>
    <row r="20" spans="1:196" ht="13.15" customHeight="1" x14ac:dyDescent="0.2">
      <c r="A20" s="20">
        <v>353</v>
      </c>
      <c r="B20" s="5" t="s">
        <v>35</v>
      </c>
      <c r="C20" s="5"/>
      <c r="D20" s="14" t="s">
        <v>102</v>
      </c>
      <c r="E20" s="13" t="s">
        <v>26</v>
      </c>
      <c r="F20" s="32">
        <v>300123005.26999998</v>
      </c>
      <c r="G20" s="32"/>
      <c r="H20" s="33">
        <v>63877817</v>
      </c>
      <c r="I20" s="33"/>
      <c r="J20" s="33">
        <v>236245188</v>
      </c>
      <c r="K20" s="33"/>
      <c r="L20" s="33">
        <v>10209426</v>
      </c>
      <c r="M20" s="5"/>
      <c r="N20" s="19">
        <f t="shared" ref="N20:N26" si="0">IF(L20="","",ROUND(J20/L20,1))</f>
        <v>23.1</v>
      </c>
      <c r="O20" s="5"/>
      <c r="P20" s="16">
        <f t="shared" ref="P20:P26" si="1">IF(F20="","",ROUND(L20/F20*100,2))</f>
        <v>3.4</v>
      </c>
      <c r="Q20" s="5"/>
      <c r="R20" s="37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</row>
    <row r="21" spans="1:196" ht="13.15" customHeight="1" x14ac:dyDescent="0.2">
      <c r="A21" s="20">
        <v>354</v>
      </c>
      <c r="B21" s="5" t="s">
        <v>36</v>
      </c>
      <c r="C21" s="5"/>
      <c r="D21" s="14" t="s">
        <v>103</v>
      </c>
      <c r="E21" s="13" t="s">
        <v>26</v>
      </c>
      <c r="F21" s="32">
        <v>67583016.120000005</v>
      </c>
      <c r="G21" s="32"/>
      <c r="H21" s="33">
        <v>25611943</v>
      </c>
      <c r="I21" s="33"/>
      <c r="J21" s="33">
        <v>41971073</v>
      </c>
      <c r="K21" s="33"/>
      <c r="L21" s="33">
        <v>1107969</v>
      </c>
      <c r="M21" s="5"/>
      <c r="N21" s="19">
        <f t="shared" si="0"/>
        <v>37.9</v>
      </c>
      <c r="O21" s="5"/>
      <c r="P21" s="16">
        <f t="shared" si="1"/>
        <v>1.64</v>
      </c>
      <c r="Q21" s="5"/>
      <c r="R21" s="37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</row>
    <row r="22" spans="1:196" ht="13.15" customHeight="1" x14ac:dyDescent="0.2">
      <c r="A22" s="20">
        <v>355</v>
      </c>
      <c r="B22" s="5" t="s">
        <v>37</v>
      </c>
      <c r="C22" s="5"/>
      <c r="D22" s="14" t="s">
        <v>104</v>
      </c>
      <c r="E22" s="13" t="s">
        <v>26</v>
      </c>
      <c r="F22" s="32">
        <v>30525141.32</v>
      </c>
      <c r="G22" s="32"/>
      <c r="H22" s="33">
        <v>4163729</v>
      </c>
      <c r="I22" s="33"/>
      <c r="J22" s="33">
        <v>26361412</v>
      </c>
      <c r="K22" s="33"/>
      <c r="L22" s="33">
        <v>789548</v>
      </c>
      <c r="M22" s="5"/>
      <c r="N22" s="19">
        <f t="shared" si="0"/>
        <v>33.4</v>
      </c>
      <c r="O22" s="5"/>
      <c r="P22" s="16">
        <f t="shared" si="1"/>
        <v>2.59</v>
      </c>
      <c r="Q22" s="5"/>
      <c r="R22" s="37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</row>
    <row r="23" spans="1:196" ht="13.15" customHeight="1" x14ac:dyDescent="0.2">
      <c r="A23" s="20">
        <v>356</v>
      </c>
      <c r="B23" s="5" t="s">
        <v>38</v>
      </c>
      <c r="C23" s="5"/>
      <c r="D23" s="14" t="s">
        <v>88</v>
      </c>
      <c r="E23" s="13" t="s">
        <v>26</v>
      </c>
      <c r="F23" s="32">
        <v>66224140.890000001</v>
      </c>
      <c r="G23" s="32"/>
      <c r="H23" s="33">
        <v>20510709</v>
      </c>
      <c r="I23" s="33"/>
      <c r="J23" s="52">
        <v>45713432</v>
      </c>
      <c r="K23" s="52"/>
      <c r="L23" s="52">
        <v>1412617</v>
      </c>
      <c r="M23" s="5"/>
      <c r="N23" s="19">
        <f t="shared" si="0"/>
        <v>32.4</v>
      </c>
      <c r="O23" s="5"/>
      <c r="P23" s="16">
        <f t="shared" si="1"/>
        <v>2.13</v>
      </c>
      <c r="Q23" s="5"/>
      <c r="R23" s="37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</row>
    <row r="24" spans="1:196" ht="13.15" customHeight="1" x14ac:dyDescent="0.2">
      <c r="A24" s="20">
        <v>357</v>
      </c>
      <c r="B24" s="5" t="s">
        <v>39</v>
      </c>
      <c r="C24" s="5"/>
      <c r="D24" s="14" t="s">
        <v>105</v>
      </c>
      <c r="E24" s="13"/>
      <c r="F24" s="32">
        <v>64243470.32</v>
      </c>
      <c r="G24" s="32"/>
      <c r="H24" s="33">
        <v>20359493</v>
      </c>
      <c r="I24" s="33"/>
      <c r="J24" s="52">
        <v>43883977</v>
      </c>
      <c r="K24" s="52"/>
      <c r="L24" s="52">
        <v>1173237</v>
      </c>
      <c r="M24" s="5"/>
      <c r="N24" s="19">
        <f t="shared" si="0"/>
        <v>37.4</v>
      </c>
      <c r="O24" s="5"/>
      <c r="P24" s="16">
        <f t="shared" si="1"/>
        <v>1.83</v>
      </c>
      <c r="Q24" s="5"/>
      <c r="R24" s="37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</row>
    <row r="25" spans="1:196" ht="13.15" customHeight="1" x14ac:dyDescent="0.2">
      <c r="A25" s="84">
        <v>358</v>
      </c>
      <c r="B25" s="85" t="s">
        <v>40</v>
      </c>
      <c r="C25" s="85"/>
      <c r="D25" s="86" t="s">
        <v>42</v>
      </c>
      <c r="E25" s="87"/>
      <c r="F25" s="88">
        <v>63178700.100000001</v>
      </c>
      <c r="G25" s="88"/>
      <c r="H25" s="89">
        <v>13934238</v>
      </c>
      <c r="I25" s="89"/>
      <c r="J25" s="89">
        <v>49244462</v>
      </c>
      <c r="K25" s="89"/>
      <c r="L25" s="89">
        <v>1184316</v>
      </c>
      <c r="M25" s="85"/>
      <c r="N25" s="90">
        <f t="shared" ref="N25" si="2">IF(L25="","",ROUND(J25/L25,1))</f>
        <v>41.6</v>
      </c>
      <c r="O25" s="85"/>
      <c r="P25" s="91">
        <f t="shared" ref="P25" si="3">IF(F25="","",ROUND(L25/F25*100,2))</f>
        <v>1.87</v>
      </c>
      <c r="Q25" s="5"/>
      <c r="R25" s="37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</row>
    <row r="26" spans="1:196" ht="13.15" customHeight="1" x14ac:dyDescent="0.2">
      <c r="A26" s="20">
        <v>359</v>
      </c>
      <c r="B26" s="5" t="s">
        <v>41</v>
      </c>
      <c r="C26" s="5"/>
      <c r="D26" s="14" t="s">
        <v>42</v>
      </c>
      <c r="E26" s="13"/>
      <c r="F26" s="32">
        <v>2091746.25</v>
      </c>
      <c r="G26" s="32"/>
      <c r="H26" s="33">
        <v>60066</v>
      </c>
      <c r="I26" s="33"/>
      <c r="J26" s="33">
        <v>2031680</v>
      </c>
      <c r="K26" s="33"/>
      <c r="L26" s="33">
        <v>39798</v>
      </c>
      <c r="M26" s="5"/>
      <c r="N26" s="19">
        <f t="shared" si="0"/>
        <v>51</v>
      </c>
      <c r="O26" s="5"/>
      <c r="P26" s="16">
        <f t="shared" si="1"/>
        <v>1.9</v>
      </c>
      <c r="Q26" s="5"/>
      <c r="R26" s="37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</row>
    <row r="27" spans="1:196" ht="13.15" customHeight="1" x14ac:dyDescent="0.2">
      <c r="A27" s="20"/>
      <c r="B27" s="5"/>
      <c r="C27" s="5"/>
      <c r="D27" s="14"/>
      <c r="E27" s="13"/>
      <c r="F27" s="36"/>
      <c r="G27" s="5"/>
      <c r="H27" s="42"/>
      <c r="I27" s="43"/>
      <c r="J27" s="44"/>
      <c r="K27" s="43"/>
      <c r="L27" s="42"/>
      <c r="M27" s="5"/>
      <c r="N27" s="19"/>
      <c r="O27" s="5"/>
      <c r="P27" s="16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</row>
    <row r="28" spans="1:196" ht="13.15" customHeight="1" x14ac:dyDescent="0.2">
      <c r="A28" s="20"/>
      <c r="B28" s="13" t="s">
        <v>43</v>
      </c>
      <c r="C28" s="5"/>
      <c r="D28" s="14"/>
      <c r="E28" s="13"/>
      <c r="F28" s="37">
        <f>SUM(F18:F26)</f>
        <v>611783261.28999996</v>
      </c>
      <c r="G28" s="5"/>
      <c r="H28" s="43">
        <f>SUM(H18:H26)</f>
        <v>153375507</v>
      </c>
      <c r="I28" s="43"/>
      <c r="J28" s="43">
        <f>SUM(J18:J26)</f>
        <v>458407754</v>
      </c>
      <c r="K28" s="43"/>
      <c r="L28" s="43">
        <f>SUM(L18:L26)</f>
        <v>16445220</v>
      </c>
      <c r="M28" s="5"/>
      <c r="N28" s="19">
        <f>IF(L28="","",ROUND(J28/L28,1))</f>
        <v>27.9</v>
      </c>
      <c r="O28" s="5"/>
      <c r="P28" s="16">
        <f>IF(F28="","",ROUND(L28/F28*100,2))</f>
        <v>2.69</v>
      </c>
      <c r="Q28" s="5"/>
      <c r="R28" s="37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</row>
    <row r="29" spans="1:196" ht="13.15" customHeight="1" x14ac:dyDescent="0.2">
      <c r="A29" s="20"/>
      <c r="B29" s="5"/>
      <c r="C29" s="5"/>
      <c r="D29" s="14"/>
      <c r="E29" s="13"/>
      <c r="F29" s="37"/>
      <c r="G29" s="5"/>
      <c r="H29" s="43"/>
      <c r="I29" s="43"/>
      <c r="J29" s="45"/>
      <c r="K29" s="43"/>
      <c r="L29" s="43"/>
      <c r="M29" s="5"/>
      <c r="N29" s="19"/>
      <c r="O29" s="5"/>
      <c r="P29" s="16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</row>
    <row r="30" spans="1:196" ht="13.15" customHeight="1" x14ac:dyDescent="0.2">
      <c r="A30" s="20"/>
      <c r="B30" s="13" t="s">
        <v>44</v>
      </c>
      <c r="C30" s="5"/>
      <c r="D30" s="14"/>
      <c r="E30" s="13"/>
      <c r="F30" s="37"/>
      <c r="G30" s="5"/>
      <c r="H30" s="43"/>
      <c r="I30" s="43"/>
      <c r="J30" s="45"/>
      <c r="K30" s="43"/>
      <c r="L30" s="43"/>
      <c r="M30" s="5"/>
      <c r="N30" s="19"/>
      <c r="O30" s="5"/>
      <c r="P30" s="16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</row>
    <row r="31" spans="1:196" ht="13.15" customHeight="1" x14ac:dyDescent="0.2">
      <c r="A31" s="20">
        <v>361</v>
      </c>
      <c r="B31" s="5" t="s">
        <v>29</v>
      </c>
      <c r="C31" s="5"/>
      <c r="F31" s="38"/>
      <c r="H31" s="46"/>
      <c r="I31" s="46"/>
      <c r="J31" s="47"/>
      <c r="K31" s="46"/>
      <c r="L31" s="46"/>
      <c r="Q31" s="22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</row>
    <row r="32" spans="1:196" ht="13.15" customHeight="1" x14ac:dyDescent="0.2">
      <c r="A32" s="20" t="s">
        <v>26</v>
      </c>
      <c r="B32" s="5" t="s">
        <v>30</v>
      </c>
      <c r="C32" s="5"/>
      <c r="D32" s="14" t="s">
        <v>106</v>
      </c>
      <c r="E32" s="13" t="s">
        <v>31</v>
      </c>
      <c r="F32" s="32">
        <v>34307563.439999998</v>
      </c>
      <c r="G32" s="50"/>
      <c r="H32" s="33">
        <v>19427206</v>
      </c>
      <c r="I32" s="33"/>
      <c r="J32" s="33">
        <v>14880358</v>
      </c>
      <c r="K32" s="33"/>
      <c r="L32" s="33">
        <v>898065</v>
      </c>
      <c r="M32" s="5"/>
      <c r="N32" s="19">
        <f>IF(L32="","",ROUND(J32/L32,1))</f>
        <v>16.600000000000001</v>
      </c>
      <c r="O32" s="5"/>
      <c r="P32" s="16">
        <f>IF(F32="","",ROUND(L32/F32*100,2))</f>
        <v>2.62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</row>
    <row r="33" spans="1:196" ht="13.15" customHeight="1" x14ac:dyDescent="0.2">
      <c r="A33" s="20" t="s">
        <v>26</v>
      </c>
      <c r="B33" s="5" t="s">
        <v>32</v>
      </c>
      <c r="C33" s="5"/>
      <c r="D33" s="14" t="s">
        <v>33</v>
      </c>
      <c r="E33" s="13"/>
      <c r="F33" s="32">
        <v>23809843.710000001</v>
      </c>
      <c r="G33" s="32"/>
      <c r="H33" s="33">
        <v>8917371</v>
      </c>
      <c r="I33" s="33"/>
      <c r="J33" s="33">
        <v>14892473</v>
      </c>
      <c r="K33" s="33"/>
      <c r="L33" s="33">
        <v>558992</v>
      </c>
      <c r="M33" s="5"/>
      <c r="N33" s="19">
        <f>IF(L33="","",ROUND(J33/L33,1))</f>
        <v>26.6</v>
      </c>
      <c r="O33" s="5"/>
      <c r="P33" s="16">
        <f>IF(F33="","",ROUND(L33/F33*100,2))</f>
        <v>2.35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</row>
    <row r="34" spans="1:196" ht="13.15" customHeight="1" x14ac:dyDescent="0.2">
      <c r="A34" s="20" t="s">
        <v>26</v>
      </c>
      <c r="B34" s="23" t="s">
        <v>45</v>
      </c>
      <c r="C34" s="5"/>
      <c r="D34" s="14"/>
      <c r="E34" s="13"/>
      <c r="F34" s="72">
        <f>SUM(F32:F33)</f>
        <v>58117407.149999999</v>
      </c>
      <c r="G34" s="73"/>
      <c r="H34" s="74">
        <f>SUM(H32:H33)</f>
        <v>28344577</v>
      </c>
      <c r="I34" s="75"/>
      <c r="J34" s="76">
        <f>SUM(J32:J33)</f>
        <v>29772831</v>
      </c>
      <c r="K34" s="75"/>
      <c r="L34" s="74">
        <f>SUM(L32:L33)</f>
        <v>1457057</v>
      </c>
      <c r="M34" s="5"/>
      <c r="N34" s="19">
        <f>IF(L34="","",ROUND(J34/L34,1))</f>
        <v>20.399999999999999</v>
      </c>
      <c r="O34" s="5"/>
      <c r="P34" s="16">
        <f>IF(F34="","",ROUND(L34/F34*100,2))</f>
        <v>2.5099999999999998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</row>
    <row r="35" spans="1:196" ht="13.15" customHeight="1" x14ac:dyDescent="0.2">
      <c r="A35" s="20" t="s">
        <v>26</v>
      </c>
      <c r="B35" s="5"/>
      <c r="C35" s="5"/>
      <c r="D35" s="14"/>
      <c r="E35" s="13"/>
      <c r="F35" s="37"/>
      <c r="G35" s="5"/>
      <c r="H35" s="43"/>
      <c r="I35" s="43"/>
      <c r="J35" s="45"/>
      <c r="K35" s="43"/>
      <c r="L35" s="43"/>
      <c r="M35" s="5"/>
      <c r="N35" s="19"/>
      <c r="O35" s="5"/>
      <c r="P35" s="16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</row>
    <row r="36" spans="1:196" ht="13.15" customHeight="1" x14ac:dyDescent="0.2">
      <c r="A36" s="20">
        <v>362</v>
      </c>
      <c r="B36" s="5" t="s">
        <v>35</v>
      </c>
      <c r="C36" s="5"/>
      <c r="F36" s="38"/>
      <c r="H36" s="46"/>
      <c r="I36" s="46"/>
      <c r="J36" s="47"/>
      <c r="K36" s="46"/>
      <c r="L36" s="46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</row>
    <row r="37" spans="1:196" ht="13.15" customHeight="1" x14ac:dyDescent="0.2">
      <c r="A37" s="20"/>
      <c r="B37" s="5" t="s">
        <v>46</v>
      </c>
      <c r="C37" s="5"/>
      <c r="D37" s="14" t="s">
        <v>107</v>
      </c>
      <c r="E37" s="13" t="s">
        <v>26</v>
      </c>
      <c r="F37" s="32">
        <v>349149323.43000001</v>
      </c>
      <c r="G37" s="32"/>
      <c r="H37" s="33">
        <v>86852815</v>
      </c>
      <c r="I37" s="33"/>
      <c r="J37" s="33">
        <v>262296508</v>
      </c>
      <c r="K37" s="33"/>
      <c r="L37" s="33">
        <v>8808975</v>
      </c>
      <c r="M37" s="5"/>
      <c r="N37" s="19">
        <f>IF(L37="","",ROUND(J37/L37,1))</f>
        <v>29.8</v>
      </c>
      <c r="O37" s="5"/>
      <c r="P37" s="16">
        <f>IF(F37="","",ROUND(L37/F37*100,2))</f>
        <v>2.52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</row>
    <row r="38" spans="1:196" ht="13.15" customHeight="1" x14ac:dyDescent="0.2">
      <c r="A38" s="20"/>
      <c r="B38" s="5" t="s">
        <v>47</v>
      </c>
      <c r="C38" s="5"/>
      <c r="D38" s="14" t="s">
        <v>108</v>
      </c>
      <c r="E38" s="13"/>
      <c r="F38" s="32">
        <v>33129744.850000001</v>
      </c>
      <c r="G38" s="32"/>
      <c r="H38" s="33">
        <v>12125146</v>
      </c>
      <c r="I38" s="33"/>
      <c r="J38" s="33">
        <v>21004599</v>
      </c>
      <c r="K38" s="33"/>
      <c r="L38" s="33">
        <v>1016133</v>
      </c>
      <c r="M38" s="5"/>
      <c r="N38" s="19">
        <f>IF(L38="","",ROUND(J38/L38,1))</f>
        <v>20.7</v>
      </c>
      <c r="O38" s="5"/>
      <c r="P38" s="16">
        <f>IF(F38="","",ROUND(L38/F38*100,2))</f>
        <v>3.07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</row>
    <row r="39" spans="1:196" s="21" customFormat="1" ht="13.15" customHeight="1" x14ac:dyDescent="0.2">
      <c r="A39" s="64"/>
      <c r="B39" s="77" t="s">
        <v>118</v>
      </c>
      <c r="C39" s="7"/>
      <c r="D39" s="63" t="s">
        <v>108</v>
      </c>
      <c r="E39" s="62" t="s">
        <v>26</v>
      </c>
      <c r="F39" s="53">
        <v>4294893.2300000004</v>
      </c>
      <c r="G39" s="53"/>
      <c r="H39" s="52">
        <v>131342</v>
      </c>
      <c r="I39" s="52"/>
      <c r="J39" s="52">
        <v>4163551</v>
      </c>
      <c r="K39" s="52"/>
      <c r="L39" s="52">
        <v>246636</v>
      </c>
      <c r="M39" s="7"/>
      <c r="N39" s="56">
        <f>IF(L39="","",ROUND(J39/L39,1))</f>
        <v>16.899999999999999</v>
      </c>
      <c r="O39" s="7"/>
      <c r="P39" s="57">
        <f>IF(F39="","",ROUND(L39/F39*100,2))</f>
        <v>5.74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</row>
    <row r="40" spans="1:196" ht="13.15" customHeight="1" x14ac:dyDescent="0.2">
      <c r="A40" s="20"/>
      <c r="B40" s="23" t="s">
        <v>48</v>
      </c>
      <c r="C40" s="5"/>
      <c r="D40" s="14"/>
      <c r="E40" s="13"/>
      <c r="F40" s="36">
        <f>SUM(F37:F39)</f>
        <v>386573961.51000005</v>
      </c>
      <c r="G40" s="5"/>
      <c r="H40" s="42">
        <f>SUM(H37:H39)</f>
        <v>99109303</v>
      </c>
      <c r="I40" s="43"/>
      <c r="J40" s="44">
        <f>SUM(J37:J39)</f>
        <v>287464658</v>
      </c>
      <c r="K40" s="43"/>
      <c r="L40" s="42">
        <f>SUM(L37:L39)</f>
        <v>10071744</v>
      </c>
      <c r="M40" s="5"/>
      <c r="N40" s="19">
        <f>IF(L40="","",ROUND(J40/L40,1))</f>
        <v>28.5</v>
      </c>
      <c r="O40" s="5"/>
      <c r="P40" s="16">
        <f>IF(F40="","",ROUND(L40/F40*100,2))</f>
        <v>2.61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</row>
    <row r="41" spans="1:196" ht="13.15" customHeight="1" x14ac:dyDescent="0.2">
      <c r="A41" s="20"/>
      <c r="B41" s="5"/>
      <c r="C41" s="5"/>
      <c r="D41" s="14"/>
      <c r="E41" s="13"/>
      <c r="F41" s="37"/>
      <c r="G41" s="5"/>
      <c r="H41" s="43"/>
      <c r="I41" s="43"/>
      <c r="J41" s="45"/>
      <c r="K41" s="43"/>
      <c r="L41" s="43"/>
      <c r="M41" s="5"/>
      <c r="N41" s="19"/>
      <c r="O41" s="5"/>
      <c r="P41" s="16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</row>
    <row r="42" spans="1:196" ht="13.15" customHeight="1" x14ac:dyDescent="0.2">
      <c r="A42" s="20">
        <v>364.11</v>
      </c>
      <c r="B42" s="5" t="s">
        <v>49</v>
      </c>
      <c r="C42" s="5"/>
      <c r="D42" s="14" t="s">
        <v>89</v>
      </c>
      <c r="E42" s="13"/>
      <c r="F42" s="32">
        <v>348402508.77999997</v>
      </c>
      <c r="G42" s="32"/>
      <c r="H42" s="33">
        <v>135645997</v>
      </c>
      <c r="I42" s="33"/>
      <c r="J42" s="33">
        <v>212756512</v>
      </c>
      <c r="K42" s="33"/>
      <c r="L42" s="33">
        <v>7510788</v>
      </c>
      <c r="M42" s="5"/>
      <c r="N42" s="19">
        <f>IF(L42="","",ROUND(J42/L42,1))</f>
        <v>28.3</v>
      </c>
      <c r="O42" s="5"/>
      <c r="P42" s="16">
        <f>IF(F42="","",ROUND(L42/F42*100,2))</f>
        <v>2.16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</row>
    <row r="43" spans="1:196" ht="13.15" customHeight="1" x14ac:dyDescent="0.2">
      <c r="A43" s="20">
        <v>365.01</v>
      </c>
      <c r="B43" s="5" t="s">
        <v>38</v>
      </c>
      <c r="C43" s="5"/>
      <c r="D43" s="14" t="s">
        <v>109</v>
      </c>
      <c r="E43" s="13"/>
      <c r="F43" s="32">
        <v>361648403.70999998</v>
      </c>
      <c r="G43" s="32"/>
      <c r="H43" s="33">
        <v>105657531</v>
      </c>
      <c r="I43" s="33"/>
      <c r="J43" s="33">
        <v>255990873</v>
      </c>
      <c r="K43" s="33"/>
      <c r="L43" s="33">
        <v>9491014</v>
      </c>
      <c r="M43" s="5"/>
      <c r="N43" s="19">
        <f>IF(L43="","",ROUND(J43/L43,1))</f>
        <v>27</v>
      </c>
      <c r="O43" s="5"/>
      <c r="P43" s="16">
        <f>IF(F43="","",ROUND(L43/F43*100,2))</f>
        <v>2.62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</row>
    <row r="44" spans="1:196" ht="13.15" customHeight="1" x14ac:dyDescent="0.2">
      <c r="A44" s="20">
        <v>366</v>
      </c>
      <c r="B44" s="5" t="s">
        <v>39</v>
      </c>
      <c r="C44" s="5"/>
      <c r="D44" s="14" t="s">
        <v>90</v>
      </c>
      <c r="E44" s="13"/>
      <c r="F44" s="32">
        <v>112960798.73</v>
      </c>
      <c r="G44" s="32"/>
      <c r="H44" s="33">
        <v>36822492</v>
      </c>
      <c r="I44" s="33"/>
      <c r="J44" s="33">
        <v>76138307</v>
      </c>
      <c r="K44" s="33"/>
      <c r="L44" s="33">
        <v>1941187</v>
      </c>
      <c r="M44" s="5"/>
      <c r="N44" s="19">
        <f>IF(L44="","",ROUND(J44/L44,1))</f>
        <v>39.200000000000003</v>
      </c>
      <c r="O44" s="5"/>
      <c r="P44" s="16">
        <f>IF(F44="","",ROUND(L44/F44*100,2))</f>
        <v>1.72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</row>
    <row r="45" spans="1:196" ht="13.15" customHeight="1" x14ac:dyDescent="0.2">
      <c r="A45" s="20">
        <v>367</v>
      </c>
      <c r="B45" s="5" t="s">
        <v>40</v>
      </c>
      <c r="C45" s="5"/>
      <c r="D45" s="14" t="s">
        <v>86</v>
      </c>
      <c r="E45" s="13"/>
      <c r="F45" s="32">
        <v>267921700.21000001</v>
      </c>
      <c r="G45" s="32"/>
      <c r="H45" s="33">
        <v>79747527</v>
      </c>
      <c r="I45" s="33"/>
      <c r="J45" s="33">
        <v>188174173</v>
      </c>
      <c r="K45" s="33"/>
      <c r="L45" s="33">
        <v>6313514</v>
      </c>
      <c r="M45" s="5"/>
      <c r="N45" s="19">
        <f>IF(L45="","",ROUND(J45/L45,1))</f>
        <v>29.8</v>
      </c>
      <c r="O45" s="5"/>
      <c r="P45" s="16">
        <f>IF(F45="","",ROUND(L45/F45*100,2))</f>
        <v>2.36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</row>
    <row r="46" spans="1:196" ht="13.15" customHeight="1" x14ac:dyDescent="0.2">
      <c r="A46" s="20"/>
      <c r="B46" s="5"/>
      <c r="C46" s="5"/>
      <c r="D46" s="14"/>
      <c r="E46" s="13"/>
      <c r="F46" s="37"/>
      <c r="G46" s="5"/>
      <c r="H46" s="43"/>
      <c r="I46" s="43"/>
      <c r="J46" s="45"/>
      <c r="K46" s="43"/>
      <c r="L46" s="43"/>
      <c r="M46" s="5"/>
      <c r="N46" s="19"/>
      <c r="O46" s="5"/>
      <c r="P46" s="16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</row>
    <row r="47" spans="1:196" ht="13.15" customHeight="1" x14ac:dyDescent="0.2">
      <c r="A47" s="20">
        <v>368</v>
      </c>
      <c r="B47" s="5" t="s">
        <v>50</v>
      </c>
      <c r="C47" s="5"/>
      <c r="D47" s="14" t="s">
        <v>26</v>
      </c>
      <c r="E47" s="13"/>
      <c r="F47" s="37"/>
      <c r="G47" s="5"/>
      <c r="H47" s="43"/>
      <c r="I47" s="43"/>
      <c r="J47" s="45"/>
      <c r="K47" s="43"/>
      <c r="L47" s="43"/>
      <c r="M47" s="5"/>
      <c r="N47" s="19" t="s">
        <v>26</v>
      </c>
      <c r="O47" s="5"/>
      <c r="P47" s="16" t="s">
        <v>26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</row>
    <row r="48" spans="1:196" ht="13.15" customHeight="1" x14ac:dyDescent="0.2">
      <c r="A48" s="20" t="s">
        <v>26</v>
      </c>
      <c r="B48" s="5" t="s">
        <v>51</v>
      </c>
      <c r="C48" s="5"/>
      <c r="D48" s="14" t="s">
        <v>110</v>
      </c>
      <c r="E48" s="13"/>
      <c r="F48" s="32">
        <v>182644351.40000001</v>
      </c>
      <c r="G48" s="32"/>
      <c r="H48" s="33">
        <v>48257553</v>
      </c>
      <c r="I48" s="33"/>
      <c r="J48" s="33">
        <v>134386798</v>
      </c>
      <c r="K48" s="33"/>
      <c r="L48" s="33">
        <v>6094265</v>
      </c>
      <c r="M48" s="5"/>
      <c r="N48" s="19">
        <f>IF(L48="","",ROUND(J48/L48,1))</f>
        <v>22.1</v>
      </c>
      <c r="O48" s="5"/>
      <c r="P48" s="16">
        <f>IF(F48="","",ROUND(L48/F48*100,2))</f>
        <v>3.34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</row>
    <row r="49" spans="1:196" ht="13.15" customHeight="1" x14ac:dyDescent="0.2">
      <c r="A49" s="20" t="s">
        <v>26</v>
      </c>
      <c r="B49" s="5" t="s">
        <v>52</v>
      </c>
      <c r="C49" s="5"/>
      <c r="D49" s="14" t="s">
        <v>111</v>
      </c>
      <c r="E49" s="13"/>
      <c r="F49" s="32">
        <v>46836549.799999997</v>
      </c>
      <c r="G49" s="32"/>
      <c r="H49" s="33">
        <v>12521656</v>
      </c>
      <c r="I49" s="33"/>
      <c r="J49" s="33">
        <v>34314894</v>
      </c>
      <c r="K49" s="33"/>
      <c r="L49" s="33">
        <v>1504586</v>
      </c>
      <c r="M49" s="5"/>
      <c r="N49" s="19">
        <f>IF(L49="","",ROUND(J49/L49,1))</f>
        <v>22.8</v>
      </c>
      <c r="O49" s="5"/>
      <c r="P49" s="16">
        <f>IF(F49="","",ROUND(L49/F49*100,2))</f>
        <v>3.21</v>
      </c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</row>
    <row r="50" spans="1:196" ht="13.15" customHeight="1" x14ac:dyDescent="0.2">
      <c r="A50" s="20" t="s">
        <v>26</v>
      </c>
      <c r="B50" s="5" t="s">
        <v>53</v>
      </c>
      <c r="C50" s="5"/>
      <c r="D50" s="14" t="s">
        <v>85</v>
      </c>
      <c r="E50" s="13"/>
      <c r="F50" s="32">
        <v>34690463.840000004</v>
      </c>
      <c r="G50" s="32"/>
      <c r="H50" s="33">
        <v>7853639</v>
      </c>
      <c r="I50" s="33"/>
      <c r="J50" s="33">
        <v>26836825</v>
      </c>
      <c r="K50" s="33"/>
      <c r="L50" s="33">
        <v>981985</v>
      </c>
      <c r="M50" s="5"/>
      <c r="N50" s="19">
        <f>IF(L50="","",ROUND(J50/L50,1))</f>
        <v>27.3</v>
      </c>
      <c r="O50" s="5"/>
      <c r="P50" s="16">
        <f>IF(F50="","",ROUND(L50/F50*100,2))</f>
        <v>2.83</v>
      </c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</row>
    <row r="51" spans="1:196" ht="13.15" customHeight="1" x14ac:dyDescent="0.2">
      <c r="A51" s="20" t="s">
        <v>26</v>
      </c>
      <c r="B51" s="5" t="s">
        <v>54</v>
      </c>
      <c r="C51" s="5"/>
      <c r="D51" s="14" t="s">
        <v>112</v>
      </c>
      <c r="E51" s="13"/>
      <c r="F51" s="32">
        <v>22395542.010000002</v>
      </c>
      <c r="G51" s="32"/>
      <c r="H51" s="33">
        <v>6109547</v>
      </c>
      <c r="I51" s="33"/>
      <c r="J51" s="33">
        <v>16285995</v>
      </c>
      <c r="K51" s="33"/>
      <c r="L51" s="33">
        <v>734303</v>
      </c>
      <c r="M51" s="5"/>
      <c r="N51" s="19">
        <f>IF(L51="","",ROUND(J51/L51,1))</f>
        <v>22.2</v>
      </c>
      <c r="O51" s="5"/>
      <c r="P51" s="16">
        <f>IF(F51="","",ROUND(L51/F51*100,2))</f>
        <v>3.28</v>
      </c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</row>
    <row r="52" spans="1:196" ht="13.15" customHeight="1" x14ac:dyDescent="0.2">
      <c r="A52" s="20"/>
      <c r="B52" s="23" t="s">
        <v>55</v>
      </c>
      <c r="C52" s="5"/>
      <c r="D52" s="14"/>
      <c r="E52" s="13"/>
      <c r="F52" s="36">
        <f>SUM(F48:F51)</f>
        <v>286566907.05000001</v>
      </c>
      <c r="G52" s="5"/>
      <c r="H52" s="42">
        <f>SUM(H48:H51)</f>
        <v>74742395</v>
      </c>
      <c r="I52" s="43"/>
      <c r="J52" s="44">
        <f>SUM(J48:J51)</f>
        <v>211824512</v>
      </c>
      <c r="K52" s="43"/>
      <c r="L52" s="42">
        <f>SUM(L48:L51)</f>
        <v>9315139</v>
      </c>
      <c r="M52" s="5"/>
      <c r="N52" s="19"/>
      <c r="O52" s="5"/>
      <c r="P52" s="16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</row>
    <row r="53" spans="1:196" ht="13.15" customHeight="1" x14ac:dyDescent="0.2">
      <c r="A53" s="20"/>
      <c r="B53" s="5"/>
      <c r="C53" s="5"/>
      <c r="D53" s="14"/>
      <c r="E53" s="13"/>
      <c r="F53" s="37"/>
      <c r="G53" s="5"/>
      <c r="H53" s="43"/>
      <c r="I53" s="43"/>
      <c r="J53" s="45"/>
      <c r="K53" s="43"/>
      <c r="L53" s="43"/>
      <c r="M53" s="5"/>
      <c r="N53" s="19"/>
      <c r="O53" s="5"/>
      <c r="P53" s="16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</row>
    <row r="54" spans="1:196" ht="13.15" customHeight="1" x14ac:dyDescent="0.2">
      <c r="A54" s="20">
        <v>369.2</v>
      </c>
      <c r="B54" s="5" t="s">
        <v>56</v>
      </c>
      <c r="C54" s="5"/>
      <c r="D54" s="14" t="s">
        <v>113</v>
      </c>
      <c r="E54" s="13"/>
      <c r="F54" s="32">
        <v>85890456.680000007</v>
      </c>
      <c r="G54" s="32"/>
      <c r="H54" s="33">
        <v>27988983</v>
      </c>
      <c r="I54" s="33"/>
      <c r="J54" s="33">
        <v>57901474</v>
      </c>
      <c r="K54" s="33"/>
      <c r="L54" s="33">
        <v>1496606</v>
      </c>
      <c r="M54" s="5"/>
      <c r="N54" s="19">
        <f>IF(L54="","",ROUND(J54/L54,1))</f>
        <v>38.700000000000003</v>
      </c>
      <c r="O54" s="5"/>
      <c r="P54" s="16">
        <f>IF(F54="","",ROUND(L54/F54*100,2))</f>
        <v>1.74</v>
      </c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</row>
    <row r="55" spans="1:196" ht="13.15" customHeight="1" x14ac:dyDescent="0.2">
      <c r="A55" s="20">
        <v>370</v>
      </c>
      <c r="B55" s="5" t="s">
        <v>57</v>
      </c>
      <c r="C55" s="5"/>
      <c r="D55" s="14" t="s">
        <v>114</v>
      </c>
      <c r="E55" s="13" t="s">
        <v>31</v>
      </c>
      <c r="F55" s="53">
        <v>93267064.129999995</v>
      </c>
      <c r="G55" s="53"/>
      <c r="H55" s="52">
        <v>45224842</v>
      </c>
      <c r="I55" s="33"/>
      <c r="J55" s="33">
        <v>48042222</v>
      </c>
      <c r="K55" s="33"/>
      <c r="L55" s="33">
        <v>7299621</v>
      </c>
      <c r="M55" s="5"/>
      <c r="N55" s="19">
        <f>IF(L55="","",ROUND(J55/L55,1))</f>
        <v>6.6</v>
      </c>
      <c r="O55" s="5"/>
      <c r="P55" s="16">
        <f>IF(F55="","",ROUND(L55/F55*100,2))</f>
        <v>7.83</v>
      </c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</row>
    <row r="56" spans="1:196" ht="13.15" customHeight="1" x14ac:dyDescent="0.2">
      <c r="A56" s="20">
        <v>370.1</v>
      </c>
      <c r="B56" s="24" t="s">
        <v>58</v>
      </c>
      <c r="C56" s="5"/>
      <c r="D56" s="14" t="s">
        <v>59</v>
      </c>
      <c r="E56" s="13" t="s">
        <v>26</v>
      </c>
      <c r="F56" s="53">
        <v>1160566.07</v>
      </c>
      <c r="G56" s="53"/>
      <c r="H56" s="52">
        <v>212121</v>
      </c>
      <c r="I56" s="33"/>
      <c r="J56" s="33">
        <v>948445</v>
      </c>
      <c r="K56" s="33"/>
      <c r="L56" s="33">
        <v>450549</v>
      </c>
      <c r="M56" s="5"/>
      <c r="N56" s="19">
        <f>IF(L56="","",ROUND(J56/L56,1))</f>
        <v>2.1</v>
      </c>
      <c r="O56" s="5"/>
      <c r="P56" s="16">
        <f>IF(F56="","",ROUND(L56/F56*100,2))</f>
        <v>38.82</v>
      </c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</row>
    <row r="57" spans="1:196" ht="13.15" customHeight="1" x14ac:dyDescent="0.2">
      <c r="A57" s="20">
        <v>373</v>
      </c>
      <c r="B57" s="5" t="s">
        <v>60</v>
      </c>
      <c r="C57" s="5"/>
      <c r="D57" s="14" t="s">
        <v>115</v>
      </c>
      <c r="E57" s="5"/>
      <c r="F57" s="53">
        <v>39172790.009999998</v>
      </c>
      <c r="G57" s="53"/>
      <c r="H57" s="52">
        <v>23856743</v>
      </c>
      <c r="I57" s="33"/>
      <c r="J57" s="33">
        <v>15316047</v>
      </c>
      <c r="K57" s="33"/>
      <c r="L57" s="33">
        <v>1129616</v>
      </c>
      <c r="M57" s="5"/>
      <c r="N57" s="19">
        <f>IF(L57="","",ROUND(J57/L57,1))</f>
        <v>13.6</v>
      </c>
      <c r="O57" s="5"/>
      <c r="P57" s="16">
        <f>IF(F57="","",ROUND(L57/F57*100,2))</f>
        <v>2.88</v>
      </c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</row>
    <row r="58" spans="1:196" ht="13.15" customHeight="1" x14ac:dyDescent="0.2">
      <c r="A58" s="20"/>
      <c r="B58" s="5"/>
      <c r="C58" s="5"/>
      <c r="D58" s="14"/>
      <c r="E58" s="5"/>
      <c r="F58" s="34"/>
      <c r="G58" s="7"/>
      <c r="H58" s="44"/>
      <c r="I58" s="43"/>
      <c r="J58" s="44"/>
      <c r="K58" s="43"/>
      <c r="L58" s="42"/>
      <c r="M58" s="5"/>
      <c r="N58" s="19"/>
      <c r="O58" s="5"/>
      <c r="P58" s="16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</row>
    <row r="59" spans="1:196" ht="13.15" customHeight="1" x14ac:dyDescent="0.2">
      <c r="A59" s="20"/>
      <c r="B59" s="13" t="s">
        <v>61</v>
      </c>
      <c r="C59" s="5"/>
      <c r="D59" s="14"/>
      <c r="E59" s="13"/>
      <c r="F59" s="35">
        <f>SUM(F31:F57)-F52-F40-F34</f>
        <v>2041682564.0300009</v>
      </c>
      <c r="G59" s="7"/>
      <c r="H59" s="45">
        <f>SUM(H31:H57)-H52-H40-H34</f>
        <v>657352511</v>
      </c>
      <c r="I59" s="43"/>
      <c r="J59" s="45">
        <f>SUM(J31:J57)-J52-J40-J34</f>
        <v>1384330054</v>
      </c>
      <c r="K59" s="43"/>
      <c r="L59" s="43">
        <f>SUM(L31:L57)-L52-L40-L34</f>
        <v>56476835</v>
      </c>
      <c r="M59" s="5"/>
      <c r="N59" s="19">
        <f>IF(L59="","",ROUND(J59/L59,1))</f>
        <v>24.5</v>
      </c>
      <c r="O59" s="5"/>
      <c r="P59" s="16">
        <f>IF(F59="","",ROUND(L59/F59*100,2))</f>
        <v>2.77</v>
      </c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</row>
    <row r="60" spans="1:196" ht="13.15" customHeight="1" x14ac:dyDescent="0.2">
      <c r="A60" s="20"/>
      <c r="B60" s="5"/>
      <c r="C60" s="5"/>
      <c r="D60" s="14"/>
      <c r="E60" s="5"/>
      <c r="F60" s="35"/>
      <c r="G60" s="7"/>
      <c r="H60" s="45"/>
      <c r="I60" s="43"/>
      <c r="J60" s="45"/>
      <c r="K60" s="43"/>
      <c r="L60" s="43"/>
      <c r="M60" s="5"/>
      <c r="N60" s="19"/>
      <c r="O60" s="5"/>
      <c r="P60" s="16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</row>
    <row r="61" spans="1:196" ht="13.15" customHeight="1" x14ac:dyDescent="0.2">
      <c r="A61" s="20"/>
      <c r="B61" s="13" t="s">
        <v>62</v>
      </c>
      <c r="C61" s="5"/>
      <c r="D61" s="14"/>
      <c r="E61" s="5"/>
      <c r="F61" s="35"/>
      <c r="G61" s="7"/>
      <c r="H61" s="45"/>
      <c r="I61" s="43"/>
      <c r="J61" s="45"/>
      <c r="K61" s="43"/>
      <c r="L61" s="43"/>
      <c r="M61" s="5"/>
      <c r="N61" s="19"/>
      <c r="O61" s="5"/>
      <c r="P61" s="16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</row>
    <row r="62" spans="1:196" ht="13.15" customHeight="1" x14ac:dyDescent="0.2">
      <c r="A62" s="20">
        <v>390</v>
      </c>
      <c r="B62" s="5" t="s">
        <v>29</v>
      </c>
      <c r="C62" s="5"/>
      <c r="F62" s="67"/>
      <c r="G62" s="21"/>
      <c r="H62" s="47"/>
      <c r="I62" s="46"/>
      <c r="J62" s="46"/>
      <c r="K62" s="46"/>
      <c r="L62" s="46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</row>
    <row r="63" spans="1:196" ht="13.15" customHeight="1" x14ac:dyDescent="0.2">
      <c r="A63" s="20" t="s">
        <v>26</v>
      </c>
      <c r="B63" s="5" t="s">
        <v>30</v>
      </c>
      <c r="C63" s="5"/>
      <c r="D63" s="14" t="s">
        <v>87</v>
      </c>
      <c r="E63" s="13" t="s">
        <v>31</v>
      </c>
      <c r="F63" s="53">
        <v>99361547.049999997</v>
      </c>
      <c r="G63" s="54"/>
      <c r="H63" s="52">
        <v>32321151</v>
      </c>
      <c r="I63" s="52"/>
      <c r="J63" s="52">
        <v>67040397</v>
      </c>
      <c r="K63" s="52"/>
      <c r="L63" s="52">
        <v>3736433</v>
      </c>
      <c r="M63" s="7"/>
      <c r="N63" s="56">
        <f>IF(L63="","",ROUND(J63/L63,1))</f>
        <v>17.899999999999999</v>
      </c>
      <c r="O63" s="7"/>
      <c r="P63" s="57">
        <f>IF(F63="","",ROUND(L63/F63*100,2))</f>
        <v>3.76</v>
      </c>
      <c r="Q63" s="7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</row>
    <row r="64" spans="1:196" ht="13.15" customHeight="1" x14ac:dyDescent="0.2">
      <c r="A64" s="20" t="s">
        <v>26</v>
      </c>
      <c r="B64" s="5" t="s">
        <v>32</v>
      </c>
      <c r="C64" s="5"/>
      <c r="D64" s="14" t="s">
        <v>33</v>
      </c>
      <c r="E64" s="13"/>
      <c r="F64" s="53">
        <v>2802622.89</v>
      </c>
      <c r="G64" s="53"/>
      <c r="H64" s="52">
        <v>451789</v>
      </c>
      <c r="I64" s="52"/>
      <c r="J64" s="52">
        <v>2350834</v>
      </c>
      <c r="K64" s="52"/>
      <c r="L64" s="52">
        <v>79359</v>
      </c>
      <c r="M64" s="7"/>
      <c r="N64" s="56">
        <f>IF(L64="","",ROUND(J64/L64,1))</f>
        <v>29.6</v>
      </c>
      <c r="O64" s="7"/>
      <c r="P64" s="57">
        <f>IF(F64="","",ROUND(L64/F64*100,2))</f>
        <v>2.83</v>
      </c>
      <c r="Q64" s="7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</row>
    <row r="65" spans="1:196" ht="13.15" customHeight="1" x14ac:dyDescent="0.2">
      <c r="A65" s="20" t="s">
        <v>26</v>
      </c>
      <c r="B65" s="23" t="s">
        <v>63</v>
      </c>
      <c r="C65" s="5"/>
      <c r="D65" s="14"/>
      <c r="E65" s="13"/>
      <c r="F65" s="72">
        <f>SUM(F63:F64)</f>
        <v>102164169.94</v>
      </c>
      <c r="G65" s="73"/>
      <c r="H65" s="74">
        <f>SUM(H63:H64)</f>
        <v>32772940</v>
      </c>
      <c r="I65" s="75"/>
      <c r="J65" s="76">
        <f>SUM(J63:J64)</f>
        <v>69391231</v>
      </c>
      <c r="K65" s="75"/>
      <c r="L65" s="74">
        <f>SUM(L63:L64)</f>
        <v>3815792</v>
      </c>
      <c r="M65" s="5"/>
      <c r="N65" s="19">
        <f>IF(L65="","",ROUND(J65/L65,1))</f>
        <v>18.2</v>
      </c>
      <c r="O65" s="5"/>
      <c r="P65" s="16">
        <f>IF(F65="","",ROUND(L65/F65*100,2))</f>
        <v>3.73</v>
      </c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</row>
    <row r="66" spans="1:196" ht="13.15" customHeight="1" x14ac:dyDescent="0.2">
      <c r="A66" s="20"/>
      <c r="B66" s="5"/>
      <c r="C66" s="5"/>
      <c r="D66" s="14"/>
      <c r="E66" s="5"/>
      <c r="F66" s="37"/>
      <c r="G66" s="5"/>
      <c r="H66" s="43"/>
      <c r="I66" s="43"/>
      <c r="J66" s="45"/>
      <c r="K66" s="43"/>
      <c r="L66" s="43"/>
      <c r="M66" s="5"/>
      <c r="N66" s="19"/>
      <c r="O66" s="5"/>
      <c r="P66" s="16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</row>
    <row r="67" spans="1:196" s="21" customFormat="1" ht="13.15" customHeight="1" x14ac:dyDescent="0.2">
      <c r="A67" s="64">
        <v>391</v>
      </c>
      <c r="B67" s="7" t="s">
        <v>98</v>
      </c>
      <c r="C67" s="7"/>
      <c r="D67" s="63"/>
      <c r="E67" s="7"/>
      <c r="F67" s="35"/>
      <c r="G67" s="7"/>
      <c r="H67" s="45"/>
      <c r="I67" s="45"/>
      <c r="J67" s="45"/>
      <c r="K67" s="45"/>
      <c r="L67" s="45"/>
      <c r="M67" s="7"/>
      <c r="N67" s="56"/>
      <c r="O67" s="7"/>
      <c r="P67" s="5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</row>
    <row r="68" spans="1:196" s="21" customFormat="1" ht="13.15" customHeight="1" x14ac:dyDescent="0.2">
      <c r="A68" s="64"/>
      <c r="B68" s="7" t="s">
        <v>64</v>
      </c>
      <c r="C68" s="7"/>
      <c r="D68" s="63" t="s">
        <v>65</v>
      </c>
      <c r="E68" s="62" t="s">
        <v>26</v>
      </c>
      <c r="F68" s="53">
        <v>2497804.0499999998</v>
      </c>
      <c r="G68" s="53"/>
      <c r="H68" s="52">
        <v>1136225</v>
      </c>
      <c r="I68" s="52"/>
      <c r="J68" s="52">
        <v>1361579</v>
      </c>
      <c r="K68" s="52"/>
      <c r="L68" s="52">
        <v>124883</v>
      </c>
      <c r="M68" s="7"/>
      <c r="N68" s="56">
        <f>IF(L68="","",ROUND(J68/L68,1))</f>
        <v>10.9</v>
      </c>
      <c r="O68" s="7"/>
      <c r="P68" s="57">
        <f>IF(F68="","",ROUND(L68/F68*100,2))</f>
        <v>5</v>
      </c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</row>
    <row r="69" spans="1:196" s="21" customFormat="1" ht="13.15" customHeight="1" x14ac:dyDescent="0.2">
      <c r="A69" s="64"/>
      <c r="B69" s="7" t="s">
        <v>66</v>
      </c>
      <c r="C69" s="7"/>
      <c r="D69" s="63" t="s">
        <v>67</v>
      </c>
      <c r="E69" s="62" t="s">
        <v>26</v>
      </c>
      <c r="F69" s="53">
        <v>3929206.83</v>
      </c>
      <c r="G69" s="53"/>
      <c r="H69" s="52">
        <v>1794082</v>
      </c>
      <c r="I69" s="52"/>
      <c r="J69" s="52">
        <v>2135125</v>
      </c>
      <c r="K69" s="52"/>
      <c r="L69" s="52">
        <v>785802</v>
      </c>
      <c r="M69" s="7"/>
      <c r="N69" s="56">
        <f>IF(L69="","",ROUND(J69/L69,1))</f>
        <v>2.7</v>
      </c>
      <c r="O69" s="7"/>
      <c r="P69" s="57">
        <f>IF(F69="","",ROUND(L69/F69*100,2))</f>
        <v>20</v>
      </c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</row>
    <row r="70" spans="1:196" s="21" customFormat="1" ht="13.15" customHeight="1" x14ac:dyDescent="0.2">
      <c r="A70" s="64"/>
      <c r="B70" s="65" t="s">
        <v>68</v>
      </c>
      <c r="C70" s="7"/>
      <c r="D70" s="63"/>
      <c r="E70" s="7"/>
      <c r="F70" s="34">
        <f>SUM(F68:F69)</f>
        <v>6427010.8799999999</v>
      </c>
      <c r="G70" s="7"/>
      <c r="H70" s="44">
        <f>SUM(H68:H69)</f>
        <v>2930307</v>
      </c>
      <c r="I70" s="45"/>
      <c r="J70" s="44">
        <f>SUM(J68:J69)</f>
        <v>3496704</v>
      </c>
      <c r="K70" s="45"/>
      <c r="L70" s="44">
        <f>SUM(L68:L69)</f>
        <v>910685</v>
      </c>
      <c r="M70" s="7"/>
      <c r="N70" s="56">
        <f>IF(L70="","",ROUND(J70/L70,1))</f>
        <v>3.8</v>
      </c>
      <c r="O70" s="7"/>
      <c r="P70" s="57">
        <f>IF(F70="","",ROUND(L70/F70*100,2))</f>
        <v>14.17</v>
      </c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</row>
    <row r="71" spans="1:196" s="21" customFormat="1" ht="13.15" customHeight="1" x14ac:dyDescent="0.2">
      <c r="A71" s="64"/>
      <c r="B71" s="7"/>
      <c r="C71" s="7"/>
      <c r="D71" s="63"/>
      <c r="E71" s="7"/>
      <c r="F71" s="35"/>
      <c r="G71" s="7"/>
      <c r="H71" s="45"/>
      <c r="I71" s="45"/>
      <c r="J71" s="45"/>
      <c r="K71" s="45"/>
      <c r="L71" s="45"/>
      <c r="M71" s="7"/>
      <c r="N71" s="56"/>
      <c r="O71" s="7"/>
      <c r="P71" s="5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</row>
    <row r="72" spans="1:196" s="21" customFormat="1" ht="13.15" customHeight="1" x14ac:dyDescent="0.2">
      <c r="A72" s="64">
        <v>392</v>
      </c>
      <c r="B72" s="7" t="s">
        <v>100</v>
      </c>
      <c r="C72" s="7"/>
      <c r="D72" s="63"/>
      <c r="E72" s="7"/>
      <c r="F72" s="35">
        <v>56706783.420000002</v>
      </c>
      <c r="G72" s="7"/>
      <c r="H72" s="45">
        <v>34662841</v>
      </c>
      <c r="I72" s="45"/>
      <c r="J72" s="52">
        <v>22043942</v>
      </c>
      <c r="K72" s="45"/>
      <c r="L72" s="83" t="s">
        <v>101</v>
      </c>
      <c r="M72" s="7"/>
      <c r="N72" s="56"/>
      <c r="O72" s="7"/>
      <c r="P72" s="5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</row>
    <row r="73" spans="1:196" s="21" customFormat="1" ht="13.15" customHeight="1" x14ac:dyDescent="0.2">
      <c r="A73" s="64">
        <v>393</v>
      </c>
      <c r="B73" s="7" t="s">
        <v>69</v>
      </c>
      <c r="C73" s="7"/>
      <c r="D73" s="63" t="s">
        <v>70</v>
      </c>
      <c r="E73" s="7"/>
      <c r="F73" s="53">
        <v>2695990.51</v>
      </c>
      <c r="G73" s="53"/>
      <c r="H73" s="52">
        <v>1452492</v>
      </c>
      <c r="I73" s="52"/>
      <c r="J73" s="52">
        <v>1243499</v>
      </c>
      <c r="K73" s="52"/>
      <c r="L73" s="52">
        <v>89718</v>
      </c>
      <c r="M73" s="7"/>
      <c r="N73" s="56">
        <f t="shared" ref="N73:N78" si="4">IF(L73="","",ROUND(J73/L73,1))</f>
        <v>13.9</v>
      </c>
      <c r="O73" s="7"/>
      <c r="P73" s="57">
        <f t="shared" ref="P73:P78" si="5">IF(F73="","",ROUND(L73/F73*100,2))</f>
        <v>3.33</v>
      </c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</row>
    <row r="74" spans="1:196" s="21" customFormat="1" ht="13.15" customHeight="1" x14ac:dyDescent="0.2">
      <c r="A74" s="64">
        <v>394</v>
      </c>
      <c r="B74" s="7" t="s">
        <v>96</v>
      </c>
      <c r="C74" s="7"/>
      <c r="D74" s="63" t="s">
        <v>71</v>
      </c>
      <c r="E74" s="7"/>
      <c r="F74" s="53">
        <v>13048848.960000001</v>
      </c>
      <c r="G74" s="53"/>
      <c r="H74" s="52">
        <v>4730545</v>
      </c>
      <c r="I74" s="52"/>
      <c r="J74" s="52">
        <v>8318304</v>
      </c>
      <c r="K74" s="52"/>
      <c r="L74" s="52">
        <v>521848</v>
      </c>
      <c r="M74" s="7"/>
      <c r="N74" s="56">
        <f t="shared" si="4"/>
        <v>15.9</v>
      </c>
      <c r="O74" s="7"/>
      <c r="P74" s="57">
        <f t="shared" si="5"/>
        <v>4</v>
      </c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</row>
    <row r="75" spans="1:196" s="21" customFormat="1" ht="13.15" customHeight="1" x14ac:dyDescent="0.2">
      <c r="A75" s="64">
        <v>395</v>
      </c>
      <c r="B75" s="7" t="s">
        <v>72</v>
      </c>
      <c r="C75" s="7"/>
      <c r="D75" s="63" t="s">
        <v>65</v>
      </c>
      <c r="E75" s="62" t="s">
        <v>26</v>
      </c>
      <c r="F75" s="53">
        <v>4906189.6399999997</v>
      </c>
      <c r="G75" s="53"/>
      <c r="H75" s="52">
        <v>2697235</v>
      </c>
      <c r="I75" s="52"/>
      <c r="J75" s="52">
        <v>2208955</v>
      </c>
      <c r="K75" s="52"/>
      <c r="L75" s="52">
        <v>245129</v>
      </c>
      <c r="M75" s="7"/>
      <c r="N75" s="56">
        <f t="shared" si="4"/>
        <v>9</v>
      </c>
      <c r="O75" s="7"/>
      <c r="P75" s="57">
        <f t="shared" si="5"/>
        <v>5</v>
      </c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</row>
    <row r="76" spans="1:196" s="21" customFormat="1" ht="13.15" customHeight="1" x14ac:dyDescent="0.2">
      <c r="A76" s="64">
        <v>396</v>
      </c>
      <c r="B76" s="7" t="s">
        <v>73</v>
      </c>
      <c r="C76" s="7"/>
      <c r="D76" s="63" t="s">
        <v>116</v>
      </c>
      <c r="E76" s="7"/>
      <c r="F76" s="53">
        <v>1960309.75</v>
      </c>
      <c r="G76" s="53"/>
      <c r="H76" s="52">
        <v>847392</v>
      </c>
      <c r="I76" s="52"/>
      <c r="J76" s="52">
        <v>1112918</v>
      </c>
      <c r="K76" s="52"/>
      <c r="L76" s="58" t="s">
        <v>101</v>
      </c>
      <c r="M76" s="7"/>
      <c r="N76" s="56"/>
      <c r="O76" s="7"/>
      <c r="P76" s="5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</row>
    <row r="77" spans="1:196" s="21" customFormat="1" ht="13.15" customHeight="1" x14ac:dyDescent="0.2">
      <c r="A77" s="64">
        <v>397</v>
      </c>
      <c r="B77" s="7" t="s">
        <v>97</v>
      </c>
      <c r="C77" s="7"/>
      <c r="D77" s="63" t="s">
        <v>74</v>
      </c>
      <c r="E77" s="7"/>
      <c r="F77" s="53">
        <v>59055493.119999997</v>
      </c>
      <c r="G77" s="53"/>
      <c r="H77" s="52">
        <v>27123684</v>
      </c>
      <c r="I77" s="52"/>
      <c r="J77" s="52">
        <v>31931809</v>
      </c>
      <c r="K77" s="52"/>
      <c r="L77" s="52">
        <v>3940022</v>
      </c>
      <c r="M77" s="7"/>
      <c r="N77" s="56">
        <f t="shared" si="4"/>
        <v>8.1</v>
      </c>
      <c r="O77" s="7"/>
      <c r="P77" s="57">
        <f t="shared" si="5"/>
        <v>6.67</v>
      </c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</row>
    <row r="78" spans="1:196" s="21" customFormat="1" ht="13.15" customHeight="1" x14ac:dyDescent="0.2">
      <c r="A78" s="64">
        <v>398</v>
      </c>
      <c r="B78" s="7" t="s">
        <v>99</v>
      </c>
      <c r="C78" s="7"/>
      <c r="D78" s="63" t="s">
        <v>65</v>
      </c>
      <c r="E78" s="7"/>
      <c r="F78" s="53">
        <v>433555.5</v>
      </c>
      <c r="G78" s="53"/>
      <c r="H78" s="52">
        <v>231319</v>
      </c>
      <c r="I78" s="52"/>
      <c r="J78" s="52">
        <v>202236</v>
      </c>
      <c r="K78" s="52"/>
      <c r="L78" s="52">
        <v>21664</v>
      </c>
      <c r="M78" s="7"/>
      <c r="N78" s="56">
        <f t="shared" si="4"/>
        <v>9.3000000000000007</v>
      </c>
      <c r="O78" s="7"/>
      <c r="P78" s="57">
        <f t="shared" si="5"/>
        <v>5</v>
      </c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</row>
    <row r="79" spans="1:196" ht="13.15" customHeight="1" x14ac:dyDescent="0.2">
      <c r="A79" s="20"/>
      <c r="B79" s="5"/>
      <c r="C79" s="5"/>
      <c r="D79" s="14"/>
      <c r="E79" s="5"/>
      <c r="F79" s="36"/>
      <c r="G79" s="5"/>
      <c r="H79" s="44"/>
      <c r="I79" s="45"/>
      <c r="J79" s="44"/>
      <c r="K79" s="45"/>
      <c r="L79" s="44"/>
      <c r="M79" s="7"/>
      <c r="N79" s="19"/>
      <c r="O79" s="5"/>
      <c r="P79" s="16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</row>
    <row r="80" spans="1:196" ht="13.15" customHeight="1" x14ac:dyDescent="0.2">
      <c r="A80" s="22"/>
      <c r="B80" s="13" t="s">
        <v>75</v>
      </c>
      <c r="C80" s="5"/>
      <c r="D80" s="14"/>
      <c r="E80" s="5"/>
      <c r="F80" s="37">
        <f>SUM(F72:F78,F70,F65)</f>
        <v>247398351.72</v>
      </c>
      <c r="G80" s="5"/>
      <c r="H80" s="45">
        <f>SUM(H72:H78,H70,H65)</f>
        <v>107448755</v>
      </c>
      <c r="I80" s="45"/>
      <c r="J80" s="45">
        <f>SUM(J72:J78,J70,J65)</f>
        <v>139949598</v>
      </c>
      <c r="K80" s="45"/>
      <c r="L80" s="45">
        <f>SUM(L72:L78,L70,L65)</f>
        <v>9544858</v>
      </c>
      <c r="M80" s="7"/>
      <c r="N80" s="19">
        <f>IF(L80="","",ROUND(J80/L80,1))</f>
        <v>14.7</v>
      </c>
      <c r="O80" s="5"/>
      <c r="P80" s="16">
        <f>IF(F80="","",ROUND(L80/F80*100,2))</f>
        <v>3.86</v>
      </c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</row>
    <row r="81" spans="1:196" ht="13.15" customHeight="1" x14ac:dyDescent="0.2">
      <c r="A81" s="20"/>
      <c r="B81" s="5"/>
      <c r="C81" s="5"/>
      <c r="D81" s="14"/>
      <c r="E81" s="5"/>
      <c r="F81" s="37"/>
      <c r="G81" s="5"/>
      <c r="H81" s="45"/>
      <c r="I81" s="45"/>
      <c r="J81" s="45"/>
      <c r="K81" s="45"/>
      <c r="L81" s="45"/>
      <c r="M81" s="7"/>
      <c r="N81" s="19"/>
      <c r="O81" s="5"/>
      <c r="P81" s="16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</row>
    <row r="82" spans="1:196" ht="15" customHeight="1" thickBot="1" x14ac:dyDescent="0.25">
      <c r="A82" s="13" t="s">
        <v>76</v>
      </c>
      <c r="C82" s="5"/>
      <c r="D82" s="14"/>
      <c r="E82" s="5"/>
      <c r="F82" s="39">
        <f>F80+F59+F28</f>
        <v>2900864177.0400009</v>
      </c>
      <c r="G82" s="5"/>
      <c r="H82" s="49">
        <f>H80+H59+H28</f>
        <v>918176773</v>
      </c>
      <c r="I82" s="45"/>
      <c r="J82" s="49">
        <f>J80+J59+J28</f>
        <v>1982687406</v>
      </c>
      <c r="K82" s="45"/>
      <c r="L82" s="49">
        <f>L80+L59+L28</f>
        <v>82466913</v>
      </c>
      <c r="M82" s="7"/>
      <c r="N82" s="19"/>
      <c r="O82" s="5"/>
      <c r="P82" s="16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</row>
    <row r="83" spans="1:196" ht="13.15" customHeight="1" thickTop="1" x14ac:dyDescent="0.2">
      <c r="A83" s="20"/>
      <c r="B83" s="5"/>
      <c r="C83" s="5"/>
      <c r="D83" s="14"/>
      <c r="E83" s="5"/>
      <c r="F83" s="37"/>
      <c r="G83" s="5"/>
      <c r="H83" s="31"/>
      <c r="I83" s="31"/>
      <c r="J83" s="31"/>
      <c r="K83" s="31"/>
      <c r="L83" s="31"/>
      <c r="M83" s="7"/>
      <c r="N83" s="19"/>
      <c r="O83" s="5"/>
      <c r="P83" s="16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</row>
    <row r="84" spans="1:196" ht="13.15" customHeight="1" x14ac:dyDescent="0.2">
      <c r="A84" s="20"/>
      <c r="B84" s="5"/>
      <c r="C84" s="5"/>
      <c r="D84" s="14"/>
      <c r="E84" s="5"/>
      <c r="F84" s="37"/>
      <c r="G84" s="5"/>
      <c r="H84" s="45"/>
      <c r="I84" s="45"/>
      <c r="J84" s="45"/>
      <c r="K84" s="45"/>
      <c r="L84" s="45"/>
      <c r="M84" s="7"/>
      <c r="N84" s="19"/>
      <c r="O84" s="5"/>
      <c r="P84" s="16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</row>
    <row r="85" spans="1:196" s="21" customFormat="1" ht="13.15" customHeight="1" x14ac:dyDescent="0.2">
      <c r="A85" s="62" t="s">
        <v>92</v>
      </c>
      <c r="B85" s="7"/>
      <c r="C85" s="7"/>
      <c r="D85" s="63"/>
      <c r="E85" s="7"/>
      <c r="F85" s="35"/>
      <c r="G85" s="7"/>
      <c r="H85" s="31"/>
      <c r="I85" s="18"/>
      <c r="J85" s="31"/>
      <c r="K85" s="18"/>
      <c r="L85" s="31"/>
      <c r="M85" s="7"/>
      <c r="N85" s="56"/>
      <c r="O85" s="7"/>
      <c r="P85" s="5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</row>
    <row r="86" spans="1:196" s="21" customFormat="1" ht="13.15" customHeight="1" x14ac:dyDescent="0.2">
      <c r="A86" s="62"/>
      <c r="B86" s="7"/>
      <c r="C86" s="7"/>
      <c r="D86" s="63"/>
      <c r="E86" s="7"/>
      <c r="F86" s="35"/>
      <c r="G86" s="7"/>
      <c r="H86" s="31"/>
      <c r="I86" s="18"/>
      <c r="J86" s="31"/>
      <c r="K86" s="18"/>
      <c r="L86" s="31"/>
      <c r="M86" s="7"/>
      <c r="N86" s="56"/>
      <c r="O86" s="7"/>
      <c r="P86" s="5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</row>
    <row r="87" spans="1:196" s="21" customFormat="1" ht="13.15" customHeight="1" x14ac:dyDescent="0.2">
      <c r="A87" s="64">
        <v>391</v>
      </c>
      <c r="B87" s="7" t="s">
        <v>98</v>
      </c>
      <c r="C87" s="7"/>
      <c r="D87" s="63"/>
      <c r="E87" s="7"/>
      <c r="F87" s="35"/>
      <c r="G87" s="7"/>
      <c r="H87" s="31"/>
      <c r="I87" s="18"/>
      <c r="J87" s="31"/>
      <c r="K87" s="18"/>
      <c r="L87" s="31"/>
      <c r="M87" s="7"/>
      <c r="N87" s="56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</row>
    <row r="88" spans="1:196" s="21" customFormat="1" ht="13.15" customHeight="1" x14ac:dyDescent="0.2">
      <c r="A88" s="64"/>
      <c r="B88" s="7" t="s">
        <v>64</v>
      </c>
      <c r="C88" s="7"/>
      <c r="D88" s="63"/>
      <c r="E88" s="62" t="s">
        <v>26</v>
      </c>
      <c r="F88" s="53"/>
      <c r="G88" s="54"/>
      <c r="H88" s="52">
        <v>1331000</v>
      </c>
      <c r="I88" s="52"/>
      <c r="J88" s="52"/>
      <c r="K88" s="52"/>
      <c r="L88" s="52">
        <f>+H88/5</f>
        <v>266200</v>
      </c>
      <c r="M88" s="7" t="s">
        <v>94</v>
      </c>
      <c r="N88" s="56"/>
      <c r="O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</row>
    <row r="89" spans="1:196" s="21" customFormat="1" ht="13.15" customHeight="1" x14ac:dyDescent="0.2">
      <c r="A89" s="64"/>
      <c r="B89" s="7" t="s">
        <v>66</v>
      </c>
      <c r="C89" s="7"/>
      <c r="D89" s="63"/>
      <c r="E89" s="62" t="s">
        <v>26</v>
      </c>
      <c r="F89" s="78"/>
      <c r="G89" s="54"/>
      <c r="H89" s="52">
        <v>3387000</v>
      </c>
      <c r="I89" s="52"/>
      <c r="J89" s="52"/>
      <c r="K89" s="79"/>
      <c r="L89" s="80">
        <f>+H89/5</f>
        <v>677400</v>
      </c>
      <c r="M89" s="7" t="s">
        <v>94</v>
      </c>
      <c r="N89" s="56"/>
      <c r="O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</row>
    <row r="90" spans="1:196" s="21" customFormat="1" ht="13.15" customHeight="1" x14ac:dyDescent="0.2">
      <c r="A90" s="64"/>
      <c r="B90" s="65" t="s">
        <v>68</v>
      </c>
      <c r="C90" s="7"/>
      <c r="D90" s="63"/>
      <c r="E90" s="7"/>
      <c r="F90" s="81"/>
      <c r="G90" s="7"/>
      <c r="H90" s="44">
        <f>SUM(H88:H89)</f>
        <v>4718000</v>
      </c>
      <c r="I90" s="45"/>
      <c r="J90" s="52"/>
      <c r="K90" s="82"/>
      <c r="L90" s="82">
        <f>SUM(L88:L89)</f>
        <v>943600</v>
      </c>
      <c r="M90" s="7"/>
      <c r="N90" s="56"/>
      <c r="O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</row>
    <row r="91" spans="1:196" s="21" customFormat="1" ht="13.35" customHeight="1" x14ac:dyDescent="0.2">
      <c r="A91" s="64"/>
      <c r="B91" s="7"/>
      <c r="C91" s="7"/>
      <c r="D91" s="63"/>
      <c r="E91" s="7"/>
      <c r="F91" s="35"/>
      <c r="G91" s="7"/>
      <c r="H91" s="45"/>
      <c r="I91" s="45"/>
      <c r="J91" s="52"/>
      <c r="K91" s="45"/>
      <c r="L91" s="45"/>
      <c r="M91" s="7"/>
      <c r="N91" s="56"/>
      <c r="O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</row>
    <row r="92" spans="1:196" s="21" customFormat="1" ht="13.35" customHeight="1" x14ac:dyDescent="0.2">
      <c r="A92" s="64">
        <v>393</v>
      </c>
      <c r="B92" s="7" t="s">
        <v>69</v>
      </c>
      <c r="C92" s="7"/>
      <c r="D92" s="63"/>
      <c r="E92" s="7"/>
      <c r="F92" s="53"/>
      <c r="G92" s="54"/>
      <c r="H92" s="52">
        <v>239000</v>
      </c>
      <c r="I92" s="52"/>
      <c r="J92" s="52"/>
      <c r="K92" s="52"/>
      <c r="L92" s="52">
        <f>+H92/5</f>
        <v>47800</v>
      </c>
      <c r="M92" s="7" t="s">
        <v>94</v>
      </c>
      <c r="N92" s="56"/>
      <c r="O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</row>
    <row r="93" spans="1:196" s="21" customFormat="1" ht="13.35" customHeight="1" x14ac:dyDescent="0.2">
      <c r="A93" s="64">
        <v>394</v>
      </c>
      <c r="B93" s="7" t="s">
        <v>96</v>
      </c>
      <c r="C93" s="7"/>
      <c r="D93" s="63"/>
      <c r="E93" s="7"/>
      <c r="F93" s="53"/>
      <c r="G93" s="54"/>
      <c r="H93" s="52">
        <v>1390000</v>
      </c>
      <c r="I93" s="52"/>
      <c r="J93" s="52"/>
      <c r="K93" s="52"/>
      <c r="L93" s="52">
        <f>+H93/5</f>
        <v>278000</v>
      </c>
      <c r="M93" s="7" t="s">
        <v>94</v>
      </c>
      <c r="N93" s="56"/>
      <c r="O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</row>
    <row r="94" spans="1:196" s="21" customFormat="1" ht="13.35" customHeight="1" x14ac:dyDescent="0.2">
      <c r="A94" s="64">
        <v>395</v>
      </c>
      <c r="B94" s="7" t="s">
        <v>72</v>
      </c>
      <c r="C94" s="7"/>
      <c r="D94" s="63"/>
      <c r="E94" s="62" t="s">
        <v>26</v>
      </c>
      <c r="F94" s="53"/>
      <c r="G94" s="54"/>
      <c r="H94" s="52">
        <v>930000</v>
      </c>
      <c r="I94" s="52"/>
      <c r="J94" s="52"/>
      <c r="K94" s="52"/>
      <c r="L94" s="52">
        <f>+H94/5</f>
        <v>186000</v>
      </c>
      <c r="M94" s="7" t="s">
        <v>94</v>
      </c>
      <c r="N94" s="56"/>
      <c r="O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</row>
    <row r="95" spans="1:196" s="21" customFormat="1" ht="13.35" customHeight="1" x14ac:dyDescent="0.2">
      <c r="A95" s="64">
        <v>397</v>
      </c>
      <c r="B95" s="7" t="s">
        <v>97</v>
      </c>
      <c r="C95" s="7"/>
      <c r="D95" s="63"/>
      <c r="E95" s="7"/>
      <c r="F95" s="53"/>
      <c r="G95" s="54"/>
      <c r="H95" s="52">
        <v>7060000</v>
      </c>
      <c r="I95" s="52"/>
      <c r="J95" s="52"/>
      <c r="K95" s="52"/>
      <c r="L95" s="52">
        <f>+H95/5</f>
        <v>1412000</v>
      </c>
      <c r="M95" s="7" t="s">
        <v>94</v>
      </c>
      <c r="N95" s="56"/>
      <c r="O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</row>
    <row r="96" spans="1:196" s="21" customFormat="1" ht="13.35" customHeight="1" x14ac:dyDescent="0.2">
      <c r="A96" s="64">
        <v>398</v>
      </c>
      <c r="B96" s="7" t="s">
        <v>99</v>
      </c>
      <c r="C96" s="7"/>
      <c r="D96" s="63"/>
      <c r="E96" s="7"/>
      <c r="F96" s="53"/>
      <c r="G96" s="54"/>
      <c r="H96" s="80">
        <v>72200</v>
      </c>
      <c r="I96" s="52"/>
      <c r="J96" s="52"/>
      <c r="K96" s="52"/>
      <c r="L96" s="80">
        <f>+H96/5</f>
        <v>14440</v>
      </c>
      <c r="M96" s="7" t="s">
        <v>94</v>
      </c>
      <c r="N96" s="56"/>
      <c r="O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</row>
    <row r="97" spans="1:196" s="21" customFormat="1" ht="13.15" customHeight="1" x14ac:dyDescent="0.2">
      <c r="A97" s="64"/>
      <c r="B97" s="7"/>
      <c r="C97" s="7"/>
      <c r="D97" s="63"/>
      <c r="E97" s="7"/>
      <c r="H97" s="47"/>
      <c r="L97" s="4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</row>
    <row r="98" spans="1:196" s="21" customFormat="1" ht="13.15" customHeight="1" x14ac:dyDescent="0.2">
      <c r="A98" s="62" t="s">
        <v>93</v>
      </c>
      <c r="B98" s="7"/>
      <c r="C98" s="7"/>
      <c r="D98" s="63"/>
      <c r="E98" s="7"/>
      <c r="F98" s="35"/>
      <c r="G98" s="7"/>
      <c r="H98" s="68">
        <f>SUM(H90:H96)</f>
        <v>14409200</v>
      </c>
      <c r="I98" s="18"/>
      <c r="J98" s="31"/>
      <c r="K98" s="18"/>
      <c r="L98" s="68">
        <f>SUM(L90:L96)</f>
        <v>2881840</v>
      </c>
      <c r="M98" s="7"/>
      <c r="N98" s="56"/>
      <c r="O98" s="7"/>
      <c r="P98" s="5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</row>
    <row r="99" spans="1:196" ht="13.15" customHeight="1" x14ac:dyDescent="0.2">
      <c r="A99" s="5"/>
      <c r="C99" s="5"/>
      <c r="D99" s="14"/>
      <c r="E99" s="5"/>
      <c r="F99" s="37"/>
      <c r="G99" s="5"/>
      <c r="H99" s="18"/>
      <c r="I99" s="18"/>
      <c r="J99" s="18" t="s">
        <v>26</v>
      </c>
      <c r="K99" s="18"/>
      <c r="L99" s="18"/>
      <c r="M99" s="7"/>
      <c r="N99" s="19"/>
      <c r="O99" s="5"/>
      <c r="P99" s="16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</row>
    <row r="100" spans="1:196" x14ac:dyDescent="0.2">
      <c r="A100" s="13" t="s">
        <v>77</v>
      </c>
      <c r="D100" s="14"/>
      <c r="F100" s="40"/>
      <c r="H100" s="26"/>
      <c r="I100" s="26"/>
      <c r="J100" s="26"/>
      <c r="K100" s="26"/>
      <c r="L100" s="26"/>
      <c r="M100" s="21"/>
      <c r="N100" s="27"/>
      <c r="P100" s="16"/>
      <c r="Q100" s="22"/>
    </row>
    <row r="101" spans="1:196" x14ac:dyDescent="0.2">
      <c r="A101" s="28"/>
      <c r="D101" s="14"/>
      <c r="F101" s="40"/>
      <c r="H101" s="25"/>
      <c r="I101" s="25"/>
      <c r="J101" s="26"/>
      <c r="K101" s="25"/>
      <c r="L101" s="25"/>
      <c r="N101" s="27"/>
      <c r="P101" s="16"/>
      <c r="Q101" s="22"/>
    </row>
    <row r="102" spans="1:196" x14ac:dyDescent="0.2">
      <c r="A102" s="20">
        <v>301</v>
      </c>
      <c r="B102" s="5" t="s">
        <v>78</v>
      </c>
      <c r="C102" s="5"/>
      <c r="D102" s="14"/>
      <c r="E102" s="5"/>
      <c r="F102" s="35">
        <v>100275.19</v>
      </c>
      <c r="G102" s="21" t="s">
        <v>26</v>
      </c>
      <c r="H102" s="26"/>
      <c r="I102" s="25"/>
      <c r="J102" s="26"/>
      <c r="K102" s="25"/>
      <c r="L102" s="25"/>
      <c r="N102" s="27"/>
      <c r="P102" s="16"/>
      <c r="Q102" s="22"/>
    </row>
    <row r="103" spans="1:196" x14ac:dyDescent="0.2">
      <c r="A103" s="20">
        <v>302</v>
      </c>
      <c r="B103" s="5" t="s">
        <v>79</v>
      </c>
      <c r="C103" s="5"/>
      <c r="D103" s="14"/>
      <c r="E103" s="5"/>
      <c r="F103" s="35">
        <v>6830.09</v>
      </c>
      <c r="G103" s="21" t="s">
        <v>26</v>
      </c>
      <c r="H103" s="26"/>
      <c r="I103" s="25"/>
      <c r="J103" s="26"/>
      <c r="K103" s="25"/>
      <c r="L103" s="25"/>
      <c r="N103" s="27"/>
      <c r="P103" s="16"/>
      <c r="Q103" s="22"/>
    </row>
    <row r="104" spans="1:196" x14ac:dyDescent="0.2">
      <c r="A104" s="20">
        <v>303</v>
      </c>
      <c r="B104" s="73" t="s">
        <v>122</v>
      </c>
      <c r="C104" s="5"/>
      <c r="D104" s="14"/>
      <c r="E104" s="5"/>
      <c r="F104" s="53">
        <v>19639044.550000001</v>
      </c>
      <c r="G104" s="21" t="s">
        <v>26</v>
      </c>
      <c r="H104" s="52">
        <v>9167844</v>
      </c>
      <c r="I104" s="25"/>
      <c r="J104" s="26"/>
      <c r="K104" s="25"/>
      <c r="L104" s="25"/>
      <c r="N104" s="27"/>
      <c r="P104" s="16"/>
      <c r="Q104" s="22"/>
    </row>
    <row r="105" spans="1:196" x14ac:dyDescent="0.2">
      <c r="A105" s="20">
        <v>350</v>
      </c>
      <c r="B105" s="5" t="s">
        <v>80</v>
      </c>
      <c r="D105" s="14"/>
      <c r="F105" s="53">
        <v>16645777.939999999</v>
      </c>
      <c r="G105" s="7" t="s">
        <v>26</v>
      </c>
      <c r="H105" s="52">
        <v>-15136</v>
      </c>
      <c r="I105" s="17"/>
      <c r="J105" s="18"/>
      <c r="K105" s="17"/>
      <c r="L105" s="17"/>
      <c r="M105" s="5"/>
      <c r="N105" s="19"/>
      <c r="P105" s="16"/>
      <c r="Q105" s="22"/>
    </row>
    <row r="106" spans="1:196" x14ac:dyDescent="0.2">
      <c r="A106" s="20">
        <v>360</v>
      </c>
      <c r="B106" s="5" t="s">
        <v>80</v>
      </c>
      <c r="D106" s="14"/>
      <c r="F106" s="53">
        <v>11964155.210000001</v>
      </c>
      <c r="G106" s="7" t="s">
        <v>26</v>
      </c>
      <c r="H106" s="52"/>
      <c r="I106" s="17"/>
      <c r="J106" s="18"/>
      <c r="K106" s="17"/>
      <c r="L106" s="17"/>
      <c r="M106" s="5"/>
      <c r="N106" s="19"/>
      <c r="P106" s="16"/>
      <c r="Q106" s="22"/>
      <c r="S106" s="52"/>
    </row>
    <row r="107" spans="1:196" x14ac:dyDescent="0.2">
      <c r="A107" s="20">
        <v>389</v>
      </c>
      <c r="B107" s="5" t="s">
        <v>80</v>
      </c>
      <c r="D107" s="14"/>
      <c r="F107" s="53">
        <v>5879117.2800000003</v>
      </c>
      <c r="G107" s="7" t="s">
        <v>26</v>
      </c>
      <c r="H107" s="52"/>
      <c r="I107" s="17"/>
      <c r="J107" s="31"/>
      <c r="K107" s="17"/>
      <c r="L107" s="17"/>
      <c r="M107" s="5"/>
      <c r="N107" s="19"/>
      <c r="P107" s="16"/>
      <c r="Q107" s="22"/>
    </row>
    <row r="108" spans="1:196" x14ac:dyDescent="0.2">
      <c r="A108" s="20">
        <v>390.2</v>
      </c>
      <c r="B108" s="5" t="s">
        <v>81</v>
      </c>
      <c r="D108" s="14"/>
      <c r="F108" s="66">
        <v>8448411.4499999993</v>
      </c>
      <c r="G108" s="7" t="s">
        <v>26</v>
      </c>
      <c r="H108" s="52">
        <v>5149525</v>
      </c>
      <c r="I108" s="17"/>
      <c r="J108" s="30"/>
      <c r="K108" s="17"/>
      <c r="L108" s="17"/>
      <c r="M108" s="5"/>
      <c r="N108" s="19"/>
      <c r="P108" s="16"/>
      <c r="Q108" s="22"/>
    </row>
    <row r="109" spans="1:196" x14ac:dyDescent="0.2">
      <c r="A109" s="28"/>
      <c r="D109" s="14"/>
      <c r="F109" s="36"/>
      <c r="G109" s="5"/>
      <c r="H109" s="59"/>
      <c r="I109" s="17"/>
      <c r="J109" s="18"/>
      <c r="K109" s="17"/>
      <c r="L109" s="17"/>
      <c r="M109" s="5"/>
      <c r="N109" s="19"/>
      <c r="P109" s="16"/>
      <c r="Q109" s="22"/>
    </row>
    <row r="110" spans="1:196" x14ac:dyDescent="0.2">
      <c r="A110" s="13" t="s">
        <v>91</v>
      </c>
      <c r="D110" s="14"/>
      <c r="F110" s="41">
        <f>SUM(F102:F108)</f>
        <v>62683611.710000008</v>
      </c>
      <c r="G110" s="5"/>
      <c r="H110" s="69">
        <f>SUM(H102:H108)</f>
        <v>14302233</v>
      </c>
      <c r="I110" s="17"/>
      <c r="J110" s="18"/>
      <c r="K110" s="17"/>
      <c r="L110" s="17"/>
      <c r="M110" s="5"/>
      <c r="N110" s="19"/>
      <c r="P110" s="16"/>
      <c r="Q110" s="22"/>
    </row>
    <row r="111" spans="1:196" x14ac:dyDescent="0.2">
      <c r="A111" s="51"/>
      <c r="D111" s="14"/>
      <c r="F111" s="37"/>
      <c r="G111" s="5"/>
      <c r="H111" s="17"/>
      <c r="I111" s="17"/>
      <c r="J111" s="18"/>
      <c r="K111" s="17"/>
      <c r="L111" s="17"/>
      <c r="M111" s="5"/>
      <c r="N111" s="19"/>
      <c r="P111" s="16"/>
      <c r="Q111" s="22"/>
    </row>
    <row r="112" spans="1:196" ht="13.5" thickBot="1" x14ac:dyDescent="0.25">
      <c r="A112" s="13" t="s">
        <v>82</v>
      </c>
      <c r="D112" s="14"/>
      <c r="F112" s="41">
        <f>F110+F82</f>
        <v>2963547788.750001</v>
      </c>
      <c r="G112" s="5"/>
      <c r="H112" s="55">
        <f>H82-H98+H110</f>
        <v>918069806</v>
      </c>
      <c r="I112" s="18"/>
      <c r="J112" s="18"/>
      <c r="K112" s="18"/>
      <c r="L112" s="55">
        <f>L82+L98</f>
        <v>85348753</v>
      </c>
      <c r="M112" s="5"/>
      <c r="N112" s="19"/>
      <c r="P112" s="16"/>
      <c r="Q112" s="22"/>
    </row>
    <row r="113" spans="1:17" ht="13.5" thickTop="1" x14ac:dyDescent="0.2">
      <c r="A113" s="28"/>
      <c r="D113" s="14"/>
      <c r="F113" s="29"/>
      <c r="G113" s="5"/>
      <c r="H113" s="17"/>
      <c r="I113" s="17"/>
      <c r="J113" s="18"/>
      <c r="K113" s="17"/>
      <c r="L113" s="17"/>
      <c r="M113" s="5"/>
      <c r="N113" s="19"/>
      <c r="P113" s="16"/>
      <c r="Q113" s="22"/>
    </row>
    <row r="114" spans="1:17" x14ac:dyDescent="0.2">
      <c r="A114" s="28"/>
      <c r="D114" s="14"/>
      <c r="F114" s="1"/>
      <c r="H114" s="71"/>
      <c r="I114" s="60"/>
      <c r="J114" s="26"/>
      <c r="K114" s="25"/>
      <c r="L114" s="25"/>
      <c r="N114" s="27"/>
      <c r="P114" s="16"/>
      <c r="Q114" s="22"/>
    </row>
    <row r="115" spans="1:17" x14ac:dyDescent="0.2">
      <c r="A115" s="28"/>
      <c r="D115" s="14"/>
      <c r="F115" s="1"/>
      <c r="H115" s="61"/>
      <c r="I115" s="60"/>
      <c r="J115" s="26"/>
      <c r="K115" s="25"/>
      <c r="L115" s="25"/>
      <c r="N115" s="27"/>
      <c r="P115" s="16"/>
      <c r="Q115" s="22"/>
    </row>
    <row r="116" spans="1:17" x14ac:dyDescent="0.2">
      <c r="A116" s="28"/>
      <c r="B116" s="28" t="s">
        <v>95</v>
      </c>
      <c r="C116" s="28"/>
      <c r="D116" s="14"/>
      <c r="E116" s="28"/>
      <c r="F116" s="1"/>
      <c r="G116" s="28"/>
      <c r="H116" s="25"/>
      <c r="I116" s="25"/>
      <c r="J116" s="26"/>
      <c r="K116" s="25"/>
      <c r="L116" s="25"/>
      <c r="M116" s="28"/>
      <c r="N116" s="27"/>
      <c r="O116" s="28"/>
      <c r="P116" s="16"/>
    </row>
    <row r="117" spans="1:17" x14ac:dyDescent="0.2">
      <c r="A117" s="28"/>
      <c r="B117" s="20" t="s">
        <v>83</v>
      </c>
      <c r="D117" s="14"/>
      <c r="F117" s="1"/>
      <c r="H117" s="25"/>
      <c r="I117" s="25"/>
      <c r="J117" s="26"/>
      <c r="K117" s="25"/>
      <c r="L117" s="25"/>
      <c r="N117" s="27"/>
      <c r="P117" s="16"/>
      <c r="Q117" s="22"/>
    </row>
    <row r="118" spans="1:17" x14ac:dyDescent="0.2">
      <c r="B118" t="s">
        <v>84</v>
      </c>
      <c r="D118" s="14"/>
      <c r="F118" s="1"/>
      <c r="H118" s="25"/>
      <c r="I118" s="25"/>
      <c r="J118" s="26"/>
      <c r="K118" s="25"/>
      <c r="L118" s="25"/>
      <c r="N118" s="27"/>
      <c r="P118" s="16"/>
    </row>
    <row r="119" spans="1:17" x14ac:dyDescent="0.2">
      <c r="B119" s="70" t="s">
        <v>119</v>
      </c>
      <c r="D119" s="14"/>
      <c r="F119" s="1"/>
      <c r="H119" s="25"/>
      <c r="I119" s="25"/>
      <c r="J119" s="26"/>
      <c r="K119" s="25"/>
      <c r="L119" s="25"/>
      <c r="N119" s="27"/>
      <c r="P119" s="16"/>
    </row>
    <row r="120" spans="1:17" x14ac:dyDescent="0.2">
      <c r="D120" s="14"/>
      <c r="F120" s="1"/>
      <c r="H120" s="25"/>
      <c r="I120" s="25"/>
      <c r="J120" s="26"/>
      <c r="K120" s="25"/>
      <c r="L120" s="25"/>
      <c r="N120" s="48"/>
      <c r="P120" s="16"/>
    </row>
    <row r="121" spans="1:17" x14ac:dyDescent="0.2">
      <c r="F121" s="1"/>
      <c r="H121" s="25"/>
      <c r="I121" s="25"/>
      <c r="J121" s="26"/>
      <c r="K121" s="25"/>
      <c r="L121" s="25"/>
      <c r="N121" s="27"/>
      <c r="P121" s="1"/>
    </row>
    <row r="122" spans="1:17" x14ac:dyDescent="0.2">
      <c r="F122" s="1"/>
      <c r="H122" s="25"/>
      <c r="I122" s="25"/>
      <c r="J122" s="26"/>
      <c r="K122" s="25"/>
      <c r="L122" s="25"/>
      <c r="N122" s="27"/>
      <c r="P122" s="1"/>
    </row>
    <row r="123" spans="1:17" x14ac:dyDescent="0.2">
      <c r="F123" s="1"/>
      <c r="H123" s="25"/>
      <c r="I123" s="25"/>
      <c r="J123" s="26"/>
      <c r="K123" s="25"/>
      <c r="L123" s="25"/>
      <c r="N123" s="27"/>
      <c r="P123" s="1"/>
    </row>
    <row r="124" spans="1:17" x14ac:dyDescent="0.2">
      <c r="F124" s="1"/>
      <c r="H124" s="25"/>
      <c r="I124" s="25"/>
      <c r="J124" s="26"/>
      <c r="K124" s="25"/>
      <c r="L124" s="25"/>
      <c r="N124" s="27"/>
      <c r="P124" s="1"/>
    </row>
    <row r="125" spans="1:17" x14ac:dyDescent="0.2">
      <c r="F125" s="1"/>
      <c r="H125" s="25"/>
      <c r="I125" s="25"/>
      <c r="J125" s="26"/>
      <c r="K125" s="25"/>
      <c r="L125" s="25"/>
      <c r="N125" s="27"/>
      <c r="P125" s="1"/>
    </row>
    <row r="126" spans="1:17" x14ac:dyDescent="0.2">
      <c r="F126" s="1"/>
      <c r="H126" s="25"/>
      <c r="I126" s="25"/>
      <c r="J126" s="26"/>
      <c r="K126" s="25"/>
      <c r="L126" s="25"/>
      <c r="N126" s="27"/>
      <c r="P126" s="1"/>
    </row>
    <row r="127" spans="1:17" x14ac:dyDescent="0.2">
      <c r="F127" s="1"/>
      <c r="H127" s="25"/>
      <c r="I127" s="25"/>
      <c r="J127" s="26"/>
      <c r="K127" s="25"/>
      <c r="L127" s="25"/>
      <c r="N127" s="27"/>
      <c r="P127" s="1"/>
    </row>
    <row r="128" spans="1:17" x14ac:dyDescent="0.2">
      <c r="F128" s="1"/>
      <c r="H128" s="25"/>
      <c r="I128" s="25"/>
      <c r="J128" s="26"/>
      <c r="K128" s="25"/>
      <c r="L128" s="25"/>
      <c r="N128" s="27"/>
      <c r="P128" s="1"/>
    </row>
    <row r="129" spans="6:16" x14ac:dyDescent="0.2">
      <c r="F129" s="1"/>
      <c r="H129" s="25"/>
      <c r="I129" s="25"/>
      <c r="J129" s="26"/>
      <c r="K129" s="25"/>
      <c r="L129" s="25"/>
      <c r="N129" s="27"/>
      <c r="P129" s="1"/>
    </row>
    <row r="130" spans="6:16" x14ac:dyDescent="0.2">
      <c r="F130" s="1"/>
      <c r="H130" s="25"/>
      <c r="I130" s="25"/>
      <c r="J130" s="26"/>
      <c r="K130" s="25"/>
      <c r="L130" s="25"/>
      <c r="N130" s="27"/>
      <c r="P130" s="1"/>
    </row>
    <row r="131" spans="6:16" x14ac:dyDescent="0.2">
      <c r="F131" s="1"/>
      <c r="H131" s="25"/>
      <c r="I131" s="25"/>
      <c r="J131" s="26"/>
      <c r="K131" s="25"/>
      <c r="L131" s="25"/>
      <c r="N131" s="27"/>
      <c r="P131" s="1"/>
    </row>
    <row r="132" spans="6:16" x14ac:dyDescent="0.2">
      <c r="F132" s="1"/>
      <c r="H132" s="25"/>
      <c r="I132" s="25"/>
      <c r="J132" s="26"/>
      <c r="K132" s="25"/>
      <c r="L132" s="25"/>
      <c r="N132" s="27"/>
    </row>
    <row r="133" spans="6:16" x14ac:dyDescent="0.2">
      <c r="F133" s="1"/>
      <c r="H133" s="25"/>
      <c r="I133" s="25"/>
      <c r="J133" s="26"/>
      <c r="K133" s="25"/>
      <c r="L133" s="25"/>
      <c r="N133" s="27"/>
    </row>
    <row r="134" spans="6:16" x14ac:dyDescent="0.2">
      <c r="F134" s="1"/>
      <c r="H134" s="25"/>
      <c r="I134" s="25"/>
      <c r="J134" s="26"/>
      <c r="K134" s="25"/>
      <c r="L134" s="25"/>
      <c r="N134" s="27"/>
    </row>
    <row r="135" spans="6:16" x14ac:dyDescent="0.2">
      <c r="F135" s="1"/>
      <c r="H135" s="25"/>
      <c r="I135" s="25"/>
      <c r="J135" s="26"/>
      <c r="K135" s="25"/>
      <c r="L135" s="25"/>
      <c r="N135" s="27"/>
    </row>
    <row r="136" spans="6:16" x14ac:dyDescent="0.2">
      <c r="F136" s="1"/>
      <c r="H136" s="25"/>
      <c r="I136" s="25"/>
      <c r="J136" s="26"/>
      <c r="K136" s="25"/>
      <c r="L136" s="25"/>
      <c r="N136" s="27"/>
    </row>
    <row r="137" spans="6:16" x14ac:dyDescent="0.2">
      <c r="F137" s="1"/>
      <c r="H137" s="25"/>
      <c r="I137" s="25"/>
      <c r="J137" s="26"/>
      <c r="K137" s="25"/>
      <c r="L137" s="25"/>
      <c r="N137" s="27"/>
    </row>
    <row r="138" spans="6:16" x14ac:dyDescent="0.2">
      <c r="F138" s="1"/>
      <c r="H138" s="25"/>
      <c r="I138" s="25"/>
      <c r="J138" s="26"/>
      <c r="K138" s="25"/>
      <c r="L138" s="25"/>
      <c r="N138" s="27"/>
    </row>
    <row r="139" spans="6:16" x14ac:dyDescent="0.2">
      <c r="F139" s="1"/>
      <c r="H139" s="25"/>
      <c r="I139" s="25"/>
      <c r="J139" s="26"/>
      <c r="K139" s="25"/>
      <c r="L139" s="25"/>
      <c r="N139" s="27"/>
    </row>
    <row r="140" spans="6:16" x14ac:dyDescent="0.2">
      <c r="F140" s="1"/>
      <c r="H140" s="25"/>
      <c r="I140" s="25"/>
      <c r="J140" s="26"/>
      <c r="K140" s="25"/>
      <c r="L140" s="25"/>
      <c r="N140" s="27"/>
    </row>
    <row r="141" spans="6:16" x14ac:dyDescent="0.2">
      <c r="F141" s="1"/>
      <c r="H141" s="25"/>
      <c r="I141" s="25"/>
      <c r="J141" s="26"/>
      <c r="K141" s="25"/>
      <c r="L141" s="25"/>
      <c r="N141" s="27"/>
    </row>
    <row r="142" spans="6:16" x14ac:dyDescent="0.2">
      <c r="F142" s="1"/>
      <c r="H142" s="25"/>
      <c r="I142" s="25"/>
      <c r="J142" s="26"/>
      <c r="K142" s="25"/>
      <c r="L142" s="25"/>
      <c r="N142" s="27"/>
    </row>
    <row r="143" spans="6:16" x14ac:dyDescent="0.2">
      <c r="F143" s="1"/>
      <c r="H143" s="25"/>
      <c r="I143" s="25"/>
      <c r="J143" s="26"/>
      <c r="K143" s="25"/>
      <c r="L143" s="25"/>
      <c r="N143" s="27"/>
    </row>
    <row r="144" spans="6:16" x14ac:dyDescent="0.2">
      <c r="F144" s="1"/>
      <c r="H144" s="25"/>
      <c r="I144" s="25"/>
      <c r="J144" s="26"/>
      <c r="K144" s="25"/>
      <c r="L144" s="25"/>
      <c r="N144" s="27"/>
    </row>
    <row r="145" spans="6:14" x14ac:dyDescent="0.2">
      <c r="F145" s="1"/>
      <c r="H145" s="25"/>
      <c r="I145" s="25"/>
      <c r="J145" s="26"/>
      <c r="K145" s="25"/>
      <c r="L145" s="25"/>
      <c r="N145" s="27"/>
    </row>
    <row r="146" spans="6:14" x14ac:dyDescent="0.2">
      <c r="F146" s="1"/>
      <c r="H146" s="25"/>
      <c r="I146" s="25"/>
      <c r="J146" s="26"/>
      <c r="K146" s="25"/>
      <c r="L146" s="25"/>
      <c r="N146" s="27"/>
    </row>
    <row r="147" spans="6:14" x14ac:dyDescent="0.2">
      <c r="F147" s="1"/>
      <c r="H147" s="25"/>
      <c r="I147" s="25"/>
      <c r="J147" s="26"/>
      <c r="K147" s="25"/>
      <c r="L147" s="25"/>
      <c r="N147" s="27"/>
    </row>
    <row r="148" spans="6:14" x14ac:dyDescent="0.2">
      <c r="F148" s="1"/>
      <c r="H148" s="25"/>
      <c r="I148" s="25"/>
      <c r="J148" s="26"/>
      <c r="K148" s="25"/>
      <c r="L148" s="25"/>
      <c r="N148" s="27"/>
    </row>
    <row r="149" spans="6:14" x14ac:dyDescent="0.2">
      <c r="F149" s="1"/>
      <c r="H149" s="25"/>
      <c r="I149" s="25"/>
      <c r="J149" s="26"/>
      <c r="K149" s="25"/>
      <c r="L149" s="25"/>
      <c r="N149" s="27"/>
    </row>
    <row r="150" spans="6:14" x14ac:dyDescent="0.2">
      <c r="F150" s="1"/>
      <c r="H150" s="25"/>
      <c r="I150" s="25"/>
      <c r="J150" s="26"/>
      <c r="K150" s="25"/>
      <c r="L150" s="25"/>
      <c r="N150" s="27"/>
    </row>
    <row r="151" spans="6:14" x14ac:dyDescent="0.2">
      <c r="F151" s="1"/>
      <c r="H151" s="25"/>
      <c r="I151" s="25"/>
      <c r="J151" s="26"/>
      <c r="K151" s="25"/>
      <c r="L151" s="25"/>
      <c r="N151" s="27"/>
    </row>
    <row r="152" spans="6:14" x14ac:dyDescent="0.2">
      <c r="F152" s="1"/>
      <c r="H152" s="25"/>
      <c r="I152" s="25"/>
      <c r="J152" s="26"/>
      <c r="K152" s="25"/>
      <c r="L152" s="25"/>
      <c r="N152" s="27"/>
    </row>
    <row r="153" spans="6:14" x14ac:dyDescent="0.2">
      <c r="F153" s="1"/>
      <c r="H153" s="25"/>
      <c r="I153" s="25"/>
      <c r="J153" s="26"/>
      <c r="K153" s="25"/>
      <c r="L153" s="25"/>
      <c r="N153" s="27"/>
    </row>
    <row r="154" spans="6:14" x14ac:dyDescent="0.2">
      <c r="F154" s="1"/>
      <c r="H154" s="25"/>
      <c r="I154" s="25"/>
      <c r="J154" s="26"/>
      <c r="K154" s="25"/>
      <c r="L154" s="25"/>
      <c r="N154" s="27"/>
    </row>
    <row r="155" spans="6:14" x14ac:dyDescent="0.2">
      <c r="F155" s="1"/>
      <c r="H155" s="25"/>
      <c r="I155" s="25"/>
      <c r="J155" s="26"/>
      <c r="K155" s="25"/>
      <c r="L155" s="25"/>
      <c r="N155" s="27"/>
    </row>
    <row r="156" spans="6:14" x14ac:dyDescent="0.2">
      <c r="F156" s="1"/>
      <c r="H156" s="25"/>
      <c r="I156" s="25"/>
      <c r="J156" s="26"/>
      <c r="K156" s="25"/>
      <c r="L156" s="25"/>
      <c r="N156" s="27"/>
    </row>
    <row r="157" spans="6:14" x14ac:dyDescent="0.2">
      <c r="F157" s="1"/>
      <c r="H157" s="25"/>
      <c r="I157" s="25"/>
      <c r="J157" s="26"/>
      <c r="K157" s="25"/>
      <c r="L157" s="25"/>
      <c r="N157" s="27"/>
    </row>
    <row r="158" spans="6:14" x14ac:dyDescent="0.2">
      <c r="F158" s="1"/>
      <c r="H158" s="25"/>
      <c r="I158" s="25"/>
      <c r="J158" s="26"/>
      <c r="K158" s="25"/>
      <c r="L158" s="25"/>
      <c r="N158" s="27"/>
    </row>
    <row r="159" spans="6:14" x14ac:dyDescent="0.2">
      <c r="F159" s="1"/>
      <c r="H159" s="25"/>
      <c r="I159" s="25"/>
      <c r="J159" s="26"/>
      <c r="K159" s="25"/>
      <c r="L159" s="25"/>
      <c r="N159" s="27"/>
    </row>
    <row r="160" spans="6:14" x14ac:dyDescent="0.2">
      <c r="F160" s="1"/>
      <c r="H160" s="25"/>
      <c r="I160" s="25"/>
      <c r="J160" s="26"/>
      <c r="K160" s="25"/>
      <c r="L160" s="25"/>
      <c r="N160" s="27"/>
    </row>
    <row r="161" spans="6:14" x14ac:dyDescent="0.2">
      <c r="F161" s="1"/>
      <c r="H161" s="25"/>
      <c r="I161" s="25"/>
      <c r="J161" s="26"/>
      <c r="K161" s="25"/>
      <c r="L161" s="25"/>
      <c r="N161" s="27"/>
    </row>
    <row r="162" spans="6:14" x14ac:dyDescent="0.2">
      <c r="F162" s="1"/>
      <c r="H162" s="25"/>
      <c r="I162" s="25"/>
      <c r="J162" s="26"/>
      <c r="K162" s="25"/>
      <c r="L162" s="25"/>
      <c r="N162" s="27"/>
    </row>
    <row r="163" spans="6:14" x14ac:dyDescent="0.2">
      <c r="F163" s="1"/>
      <c r="H163" s="25"/>
      <c r="I163" s="25"/>
      <c r="J163" s="26"/>
      <c r="K163" s="25"/>
      <c r="L163" s="25"/>
      <c r="N163" s="27"/>
    </row>
    <row r="164" spans="6:14" x14ac:dyDescent="0.2">
      <c r="F164" s="1"/>
      <c r="H164" s="25"/>
      <c r="I164" s="25"/>
      <c r="J164" s="26"/>
      <c r="K164" s="25"/>
      <c r="L164" s="25"/>
      <c r="N164" s="27"/>
    </row>
    <row r="165" spans="6:14" x14ac:dyDescent="0.2">
      <c r="F165" s="1"/>
      <c r="H165" s="25"/>
      <c r="I165" s="25"/>
      <c r="J165" s="26"/>
      <c r="K165" s="25"/>
      <c r="L165" s="25"/>
      <c r="N165" s="27"/>
    </row>
    <row r="166" spans="6:14" x14ac:dyDescent="0.2">
      <c r="F166" s="1"/>
      <c r="H166" s="25"/>
      <c r="I166" s="25"/>
      <c r="J166" s="26"/>
      <c r="K166" s="25"/>
      <c r="L166" s="25"/>
      <c r="N166" s="27"/>
    </row>
    <row r="167" spans="6:14" x14ac:dyDescent="0.2">
      <c r="F167" s="1"/>
      <c r="H167" s="25"/>
      <c r="I167" s="25"/>
      <c r="J167" s="26"/>
      <c r="K167" s="25"/>
      <c r="L167" s="25"/>
      <c r="N167" s="27"/>
    </row>
    <row r="168" spans="6:14" x14ac:dyDescent="0.2">
      <c r="F168" s="1"/>
      <c r="H168" s="25"/>
      <c r="I168" s="25"/>
      <c r="J168" s="26"/>
      <c r="K168" s="25"/>
      <c r="L168" s="25"/>
      <c r="N168" s="27"/>
    </row>
    <row r="169" spans="6:14" x14ac:dyDescent="0.2">
      <c r="F169" s="1"/>
      <c r="H169" s="25"/>
      <c r="I169" s="25"/>
      <c r="J169" s="26"/>
      <c r="K169" s="25"/>
      <c r="L169" s="25"/>
      <c r="N169" s="27"/>
    </row>
    <row r="170" spans="6:14" x14ac:dyDescent="0.2">
      <c r="F170" s="1"/>
      <c r="H170" s="25"/>
      <c r="I170" s="25"/>
      <c r="J170" s="26"/>
      <c r="K170" s="25"/>
      <c r="L170" s="25"/>
      <c r="N170" s="27"/>
    </row>
    <row r="171" spans="6:14" x14ac:dyDescent="0.2">
      <c r="F171" s="1"/>
      <c r="H171" s="25"/>
      <c r="I171" s="25"/>
      <c r="J171" s="26"/>
      <c r="K171" s="25"/>
      <c r="L171" s="25"/>
      <c r="N171" s="27"/>
    </row>
    <row r="172" spans="6:14" x14ac:dyDescent="0.2">
      <c r="F172" s="1"/>
      <c r="H172" s="25"/>
      <c r="I172" s="25"/>
      <c r="J172" s="26"/>
      <c r="K172" s="25"/>
      <c r="L172" s="25"/>
      <c r="N172" s="27"/>
    </row>
    <row r="173" spans="6:14" x14ac:dyDescent="0.2">
      <c r="F173" s="1"/>
      <c r="H173" s="25"/>
      <c r="I173" s="25"/>
      <c r="J173" s="26"/>
      <c r="K173" s="25"/>
      <c r="L173" s="25"/>
      <c r="N173" s="27"/>
    </row>
    <row r="174" spans="6:14" x14ac:dyDescent="0.2">
      <c r="F174" s="1"/>
      <c r="H174" s="25"/>
      <c r="I174" s="25"/>
      <c r="J174" s="26"/>
      <c r="K174" s="25"/>
      <c r="L174" s="25"/>
      <c r="N174" s="27"/>
    </row>
    <row r="175" spans="6:14" x14ac:dyDescent="0.2">
      <c r="F175" s="1"/>
      <c r="H175" s="25"/>
      <c r="I175" s="25"/>
      <c r="J175" s="26"/>
      <c r="K175" s="25"/>
      <c r="L175" s="25"/>
      <c r="N175" s="27"/>
    </row>
    <row r="176" spans="6:14" x14ac:dyDescent="0.2">
      <c r="F176" s="1"/>
      <c r="H176" s="25"/>
      <c r="I176" s="25"/>
      <c r="J176" s="26"/>
      <c r="K176" s="25"/>
      <c r="L176" s="25"/>
      <c r="N176" s="27"/>
    </row>
    <row r="177" spans="6:14" x14ac:dyDescent="0.2">
      <c r="F177" s="1"/>
      <c r="H177" s="25"/>
      <c r="I177" s="25"/>
      <c r="J177" s="26"/>
      <c r="K177" s="25"/>
      <c r="L177" s="25"/>
      <c r="N177" s="27"/>
    </row>
    <row r="178" spans="6:14" x14ac:dyDescent="0.2">
      <c r="F178" s="1"/>
      <c r="H178" s="25"/>
      <c r="I178" s="25"/>
      <c r="J178" s="26"/>
      <c r="K178" s="25"/>
      <c r="L178" s="25"/>
      <c r="N178" s="27"/>
    </row>
    <row r="179" spans="6:14" x14ac:dyDescent="0.2">
      <c r="F179" s="1"/>
      <c r="H179" s="25"/>
      <c r="I179" s="25"/>
      <c r="J179" s="26"/>
      <c r="K179" s="25"/>
      <c r="L179" s="25"/>
      <c r="N179" s="27"/>
    </row>
    <row r="180" spans="6:14" x14ac:dyDescent="0.2">
      <c r="F180" s="1"/>
      <c r="H180" s="25"/>
      <c r="I180" s="25"/>
      <c r="J180" s="26"/>
      <c r="K180" s="25"/>
      <c r="L180" s="25"/>
      <c r="N180" s="27"/>
    </row>
    <row r="181" spans="6:14" x14ac:dyDescent="0.2">
      <c r="F181" s="1"/>
      <c r="H181" s="25"/>
      <c r="I181" s="25"/>
      <c r="J181" s="26"/>
      <c r="K181" s="25"/>
      <c r="L181" s="25"/>
      <c r="N181" s="27"/>
    </row>
    <row r="182" spans="6:14" x14ac:dyDescent="0.2">
      <c r="F182" s="1"/>
      <c r="H182" s="25"/>
      <c r="I182" s="25"/>
      <c r="J182" s="26"/>
      <c r="K182" s="25"/>
      <c r="L182" s="25"/>
      <c r="N182" s="27"/>
    </row>
    <row r="183" spans="6:14" x14ac:dyDescent="0.2">
      <c r="F183" s="1"/>
      <c r="H183" s="25"/>
      <c r="I183" s="25"/>
      <c r="J183" s="26"/>
      <c r="K183" s="25"/>
      <c r="L183" s="25"/>
      <c r="N183" s="27"/>
    </row>
    <row r="184" spans="6:14" x14ac:dyDescent="0.2">
      <c r="F184" s="1"/>
      <c r="H184" s="25"/>
      <c r="I184" s="25"/>
      <c r="J184" s="26"/>
      <c r="K184" s="25"/>
      <c r="L184" s="25"/>
      <c r="N184" s="27"/>
    </row>
    <row r="185" spans="6:14" x14ac:dyDescent="0.2">
      <c r="F185" s="1"/>
      <c r="H185" s="25"/>
      <c r="I185" s="25"/>
      <c r="J185" s="26"/>
      <c r="K185" s="25"/>
      <c r="L185" s="25"/>
      <c r="N185" s="27"/>
    </row>
    <row r="186" spans="6:14" x14ac:dyDescent="0.2">
      <c r="F186" s="1"/>
      <c r="H186" s="25"/>
      <c r="I186" s="25"/>
      <c r="J186" s="26"/>
      <c r="K186" s="25"/>
      <c r="L186" s="25"/>
      <c r="N186" s="27"/>
    </row>
    <row r="187" spans="6:14" x14ac:dyDescent="0.2">
      <c r="F187" s="1"/>
      <c r="H187" s="25"/>
      <c r="I187" s="25"/>
      <c r="J187" s="26"/>
      <c r="K187" s="25"/>
      <c r="L187" s="25"/>
      <c r="N187" s="27"/>
    </row>
    <row r="188" spans="6:14" x14ac:dyDescent="0.2">
      <c r="F188" s="1"/>
      <c r="H188" s="25"/>
      <c r="I188" s="25"/>
      <c r="J188" s="26"/>
      <c r="K188" s="25"/>
      <c r="L188" s="25"/>
      <c r="N188" s="27"/>
    </row>
    <row r="189" spans="6:14" x14ac:dyDescent="0.2">
      <c r="F189" s="1"/>
      <c r="H189" s="25"/>
      <c r="I189" s="25"/>
      <c r="J189" s="26"/>
      <c r="K189" s="25"/>
      <c r="L189" s="25"/>
      <c r="N189" s="27"/>
    </row>
    <row r="190" spans="6:14" x14ac:dyDescent="0.2">
      <c r="F190" s="1"/>
      <c r="H190" s="25"/>
      <c r="I190" s="25"/>
      <c r="J190" s="26"/>
      <c r="K190" s="25"/>
      <c r="L190" s="25"/>
      <c r="N190" s="27"/>
    </row>
    <row r="191" spans="6:14" x14ac:dyDescent="0.2">
      <c r="F191" s="1"/>
      <c r="H191" s="25"/>
      <c r="I191" s="25"/>
      <c r="J191" s="26"/>
      <c r="K191" s="25"/>
      <c r="L191" s="25"/>
      <c r="N191" s="27"/>
    </row>
    <row r="192" spans="6:14" x14ac:dyDescent="0.2">
      <c r="F192" s="1"/>
      <c r="H192" s="25"/>
      <c r="I192" s="25"/>
      <c r="J192" s="26"/>
      <c r="K192" s="25"/>
      <c r="L192" s="25"/>
      <c r="N192" s="27"/>
    </row>
    <row r="193" spans="6:14" x14ac:dyDescent="0.2">
      <c r="F193" s="1"/>
      <c r="H193" s="25"/>
      <c r="I193" s="25"/>
      <c r="J193" s="26"/>
      <c r="K193" s="25"/>
      <c r="L193" s="25"/>
      <c r="N193" s="27"/>
    </row>
    <row r="194" spans="6:14" x14ac:dyDescent="0.2">
      <c r="F194" s="1"/>
      <c r="H194" s="25"/>
      <c r="I194" s="25"/>
      <c r="J194" s="26"/>
      <c r="K194" s="25"/>
      <c r="L194" s="25"/>
      <c r="N194" s="27"/>
    </row>
    <row r="195" spans="6:14" x14ac:dyDescent="0.2">
      <c r="F195" s="1"/>
      <c r="H195" s="25"/>
      <c r="I195" s="25"/>
      <c r="J195" s="26"/>
      <c r="K195" s="25"/>
      <c r="L195" s="25"/>
      <c r="N195" s="27"/>
    </row>
    <row r="196" spans="6:14" x14ac:dyDescent="0.2">
      <c r="F196" s="1"/>
      <c r="H196" s="25"/>
      <c r="I196" s="25"/>
      <c r="J196" s="26"/>
      <c r="K196" s="25"/>
      <c r="L196" s="25"/>
      <c r="N196" s="27"/>
    </row>
    <row r="197" spans="6:14" x14ac:dyDescent="0.2">
      <c r="F197" s="1"/>
      <c r="H197" s="25"/>
      <c r="I197" s="25"/>
      <c r="J197" s="26"/>
      <c r="K197" s="25"/>
      <c r="L197" s="25"/>
      <c r="N197" s="27"/>
    </row>
    <row r="198" spans="6:14" x14ac:dyDescent="0.2">
      <c r="F198" s="1"/>
      <c r="H198" s="25"/>
      <c r="I198" s="25"/>
      <c r="J198" s="26"/>
      <c r="K198" s="25"/>
      <c r="L198" s="25"/>
      <c r="N198" s="27"/>
    </row>
    <row r="199" spans="6:14" x14ac:dyDescent="0.2">
      <c r="F199" s="1"/>
      <c r="H199" s="25"/>
      <c r="I199" s="25"/>
      <c r="J199" s="26"/>
      <c r="K199" s="25"/>
      <c r="L199" s="25"/>
      <c r="N199" s="27"/>
    </row>
    <row r="200" spans="6:14" x14ac:dyDescent="0.2">
      <c r="F200" s="1"/>
      <c r="H200" s="25"/>
      <c r="I200" s="25"/>
      <c r="J200" s="26"/>
      <c r="K200" s="25"/>
      <c r="L200" s="25"/>
      <c r="N200" s="27"/>
    </row>
    <row r="201" spans="6:14" x14ac:dyDescent="0.2">
      <c r="F201" s="1"/>
      <c r="H201" s="25"/>
      <c r="I201" s="25"/>
      <c r="J201" s="26"/>
      <c r="K201" s="25"/>
      <c r="L201" s="25"/>
      <c r="N201" s="27"/>
    </row>
    <row r="202" spans="6:14" x14ac:dyDescent="0.2">
      <c r="F202" s="1"/>
      <c r="H202" s="25"/>
      <c r="I202" s="25"/>
      <c r="J202" s="26"/>
      <c r="K202" s="25"/>
      <c r="L202" s="25"/>
      <c r="N202" s="27"/>
    </row>
    <row r="203" spans="6:14" x14ac:dyDescent="0.2">
      <c r="F203" s="1"/>
      <c r="H203" s="25"/>
      <c r="I203" s="25"/>
      <c r="J203" s="26"/>
      <c r="K203" s="25"/>
      <c r="L203" s="25"/>
      <c r="N203" s="27"/>
    </row>
    <row r="204" spans="6:14" x14ac:dyDescent="0.2">
      <c r="F204" s="1"/>
      <c r="H204" s="25"/>
      <c r="I204" s="25"/>
      <c r="J204" s="26"/>
      <c r="K204" s="25"/>
      <c r="L204" s="25"/>
      <c r="N204" s="27"/>
    </row>
    <row r="205" spans="6:14" x14ac:dyDescent="0.2">
      <c r="F205" s="1"/>
      <c r="H205" s="25"/>
      <c r="I205" s="25"/>
      <c r="J205" s="26"/>
      <c r="K205" s="25"/>
      <c r="L205" s="25"/>
      <c r="N205" s="27"/>
    </row>
    <row r="206" spans="6:14" x14ac:dyDescent="0.2">
      <c r="F206" s="1"/>
      <c r="H206" s="25"/>
      <c r="I206" s="25"/>
      <c r="J206" s="26"/>
      <c r="K206" s="25"/>
      <c r="L206" s="25"/>
      <c r="N206" s="27"/>
    </row>
    <row r="207" spans="6:14" x14ac:dyDescent="0.2">
      <c r="F207" s="1"/>
      <c r="H207" s="25"/>
      <c r="I207" s="25"/>
      <c r="J207" s="26"/>
      <c r="K207" s="25"/>
      <c r="L207" s="25"/>
      <c r="N207" s="27"/>
    </row>
    <row r="208" spans="6:14" x14ac:dyDescent="0.2">
      <c r="F208" s="1"/>
      <c r="H208" s="25"/>
      <c r="I208" s="25"/>
      <c r="J208" s="26"/>
      <c r="K208" s="25"/>
      <c r="L208" s="25"/>
      <c r="N208" s="27"/>
    </row>
    <row r="209" spans="6:14" x14ac:dyDescent="0.2">
      <c r="F209" s="1"/>
      <c r="H209" s="25"/>
      <c r="I209" s="25"/>
      <c r="J209" s="26"/>
      <c r="K209" s="25"/>
      <c r="L209" s="25"/>
      <c r="N209" s="27"/>
    </row>
    <row r="210" spans="6:14" x14ac:dyDescent="0.2">
      <c r="F210" s="1"/>
      <c r="H210" s="25"/>
      <c r="I210" s="25"/>
      <c r="J210" s="26"/>
      <c r="K210" s="25"/>
      <c r="L210" s="25"/>
      <c r="N210" s="27"/>
    </row>
    <row r="211" spans="6:14" x14ac:dyDescent="0.2">
      <c r="F211" s="1"/>
      <c r="H211" s="25"/>
      <c r="I211" s="25"/>
      <c r="J211" s="26"/>
      <c r="K211" s="25"/>
      <c r="L211" s="25"/>
      <c r="N211" s="27"/>
    </row>
    <row r="212" spans="6:14" x14ac:dyDescent="0.2">
      <c r="F212" s="1"/>
      <c r="H212" s="25"/>
      <c r="I212" s="25"/>
      <c r="J212" s="26"/>
      <c r="K212" s="25"/>
      <c r="L212" s="25"/>
      <c r="N212" s="27"/>
    </row>
    <row r="213" spans="6:14" x14ac:dyDescent="0.2">
      <c r="F213" s="1"/>
      <c r="H213" s="25"/>
      <c r="I213" s="25"/>
      <c r="J213" s="26"/>
      <c r="K213" s="25"/>
      <c r="L213" s="25"/>
      <c r="N213" s="27"/>
    </row>
    <row r="214" spans="6:14" x14ac:dyDescent="0.2">
      <c r="F214" s="1"/>
      <c r="H214" s="25"/>
      <c r="I214" s="25"/>
      <c r="J214" s="26"/>
      <c r="K214" s="25"/>
      <c r="L214" s="25"/>
      <c r="N214" s="27"/>
    </row>
    <row r="215" spans="6:14" x14ac:dyDescent="0.2">
      <c r="F215" s="1"/>
      <c r="H215" s="25"/>
      <c r="I215" s="25"/>
      <c r="J215" s="26"/>
      <c r="K215" s="25"/>
      <c r="L215" s="25"/>
      <c r="N215" s="27"/>
    </row>
    <row r="216" spans="6:14" x14ac:dyDescent="0.2">
      <c r="F216" s="1"/>
      <c r="H216" s="25"/>
      <c r="I216" s="25"/>
      <c r="J216" s="26"/>
      <c r="K216" s="25"/>
      <c r="L216" s="25"/>
      <c r="N216" s="27"/>
    </row>
    <row r="217" spans="6:14" x14ac:dyDescent="0.2">
      <c r="F217" s="1"/>
      <c r="H217" s="25"/>
      <c r="I217" s="25"/>
      <c r="J217" s="26"/>
      <c r="K217" s="25"/>
      <c r="L217" s="25"/>
      <c r="N217" s="27"/>
    </row>
    <row r="218" spans="6:14" x14ac:dyDescent="0.2">
      <c r="F218" s="1"/>
      <c r="H218" s="25"/>
      <c r="I218" s="25"/>
      <c r="J218" s="26"/>
      <c r="K218" s="25"/>
      <c r="L218" s="25"/>
      <c r="N218" s="27"/>
    </row>
    <row r="219" spans="6:14" x14ac:dyDescent="0.2">
      <c r="F219" s="1"/>
      <c r="H219" s="25"/>
      <c r="I219" s="25"/>
      <c r="J219" s="26"/>
      <c r="K219" s="25"/>
      <c r="L219" s="25"/>
      <c r="N219" s="27"/>
    </row>
    <row r="220" spans="6:14" x14ac:dyDescent="0.2">
      <c r="F220" s="1"/>
      <c r="H220" s="25"/>
      <c r="I220" s="25"/>
      <c r="J220" s="26"/>
      <c r="K220" s="25"/>
      <c r="L220" s="25"/>
      <c r="N220" s="27"/>
    </row>
    <row r="221" spans="6:14" x14ac:dyDescent="0.2">
      <c r="F221" s="1"/>
      <c r="H221" s="25"/>
      <c r="I221" s="25"/>
      <c r="J221" s="26"/>
      <c r="K221" s="25"/>
      <c r="L221" s="25"/>
      <c r="N221" s="27"/>
    </row>
    <row r="222" spans="6:14" x14ac:dyDescent="0.2">
      <c r="F222" s="1"/>
      <c r="H222" s="25"/>
      <c r="I222" s="25"/>
      <c r="J222" s="26"/>
      <c r="K222" s="25"/>
      <c r="L222" s="25"/>
      <c r="N222" s="27"/>
    </row>
    <row r="223" spans="6:14" x14ac:dyDescent="0.2">
      <c r="F223" s="1"/>
      <c r="H223" s="25"/>
      <c r="I223" s="25"/>
      <c r="J223" s="26"/>
      <c r="K223" s="25"/>
      <c r="L223" s="25"/>
      <c r="N223" s="27"/>
    </row>
    <row r="224" spans="6:14" x14ac:dyDescent="0.2">
      <c r="F224" s="1"/>
      <c r="H224" s="25"/>
      <c r="I224" s="25"/>
      <c r="J224" s="26"/>
      <c r="K224" s="25"/>
      <c r="L224" s="25"/>
      <c r="N224" s="27"/>
    </row>
    <row r="225" spans="6:14" x14ac:dyDescent="0.2">
      <c r="F225" s="1"/>
      <c r="H225" s="25"/>
      <c r="I225" s="25"/>
      <c r="J225" s="26"/>
      <c r="K225" s="25"/>
      <c r="L225" s="25"/>
      <c r="N225" s="27"/>
    </row>
    <row r="226" spans="6:14" x14ac:dyDescent="0.2">
      <c r="F226" s="1"/>
      <c r="H226" s="25"/>
      <c r="I226" s="25"/>
      <c r="J226" s="26"/>
      <c r="K226" s="25"/>
      <c r="L226" s="25"/>
      <c r="N226" s="27"/>
    </row>
    <row r="227" spans="6:14" x14ac:dyDescent="0.2">
      <c r="F227" s="1"/>
      <c r="H227" s="25"/>
      <c r="I227" s="25"/>
      <c r="J227" s="26"/>
      <c r="K227" s="25"/>
      <c r="L227" s="25"/>
      <c r="N227" s="27"/>
    </row>
    <row r="228" spans="6:14" x14ac:dyDescent="0.2">
      <c r="F228" s="1"/>
      <c r="H228" s="25"/>
      <c r="I228" s="25"/>
      <c r="J228" s="26"/>
      <c r="K228" s="25"/>
      <c r="L228" s="25"/>
      <c r="N228" s="27"/>
    </row>
    <row r="229" spans="6:14" x14ac:dyDescent="0.2">
      <c r="F229" s="1"/>
      <c r="H229" s="25"/>
      <c r="I229" s="25"/>
      <c r="J229" s="26"/>
      <c r="K229" s="25"/>
      <c r="L229" s="25"/>
      <c r="N229" s="27"/>
    </row>
    <row r="230" spans="6:14" x14ac:dyDescent="0.2">
      <c r="F230" s="1"/>
      <c r="H230" s="25"/>
      <c r="I230" s="25"/>
      <c r="J230" s="26"/>
      <c r="K230" s="25"/>
      <c r="L230" s="25"/>
      <c r="N230" s="27"/>
    </row>
    <row r="231" spans="6:14" x14ac:dyDescent="0.2">
      <c r="F231" s="1"/>
      <c r="H231" s="25"/>
      <c r="I231" s="25"/>
      <c r="J231" s="26"/>
      <c r="K231" s="25"/>
      <c r="L231" s="25"/>
      <c r="N231" s="27"/>
    </row>
    <row r="232" spans="6:14" x14ac:dyDescent="0.2">
      <c r="F232" s="1"/>
      <c r="H232" s="25"/>
      <c r="I232" s="25"/>
      <c r="J232" s="26"/>
      <c r="K232" s="25"/>
      <c r="L232" s="25"/>
      <c r="N232" s="27"/>
    </row>
    <row r="233" spans="6:14" x14ac:dyDescent="0.2">
      <c r="F233" s="1"/>
      <c r="H233" s="25"/>
      <c r="I233" s="25"/>
      <c r="J233" s="26"/>
      <c r="K233" s="25"/>
      <c r="L233" s="25"/>
      <c r="N233" s="27"/>
    </row>
    <row r="234" spans="6:14" x14ac:dyDescent="0.2">
      <c r="F234" s="1"/>
      <c r="H234" s="25"/>
      <c r="I234" s="25"/>
      <c r="J234" s="26"/>
      <c r="K234" s="25"/>
      <c r="L234" s="25"/>
      <c r="N234" s="27"/>
    </row>
    <row r="235" spans="6:14" x14ac:dyDescent="0.2">
      <c r="F235" s="1"/>
      <c r="H235" s="25"/>
      <c r="I235" s="25"/>
      <c r="J235" s="26"/>
      <c r="K235" s="25"/>
      <c r="L235" s="25"/>
      <c r="N235" s="27"/>
    </row>
    <row r="236" spans="6:14" x14ac:dyDescent="0.2">
      <c r="F236" s="1"/>
      <c r="H236" s="25"/>
      <c r="I236" s="25"/>
      <c r="J236" s="26"/>
      <c r="K236" s="25"/>
      <c r="L236" s="25"/>
      <c r="N236" s="27"/>
    </row>
    <row r="237" spans="6:14" x14ac:dyDescent="0.2">
      <c r="F237" s="1"/>
      <c r="H237" s="25"/>
      <c r="I237" s="25"/>
      <c r="J237" s="26"/>
      <c r="K237" s="25"/>
      <c r="L237" s="25"/>
      <c r="N237" s="27"/>
    </row>
    <row r="238" spans="6:14" x14ac:dyDescent="0.2">
      <c r="F238" s="1"/>
      <c r="H238" s="25"/>
      <c r="I238" s="25"/>
      <c r="J238" s="26"/>
      <c r="K238" s="25"/>
      <c r="L238" s="25"/>
      <c r="N238" s="27"/>
    </row>
    <row r="239" spans="6:14" x14ac:dyDescent="0.2">
      <c r="F239" s="1"/>
      <c r="H239" s="25"/>
      <c r="I239" s="25"/>
      <c r="J239" s="26"/>
      <c r="K239" s="25"/>
      <c r="L239" s="25"/>
      <c r="N239" s="27"/>
    </row>
    <row r="240" spans="6:14" x14ac:dyDescent="0.2">
      <c r="F240" s="1"/>
      <c r="H240" s="25"/>
      <c r="I240" s="25"/>
      <c r="J240" s="26"/>
      <c r="K240" s="25"/>
      <c r="L240" s="25"/>
      <c r="N240" s="27"/>
    </row>
    <row r="241" spans="6:14" x14ac:dyDescent="0.2">
      <c r="F241" s="1"/>
      <c r="H241" s="25"/>
      <c r="I241" s="25"/>
      <c r="J241" s="26"/>
      <c r="K241" s="25"/>
      <c r="L241" s="25"/>
      <c r="N241" s="27"/>
    </row>
    <row r="242" spans="6:14" x14ac:dyDescent="0.2">
      <c r="F242" s="1"/>
      <c r="H242" s="25"/>
      <c r="I242" s="25"/>
      <c r="J242" s="26"/>
      <c r="K242" s="25"/>
      <c r="L242" s="25"/>
      <c r="N242" s="27"/>
    </row>
    <row r="243" spans="6:14" x14ac:dyDescent="0.2">
      <c r="F243" s="1"/>
      <c r="H243" s="25"/>
      <c r="I243" s="25"/>
      <c r="J243" s="26"/>
      <c r="K243" s="25"/>
      <c r="L243" s="25"/>
      <c r="N243" s="27"/>
    </row>
    <row r="244" spans="6:14" x14ac:dyDescent="0.2">
      <c r="F244" s="1"/>
      <c r="H244" s="25"/>
      <c r="I244" s="25"/>
      <c r="J244" s="26"/>
      <c r="K244" s="25"/>
      <c r="L244" s="25"/>
      <c r="N244" s="27"/>
    </row>
    <row r="245" spans="6:14" x14ac:dyDescent="0.2">
      <c r="F245" s="1"/>
      <c r="H245" s="25"/>
      <c r="I245" s="25"/>
      <c r="J245" s="26"/>
      <c r="K245" s="25"/>
      <c r="L245" s="25"/>
      <c r="N245" s="27"/>
    </row>
    <row r="246" spans="6:14" x14ac:dyDescent="0.2">
      <c r="F246" s="1"/>
      <c r="H246" s="25"/>
      <c r="I246" s="25"/>
      <c r="J246" s="26"/>
      <c r="K246" s="25"/>
      <c r="L246" s="25"/>
      <c r="N246" s="27"/>
    </row>
    <row r="247" spans="6:14" x14ac:dyDescent="0.2">
      <c r="F247" s="1"/>
      <c r="H247" s="25"/>
      <c r="I247" s="25"/>
      <c r="J247" s="26"/>
      <c r="K247" s="25"/>
      <c r="L247" s="25"/>
      <c r="N247" s="27"/>
    </row>
    <row r="248" spans="6:14" x14ac:dyDescent="0.2">
      <c r="F248" s="1"/>
      <c r="H248" s="25"/>
      <c r="I248" s="25"/>
      <c r="J248" s="26"/>
      <c r="K248" s="25"/>
      <c r="L248" s="25"/>
      <c r="N248" s="27"/>
    </row>
    <row r="249" spans="6:14" x14ac:dyDescent="0.2">
      <c r="F249" s="1"/>
      <c r="H249" s="25"/>
      <c r="I249" s="25"/>
      <c r="J249" s="26"/>
      <c r="K249" s="25"/>
      <c r="L249" s="25"/>
      <c r="N249" s="27"/>
    </row>
    <row r="250" spans="6:14" x14ac:dyDescent="0.2">
      <c r="F250" s="1"/>
      <c r="H250" s="25"/>
      <c r="I250" s="25"/>
      <c r="J250" s="26"/>
      <c r="K250" s="25"/>
      <c r="L250" s="25"/>
      <c r="N250" s="27"/>
    </row>
    <row r="251" spans="6:14" x14ac:dyDescent="0.2">
      <c r="F251" s="1"/>
      <c r="H251" s="25"/>
      <c r="I251" s="25"/>
      <c r="J251" s="26"/>
      <c r="K251" s="25"/>
      <c r="L251" s="25"/>
      <c r="N251" s="27"/>
    </row>
    <row r="252" spans="6:14" x14ac:dyDescent="0.2">
      <c r="F252" s="1"/>
      <c r="H252" s="25"/>
      <c r="I252" s="25"/>
      <c r="J252" s="26"/>
      <c r="K252" s="25"/>
      <c r="L252" s="25"/>
      <c r="N252" s="27"/>
    </row>
    <row r="253" spans="6:14" x14ac:dyDescent="0.2">
      <c r="F253" s="1"/>
      <c r="H253" s="25"/>
      <c r="I253" s="25"/>
      <c r="J253" s="26"/>
      <c r="K253" s="25"/>
      <c r="L253" s="25"/>
      <c r="N253" s="27"/>
    </row>
    <row r="254" spans="6:14" x14ac:dyDescent="0.2">
      <c r="F254" s="1"/>
      <c r="H254" s="25"/>
      <c r="I254" s="25"/>
      <c r="J254" s="26"/>
      <c r="K254" s="25"/>
      <c r="L254" s="25"/>
      <c r="N254" s="27"/>
    </row>
    <row r="255" spans="6:14" x14ac:dyDescent="0.2">
      <c r="F255" s="1"/>
      <c r="H255" s="25"/>
      <c r="I255" s="25"/>
      <c r="J255" s="26"/>
      <c r="K255" s="25"/>
      <c r="L255" s="25"/>
      <c r="N255" s="27"/>
    </row>
    <row r="256" spans="6:14" x14ac:dyDescent="0.2">
      <c r="F256" s="1"/>
      <c r="H256" s="25"/>
      <c r="I256" s="25"/>
      <c r="J256" s="26"/>
      <c r="K256" s="25"/>
      <c r="L256" s="25"/>
      <c r="N256" s="27"/>
    </row>
    <row r="257" spans="6:14" x14ac:dyDescent="0.2">
      <c r="F257" s="1"/>
      <c r="H257" s="25"/>
      <c r="I257" s="25"/>
      <c r="J257" s="26"/>
      <c r="K257" s="25"/>
      <c r="L257" s="25"/>
      <c r="N257" s="27"/>
    </row>
    <row r="258" spans="6:14" x14ac:dyDescent="0.2">
      <c r="F258" s="1"/>
      <c r="H258" s="25"/>
      <c r="I258" s="25"/>
      <c r="J258" s="26"/>
      <c r="K258" s="25"/>
      <c r="L258" s="25"/>
      <c r="N258" s="27"/>
    </row>
    <row r="259" spans="6:14" x14ac:dyDescent="0.2">
      <c r="F259" s="1"/>
      <c r="H259" s="25"/>
      <c r="I259" s="25"/>
      <c r="J259" s="26"/>
      <c r="K259" s="25"/>
      <c r="L259" s="25"/>
      <c r="N259" s="27"/>
    </row>
    <row r="260" spans="6:14" x14ac:dyDescent="0.2">
      <c r="F260" s="1"/>
      <c r="H260" s="25"/>
      <c r="I260" s="25"/>
      <c r="J260" s="26"/>
      <c r="K260" s="25"/>
      <c r="L260" s="25"/>
      <c r="N260" s="27"/>
    </row>
    <row r="261" spans="6:14" x14ac:dyDescent="0.2">
      <c r="F261" s="1"/>
      <c r="H261" s="25"/>
      <c r="I261" s="25"/>
      <c r="J261" s="26"/>
      <c r="K261" s="25"/>
      <c r="L261" s="25"/>
      <c r="N261" s="27"/>
    </row>
    <row r="262" spans="6:14" x14ac:dyDescent="0.2">
      <c r="F262" s="1"/>
      <c r="H262" s="25"/>
      <c r="I262" s="25"/>
      <c r="J262" s="26"/>
      <c r="K262" s="25"/>
      <c r="L262" s="25"/>
      <c r="N262" s="27"/>
    </row>
    <row r="263" spans="6:14" x14ac:dyDescent="0.2">
      <c r="F263" s="1"/>
      <c r="H263" s="25"/>
      <c r="I263" s="25"/>
      <c r="J263" s="26"/>
      <c r="K263" s="25"/>
      <c r="L263" s="25"/>
      <c r="N263" s="27"/>
    </row>
    <row r="264" spans="6:14" x14ac:dyDescent="0.2">
      <c r="F264" s="1"/>
      <c r="H264" s="25"/>
      <c r="I264" s="25"/>
      <c r="J264" s="26"/>
      <c r="K264" s="25"/>
      <c r="L264" s="25"/>
      <c r="N264" s="27"/>
    </row>
    <row r="265" spans="6:14" x14ac:dyDescent="0.2">
      <c r="F265" s="1"/>
      <c r="H265" s="25"/>
      <c r="I265" s="25"/>
      <c r="J265" s="26"/>
      <c r="K265" s="25"/>
      <c r="L265" s="25"/>
      <c r="N265" s="27"/>
    </row>
    <row r="266" spans="6:14" x14ac:dyDescent="0.2">
      <c r="F266" s="1"/>
      <c r="H266" s="25"/>
      <c r="I266" s="25"/>
      <c r="J266" s="26"/>
      <c r="K266" s="25"/>
      <c r="L266" s="25"/>
      <c r="N266" s="27"/>
    </row>
    <row r="267" spans="6:14" x14ac:dyDescent="0.2">
      <c r="F267" s="1"/>
      <c r="H267" s="25"/>
      <c r="I267" s="25"/>
      <c r="J267" s="26"/>
      <c r="K267" s="25"/>
      <c r="L267" s="25"/>
      <c r="N267" s="27"/>
    </row>
    <row r="268" spans="6:14" x14ac:dyDescent="0.2">
      <c r="F268" s="1"/>
      <c r="H268" s="25"/>
      <c r="I268" s="25"/>
      <c r="J268" s="26"/>
      <c r="K268" s="25"/>
      <c r="L268" s="25"/>
      <c r="N268" s="27"/>
    </row>
    <row r="269" spans="6:14" x14ac:dyDescent="0.2">
      <c r="F269" s="1"/>
      <c r="H269" s="25"/>
      <c r="I269" s="25"/>
      <c r="J269" s="26"/>
      <c r="K269" s="25"/>
      <c r="L269" s="25"/>
      <c r="N269" s="27"/>
    </row>
    <row r="270" spans="6:14" x14ac:dyDescent="0.2">
      <c r="F270" s="1"/>
      <c r="H270" s="25"/>
      <c r="I270" s="25"/>
      <c r="J270" s="26"/>
      <c r="K270" s="25"/>
      <c r="L270" s="25"/>
      <c r="N270" s="27"/>
    </row>
    <row r="271" spans="6:14" x14ac:dyDescent="0.2">
      <c r="F271" s="1"/>
      <c r="H271" s="25"/>
      <c r="I271" s="25"/>
      <c r="J271" s="26"/>
      <c r="K271" s="25"/>
      <c r="L271" s="25"/>
      <c r="N271" s="27"/>
    </row>
    <row r="272" spans="6:14" x14ac:dyDescent="0.2">
      <c r="F272" s="1"/>
      <c r="H272" s="25"/>
      <c r="I272" s="25"/>
      <c r="J272" s="26"/>
      <c r="K272" s="25"/>
      <c r="L272" s="25"/>
      <c r="N272" s="27"/>
    </row>
    <row r="273" spans="6:14" x14ac:dyDescent="0.2">
      <c r="F273" s="1"/>
      <c r="H273" s="25"/>
      <c r="I273" s="25"/>
      <c r="J273" s="26"/>
      <c r="K273" s="25"/>
      <c r="L273" s="25"/>
      <c r="N273" s="27"/>
    </row>
    <row r="274" spans="6:14" x14ac:dyDescent="0.2">
      <c r="F274" s="1"/>
      <c r="H274" s="25"/>
      <c r="I274" s="25"/>
      <c r="J274" s="26"/>
      <c r="K274" s="25"/>
      <c r="L274" s="25"/>
      <c r="N274" s="27"/>
    </row>
    <row r="275" spans="6:14" x14ac:dyDescent="0.2">
      <c r="F275" s="1"/>
      <c r="H275" s="25"/>
      <c r="I275" s="25"/>
      <c r="J275" s="26"/>
      <c r="K275" s="25"/>
      <c r="L275" s="25"/>
      <c r="N275" s="27"/>
    </row>
    <row r="276" spans="6:14" x14ac:dyDescent="0.2">
      <c r="F276" s="1"/>
      <c r="H276" s="25"/>
      <c r="I276" s="25"/>
      <c r="J276" s="26"/>
      <c r="K276" s="25"/>
      <c r="L276" s="25"/>
    </row>
    <row r="277" spans="6:14" x14ac:dyDescent="0.2">
      <c r="F277" s="1"/>
      <c r="H277" s="25"/>
      <c r="I277" s="25"/>
      <c r="J277" s="26"/>
      <c r="K277" s="25"/>
      <c r="L277" s="25"/>
    </row>
    <row r="278" spans="6:14" x14ac:dyDescent="0.2">
      <c r="F278" s="1"/>
      <c r="H278" s="25"/>
      <c r="I278" s="25"/>
      <c r="J278" s="26"/>
      <c r="K278" s="25"/>
      <c r="L278" s="25"/>
    </row>
    <row r="279" spans="6:14" x14ac:dyDescent="0.2">
      <c r="F279" s="1"/>
      <c r="H279" s="25"/>
      <c r="I279" s="25"/>
      <c r="J279" s="26"/>
      <c r="K279" s="25"/>
      <c r="L279" s="25"/>
    </row>
    <row r="280" spans="6:14" x14ac:dyDescent="0.2">
      <c r="F280" s="1"/>
      <c r="H280" s="25"/>
      <c r="I280" s="25"/>
      <c r="J280" s="26"/>
      <c r="K280" s="25"/>
      <c r="L280" s="25"/>
    </row>
    <row r="281" spans="6:14" x14ac:dyDescent="0.2">
      <c r="F281" s="1"/>
      <c r="H281" s="25"/>
      <c r="I281" s="25"/>
      <c r="J281" s="26"/>
      <c r="K281" s="25"/>
      <c r="L281" s="25"/>
    </row>
    <row r="282" spans="6:14" x14ac:dyDescent="0.2">
      <c r="F282" s="1"/>
      <c r="H282" s="25"/>
      <c r="I282" s="25"/>
      <c r="J282" s="26"/>
      <c r="K282" s="25"/>
      <c r="L282" s="25"/>
    </row>
    <row r="283" spans="6:14" x14ac:dyDescent="0.2">
      <c r="F283" s="1"/>
      <c r="H283" s="25"/>
      <c r="I283" s="25"/>
      <c r="J283" s="26"/>
      <c r="K283" s="25"/>
      <c r="L283" s="25"/>
    </row>
    <row r="284" spans="6:14" x14ac:dyDescent="0.2">
      <c r="F284" s="1"/>
      <c r="H284" s="25"/>
      <c r="I284" s="25"/>
      <c r="J284" s="26"/>
      <c r="K284" s="25"/>
      <c r="L284" s="25"/>
    </row>
    <row r="285" spans="6:14" x14ac:dyDescent="0.2">
      <c r="F285" s="1"/>
      <c r="H285" s="25"/>
      <c r="I285" s="25"/>
      <c r="J285" s="26"/>
      <c r="K285" s="25"/>
      <c r="L285" s="25"/>
    </row>
    <row r="286" spans="6:14" x14ac:dyDescent="0.2">
      <c r="F286" s="1"/>
      <c r="H286" s="25"/>
      <c r="I286" s="25"/>
      <c r="J286" s="26"/>
      <c r="K286" s="25"/>
      <c r="L286" s="25"/>
    </row>
    <row r="287" spans="6:14" x14ac:dyDescent="0.2">
      <c r="F287" s="1"/>
      <c r="H287" s="25"/>
      <c r="I287" s="25"/>
      <c r="J287" s="26"/>
      <c r="K287" s="25"/>
      <c r="L287" s="25"/>
    </row>
    <row r="288" spans="6:14" x14ac:dyDescent="0.2">
      <c r="F288" s="1"/>
      <c r="H288" s="25"/>
      <c r="I288" s="25"/>
      <c r="J288" s="26"/>
      <c r="K288" s="25"/>
      <c r="L288" s="25"/>
    </row>
    <row r="289" spans="6:12" x14ac:dyDescent="0.2">
      <c r="F289" s="1"/>
      <c r="H289" s="25"/>
      <c r="I289" s="25"/>
      <c r="J289" s="26"/>
      <c r="K289" s="25"/>
      <c r="L289" s="25"/>
    </row>
    <row r="290" spans="6:12" x14ac:dyDescent="0.2">
      <c r="F290" s="1"/>
      <c r="H290" s="25"/>
      <c r="I290" s="25"/>
      <c r="J290" s="26"/>
      <c r="K290" s="25"/>
      <c r="L290" s="25"/>
    </row>
    <row r="291" spans="6:12" x14ac:dyDescent="0.2">
      <c r="F291" s="1"/>
      <c r="H291" s="25"/>
      <c r="I291" s="25"/>
      <c r="J291" s="26"/>
      <c r="K291" s="25"/>
      <c r="L291" s="25"/>
    </row>
    <row r="292" spans="6:12" x14ac:dyDescent="0.2">
      <c r="F292" s="1"/>
      <c r="H292" s="25"/>
      <c r="I292" s="25"/>
      <c r="J292" s="26"/>
      <c r="K292" s="25"/>
      <c r="L292" s="25"/>
    </row>
    <row r="293" spans="6:12" x14ac:dyDescent="0.2">
      <c r="F293" s="1"/>
      <c r="H293" s="25"/>
      <c r="I293" s="25"/>
      <c r="J293" s="26"/>
      <c r="K293" s="25"/>
      <c r="L293" s="25"/>
    </row>
    <row r="294" spans="6:12" x14ac:dyDescent="0.2">
      <c r="F294" s="1"/>
      <c r="H294" s="25"/>
      <c r="I294" s="25"/>
      <c r="J294" s="26"/>
      <c r="K294" s="25"/>
      <c r="L294" s="25"/>
    </row>
    <row r="295" spans="6:12" x14ac:dyDescent="0.2">
      <c r="F295" s="1"/>
      <c r="H295" s="25"/>
      <c r="I295" s="25"/>
      <c r="J295" s="26"/>
      <c r="K295" s="25"/>
      <c r="L295" s="25"/>
    </row>
    <row r="296" spans="6:12" x14ac:dyDescent="0.2">
      <c r="F296" s="1"/>
      <c r="H296" s="25"/>
      <c r="I296" s="25"/>
      <c r="J296" s="26"/>
      <c r="K296" s="25"/>
      <c r="L296" s="25"/>
    </row>
    <row r="297" spans="6:12" x14ac:dyDescent="0.2">
      <c r="F297" s="1"/>
      <c r="H297" s="25"/>
      <c r="I297" s="25"/>
      <c r="J297" s="26"/>
      <c r="K297" s="25"/>
      <c r="L297" s="25"/>
    </row>
    <row r="298" spans="6:12" x14ac:dyDescent="0.2">
      <c r="F298" s="1"/>
      <c r="H298" s="25"/>
      <c r="I298" s="25"/>
      <c r="J298" s="26"/>
      <c r="K298" s="25"/>
      <c r="L298" s="25"/>
    </row>
    <row r="299" spans="6:12" x14ac:dyDescent="0.2">
      <c r="F299" s="1"/>
      <c r="H299" s="25"/>
      <c r="I299" s="25"/>
      <c r="J299" s="26"/>
      <c r="K299" s="25"/>
      <c r="L299" s="25"/>
    </row>
    <row r="300" spans="6:12" x14ac:dyDescent="0.2">
      <c r="F300" s="1"/>
      <c r="H300" s="25"/>
      <c r="I300" s="25"/>
      <c r="J300" s="26"/>
      <c r="K300" s="25"/>
      <c r="L300" s="25"/>
    </row>
    <row r="301" spans="6:12" x14ac:dyDescent="0.2">
      <c r="F301" s="1"/>
      <c r="H301" s="25"/>
      <c r="I301" s="25"/>
      <c r="J301" s="26"/>
      <c r="K301" s="25"/>
      <c r="L301" s="25"/>
    </row>
    <row r="302" spans="6:12" x14ac:dyDescent="0.2">
      <c r="F302" s="1"/>
      <c r="H302" s="25"/>
      <c r="I302" s="25"/>
      <c r="J302" s="26"/>
      <c r="K302" s="25"/>
      <c r="L302" s="25"/>
    </row>
    <row r="303" spans="6:12" x14ac:dyDescent="0.2">
      <c r="F303" s="1"/>
      <c r="H303" s="25"/>
      <c r="I303" s="25"/>
      <c r="J303" s="26"/>
      <c r="K303" s="25"/>
      <c r="L303" s="25"/>
    </row>
    <row r="304" spans="6:12" x14ac:dyDescent="0.2">
      <c r="F304" s="1"/>
      <c r="H304" s="25"/>
      <c r="I304" s="25"/>
      <c r="J304" s="26"/>
      <c r="K304" s="25"/>
      <c r="L304" s="25"/>
    </row>
    <row r="305" spans="6:12" x14ac:dyDescent="0.2">
      <c r="F305" s="1"/>
      <c r="H305" s="25"/>
      <c r="I305" s="25"/>
      <c r="J305" s="26"/>
      <c r="K305" s="25"/>
      <c r="L305" s="25"/>
    </row>
    <row r="306" spans="6:12" x14ac:dyDescent="0.2">
      <c r="F306" s="1"/>
      <c r="H306" s="25"/>
      <c r="I306" s="25"/>
      <c r="J306" s="26"/>
      <c r="K306" s="25"/>
      <c r="L306" s="25"/>
    </row>
    <row r="307" spans="6:12" x14ac:dyDescent="0.2">
      <c r="F307" s="1"/>
      <c r="H307" s="25"/>
      <c r="I307" s="25"/>
      <c r="J307" s="26"/>
      <c r="K307" s="25"/>
      <c r="L307" s="25"/>
    </row>
    <row r="308" spans="6:12" x14ac:dyDescent="0.2">
      <c r="F308" s="1"/>
      <c r="H308" s="25"/>
      <c r="I308" s="25"/>
      <c r="J308" s="26"/>
      <c r="K308" s="25"/>
      <c r="L308" s="25"/>
    </row>
    <row r="309" spans="6:12" x14ac:dyDescent="0.2">
      <c r="F309" s="1"/>
      <c r="H309" s="25"/>
      <c r="I309" s="25"/>
      <c r="J309" s="26"/>
      <c r="K309" s="25"/>
      <c r="L309" s="25"/>
    </row>
    <row r="310" spans="6:12" x14ac:dyDescent="0.2">
      <c r="F310" s="1"/>
      <c r="H310" s="25"/>
      <c r="I310" s="25"/>
      <c r="J310" s="26"/>
      <c r="K310" s="25"/>
      <c r="L310" s="25"/>
    </row>
    <row r="311" spans="6:12" x14ac:dyDescent="0.2">
      <c r="F311" s="1"/>
      <c r="H311" s="25"/>
      <c r="I311" s="25"/>
      <c r="J311" s="26"/>
      <c r="K311" s="25"/>
      <c r="L311" s="25"/>
    </row>
    <row r="312" spans="6:12" x14ac:dyDescent="0.2">
      <c r="F312" s="1"/>
      <c r="H312" s="25"/>
      <c r="I312" s="25"/>
      <c r="J312" s="26"/>
      <c r="K312" s="25"/>
      <c r="L312" s="25"/>
    </row>
    <row r="313" spans="6:12" x14ac:dyDescent="0.2">
      <c r="F313" s="1"/>
      <c r="H313" s="25"/>
      <c r="I313" s="25"/>
      <c r="J313" s="26"/>
      <c r="K313" s="25"/>
      <c r="L313" s="25"/>
    </row>
    <row r="314" spans="6:12" x14ac:dyDescent="0.2">
      <c r="F314" s="1"/>
      <c r="H314" s="25"/>
      <c r="I314" s="25"/>
      <c r="J314" s="26"/>
      <c r="K314" s="25"/>
      <c r="L314" s="25"/>
    </row>
    <row r="315" spans="6:12" x14ac:dyDescent="0.2">
      <c r="F315" s="1"/>
      <c r="H315" s="25"/>
      <c r="I315" s="25"/>
      <c r="J315" s="26"/>
      <c r="K315" s="25"/>
      <c r="L315" s="25"/>
    </row>
    <row r="316" spans="6:12" x14ac:dyDescent="0.2">
      <c r="F316" s="1"/>
      <c r="H316" s="25"/>
      <c r="I316" s="25"/>
      <c r="J316" s="26"/>
      <c r="K316" s="25"/>
      <c r="L316" s="25"/>
    </row>
    <row r="317" spans="6:12" x14ac:dyDescent="0.2">
      <c r="F317" s="1"/>
      <c r="H317" s="25"/>
      <c r="I317" s="25"/>
      <c r="J317" s="26"/>
      <c r="K317" s="25"/>
      <c r="L317" s="25"/>
    </row>
    <row r="318" spans="6:12" x14ac:dyDescent="0.2">
      <c r="F318" s="1"/>
      <c r="H318" s="25"/>
      <c r="I318" s="25"/>
      <c r="J318" s="26"/>
      <c r="K318" s="25"/>
      <c r="L318" s="25"/>
    </row>
    <row r="319" spans="6:12" x14ac:dyDescent="0.2">
      <c r="F319" s="1"/>
      <c r="H319" s="25"/>
      <c r="I319" s="25"/>
      <c r="J319" s="26"/>
      <c r="K319" s="25"/>
      <c r="L319" s="25"/>
    </row>
    <row r="320" spans="6:12" x14ac:dyDescent="0.2">
      <c r="F320" s="1"/>
      <c r="H320" s="25"/>
      <c r="I320" s="25"/>
      <c r="J320" s="26"/>
      <c r="K320" s="25"/>
      <c r="L320" s="25"/>
    </row>
    <row r="321" spans="6:12" x14ac:dyDescent="0.2">
      <c r="F321" s="1"/>
      <c r="H321" s="25"/>
      <c r="I321" s="25"/>
      <c r="J321" s="26"/>
      <c r="K321" s="25"/>
      <c r="L321" s="25"/>
    </row>
    <row r="322" spans="6:12" x14ac:dyDescent="0.2">
      <c r="F322" s="1"/>
      <c r="H322" s="25"/>
      <c r="I322" s="25"/>
      <c r="J322" s="26"/>
      <c r="K322" s="25"/>
      <c r="L322" s="25"/>
    </row>
    <row r="323" spans="6:12" x14ac:dyDescent="0.2">
      <c r="F323" s="1"/>
      <c r="H323" s="25"/>
      <c r="I323" s="25"/>
      <c r="J323" s="26"/>
      <c r="K323" s="25"/>
      <c r="L323" s="25"/>
    </row>
    <row r="324" spans="6:12" x14ac:dyDescent="0.2">
      <c r="F324" s="1"/>
      <c r="H324" s="25"/>
      <c r="I324" s="25"/>
      <c r="J324" s="26"/>
      <c r="K324" s="25"/>
      <c r="L324" s="25"/>
    </row>
    <row r="325" spans="6:12" x14ac:dyDescent="0.2">
      <c r="F325" s="1"/>
      <c r="H325" s="25"/>
      <c r="I325" s="25"/>
      <c r="J325" s="26"/>
      <c r="K325" s="25"/>
      <c r="L325" s="25"/>
    </row>
    <row r="326" spans="6:12" x14ac:dyDescent="0.2">
      <c r="F326" s="1"/>
      <c r="H326" s="25"/>
      <c r="I326" s="25"/>
      <c r="J326" s="26"/>
      <c r="K326" s="25"/>
      <c r="L326" s="25"/>
    </row>
    <row r="327" spans="6:12" x14ac:dyDescent="0.2">
      <c r="F327" s="1"/>
      <c r="H327" s="25"/>
      <c r="I327" s="25"/>
      <c r="J327" s="26"/>
      <c r="K327" s="25"/>
      <c r="L327" s="25"/>
    </row>
    <row r="328" spans="6:12" x14ac:dyDescent="0.2">
      <c r="F328" s="1"/>
      <c r="H328" s="25"/>
      <c r="I328" s="25"/>
      <c r="J328" s="26"/>
      <c r="K328" s="25"/>
      <c r="L328" s="25"/>
    </row>
    <row r="329" spans="6:12" x14ac:dyDescent="0.2">
      <c r="F329" s="1"/>
      <c r="H329" s="25"/>
      <c r="I329" s="25"/>
      <c r="J329" s="26"/>
      <c r="K329" s="25"/>
      <c r="L329" s="25"/>
    </row>
    <row r="330" spans="6:12" x14ac:dyDescent="0.2">
      <c r="F330" s="1"/>
      <c r="H330" s="25"/>
      <c r="I330" s="25"/>
      <c r="J330" s="26"/>
      <c r="K330" s="25"/>
      <c r="L330" s="25"/>
    </row>
    <row r="331" spans="6:12" x14ac:dyDescent="0.2">
      <c r="F331" s="1"/>
      <c r="H331" s="25"/>
      <c r="I331" s="25"/>
      <c r="J331" s="26"/>
      <c r="K331" s="25"/>
      <c r="L331" s="25"/>
    </row>
    <row r="332" spans="6:12" x14ac:dyDescent="0.2">
      <c r="F332" s="1"/>
      <c r="H332" s="25"/>
      <c r="I332" s="25"/>
      <c r="J332" s="26"/>
      <c r="K332" s="25"/>
      <c r="L332" s="25"/>
    </row>
    <row r="333" spans="6:12" x14ac:dyDescent="0.2">
      <c r="F333" s="1"/>
      <c r="H333" s="25"/>
      <c r="I333" s="25"/>
      <c r="J333" s="26"/>
      <c r="K333" s="25"/>
      <c r="L333" s="25"/>
    </row>
    <row r="334" spans="6:12" x14ac:dyDescent="0.2">
      <c r="F334" s="1"/>
      <c r="H334" s="25"/>
      <c r="I334" s="25"/>
      <c r="J334" s="26"/>
      <c r="K334" s="25"/>
      <c r="L334" s="25"/>
    </row>
    <row r="335" spans="6:12" x14ac:dyDescent="0.2">
      <c r="F335" s="1"/>
      <c r="H335" s="25"/>
      <c r="I335" s="25"/>
      <c r="J335" s="26"/>
      <c r="K335" s="25"/>
      <c r="L335" s="25"/>
    </row>
    <row r="336" spans="6:12" x14ac:dyDescent="0.2">
      <c r="F336" s="1"/>
      <c r="H336" s="25"/>
      <c r="I336" s="25"/>
      <c r="J336" s="26"/>
      <c r="K336" s="25"/>
      <c r="L336" s="25"/>
    </row>
    <row r="337" spans="6:12" x14ac:dyDescent="0.2">
      <c r="F337" s="1"/>
      <c r="H337" s="25"/>
      <c r="I337" s="25"/>
      <c r="J337" s="26"/>
      <c r="K337" s="25"/>
      <c r="L337" s="25"/>
    </row>
    <row r="338" spans="6:12" x14ac:dyDescent="0.2">
      <c r="F338" s="1"/>
      <c r="H338" s="25"/>
      <c r="I338" s="25"/>
      <c r="J338" s="26"/>
      <c r="K338" s="25"/>
      <c r="L338" s="25"/>
    </row>
    <row r="339" spans="6:12" x14ac:dyDescent="0.2">
      <c r="F339" s="1"/>
      <c r="H339" s="25"/>
      <c r="I339" s="25"/>
      <c r="J339" s="26"/>
      <c r="K339" s="25"/>
      <c r="L339" s="25"/>
    </row>
    <row r="340" spans="6:12" x14ac:dyDescent="0.2">
      <c r="F340" s="1"/>
      <c r="H340" s="25"/>
      <c r="I340" s="25"/>
      <c r="J340" s="26"/>
      <c r="K340" s="25"/>
      <c r="L340" s="25"/>
    </row>
    <row r="341" spans="6:12" x14ac:dyDescent="0.2">
      <c r="F341" s="1"/>
      <c r="H341" s="25"/>
      <c r="I341" s="25"/>
      <c r="J341" s="26"/>
      <c r="K341" s="25"/>
      <c r="L341" s="25"/>
    </row>
    <row r="342" spans="6:12" x14ac:dyDescent="0.2">
      <c r="F342" s="1"/>
      <c r="H342" s="25"/>
      <c r="I342" s="25"/>
      <c r="J342" s="26"/>
      <c r="K342" s="25"/>
      <c r="L342" s="25"/>
    </row>
    <row r="343" spans="6:12" x14ac:dyDescent="0.2">
      <c r="F343" s="1"/>
      <c r="H343" s="25"/>
      <c r="I343" s="25"/>
      <c r="J343" s="26"/>
      <c r="K343" s="25"/>
      <c r="L343" s="25"/>
    </row>
    <row r="344" spans="6:12" x14ac:dyDescent="0.2">
      <c r="F344" s="1"/>
      <c r="H344" s="25"/>
      <c r="I344" s="25"/>
      <c r="J344" s="26"/>
      <c r="K344" s="25"/>
      <c r="L344" s="25"/>
    </row>
    <row r="345" spans="6:12" x14ac:dyDescent="0.2">
      <c r="F345" s="1"/>
      <c r="H345" s="25"/>
      <c r="I345" s="25"/>
      <c r="J345" s="26"/>
      <c r="K345" s="25"/>
      <c r="L345" s="25"/>
    </row>
    <row r="346" spans="6:12" x14ac:dyDescent="0.2">
      <c r="F346" s="1"/>
      <c r="H346" s="25"/>
      <c r="I346" s="25"/>
      <c r="J346" s="26"/>
      <c r="K346" s="25"/>
      <c r="L346" s="25"/>
    </row>
    <row r="347" spans="6:12" x14ac:dyDescent="0.2">
      <c r="F347" s="1"/>
      <c r="H347" s="25"/>
      <c r="I347" s="25"/>
      <c r="J347" s="26"/>
      <c r="K347" s="25"/>
      <c r="L347" s="25"/>
    </row>
    <row r="348" spans="6:12" x14ac:dyDescent="0.2">
      <c r="F348" s="1"/>
      <c r="H348" s="25"/>
    </row>
    <row r="349" spans="6:12" x14ac:dyDescent="0.2">
      <c r="F349" s="1"/>
      <c r="H349" s="25"/>
    </row>
    <row r="350" spans="6:12" x14ac:dyDescent="0.2">
      <c r="F350" s="1"/>
      <c r="H350" s="25"/>
    </row>
    <row r="351" spans="6:12" x14ac:dyDescent="0.2">
      <c r="F351" s="1"/>
      <c r="H351" s="25"/>
    </row>
    <row r="352" spans="6:12" x14ac:dyDescent="0.2">
      <c r="F352" s="1"/>
      <c r="H352" s="25"/>
    </row>
    <row r="353" spans="6:8" x14ac:dyDescent="0.2">
      <c r="F353" s="1"/>
      <c r="H353" s="25"/>
    </row>
    <row r="354" spans="6:8" x14ac:dyDescent="0.2">
      <c r="F354" s="1"/>
      <c r="H354" s="25"/>
    </row>
    <row r="355" spans="6:8" x14ac:dyDescent="0.2">
      <c r="F355" s="1"/>
      <c r="H355" s="25"/>
    </row>
    <row r="356" spans="6:8" x14ac:dyDescent="0.2">
      <c r="F356" s="1"/>
      <c r="H356" s="25"/>
    </row>
    <row r="357" spans="6:8" x14ac:dyDescent="0.2">
      <c r="F357" s="1"/>
      <c r="H357" s="25"/>
    </row>
    <row r="358" spans="6:8" x14ac:dyDescent="0.2">
      <c r="F358" s="1"/>
      <c r="H358" s="25"/>
    </row>
    <row r="359" spans="6:8" x14ac:dyDescent="0.2">
      <c r="F359" s="1"/>
      <c r="H359" s="25"/>
    </row>
    <row r="360" spans="6:8" x14ac:dyDescent="0.2">
      <c r="F360" s="1"/>
      <c r="H360" s="25"/>
    </row>
    <row r="361" spans="6:8" x14ac:dyDescent="0.2">
      <c r="F361" s="1"/>
      <c r="H361" s="25"/>
    </row>
    <row r="362" spans="6:8" x14ac:dyDescent="0.2">
      <c r="F362" s="1"/>
      <c r="H362" s="25"/>
    </row>
    <row r="363" spans="6:8" x14ac:dyDescent="0.2">
      <c r="F363" s="1"/>
      <c r="H363" s="25"/>
    </row>
    <row r="364" spans="6:8" x14ac:dyDescent="0.2">
      <c r="F364" s="1"/>
      <c r="H364" s="25"/>
    </row>
    <row r="365" spans="6:8" x14ac:dyDescent="0.2">
      <c r="F365" s="1"/>
      <c r="H365" s="25"/>
    </row>
    <row r="366" spans="6:8" x14ac:dyDescent="0.2">
      <c r="F366" s="1"/>
      <c r="H366" s="25"/>
    </row>
    <row r="367" spans="6:8" x14ac:dyDescent="0.2">
      <c r="F367" s="1"/>
      <c r="H367" s="25"/>
    </row>
    <row r="368" spans="6:8" x14ac:dyDescent="0.2">
      <c r="F368" s="1"/>
      <c r="H368" s="25"/>
    </row>
    <row r="369" spans="6:8" x14ac:dyDescent="0.2">
      <c r="F369" s="1"/>
      <c r="H369" s="25"/>
    </row>
    <row r="370" spans="6:8" x14ac:dyDescent="0.2">
      <c r="F370" s="1"/>
      <c r="H370" s="25"/>
    </row>
    <row r="371" spans="6:8" x14ac:dyDescent="0.2">
      <c r="F371" s="1"/>
      <c r="H371" s="25"/>
    </row>
    <row r="372" spans="6:8" x14ac:dyDescent="0.2">
      <c r="F372" s="1"/>
      <c r="H372" s="25"/>
    </row>
    <row r="373" spans="6:8" x14ac:dyDescent="0.2">
      <c r="F373" s="1"/>
      <c r="H373" s="25"/>
    </row>
    <row r="374" spans="6:8" x14ac:dyDescent="0.2">
      <c r="F374" s="1"/>
      <c r="H374" s="25"/>
    </row>
    <row r="375" spans="6:8" x14ac:dyDescent="0.2">
      <c r="F375" s="1"/>
      <c r="H375" s="25"/>
    </row>
    <row r="376" spans="6:8" x14ac:dyDescent="0.2">
      <c r="F376" s="1"/>
      <c r="H376" s="25"/>
    </row>
    <row r="377" spans="6:8" x14ac:dyDescent="0.2">
      <c r="F377" s="1"/>
      <c r="H377" s="25"/>
    </row>
    <row r="378" spans="6:8" x14ac:dyDescent="0.2">
      <c r="F378" s="1"/>
      <c r="H378" s="25"/>
    </row>
    <row r="379" spans="6:8" x14ac:dyDescent="0.2">
      <c r="F379" s="1"/>
      <c r="H379" s="25"/>
    </row>
    <row r="380" spans="6:8" x14ac:dyDescent="0.2">
      <c r="F380" s="1"/>
      <c r="H380" s="25"/>
    </row>
    <row r="381" spans="6:8" x14ac:dyDescent="0.2">
      <c r="F381" s="1"/>
      <c r="H381" s="25"/>
    </row>
    <row r="382" spans="6:8" x14ac:dyDescent="0.2">
      <c r="F382" s="1"/>
      <c r="H382" s="25"/>
    </row>
    <row r="383" spans="6:8" x14ac:dyDescent="0.2">
      <c r="F383" s="1"/>
      <c r="H383" s="25"/>
    </row>
    <row r="384" spans="6:8" x14ac:dyDescent="0.2">
      <c r="F384" s="1"/>
      <c r="H384" s="25"/>
    </row>
    <row r="385" spans="6:8" x14ac:dyDescent="0.2">
      <c r="F385" s="1"/>
      <c r="H385" s="25"/>
    </row>
    <row r="386" spans="6:8" x14ac:dyDescent="0.2">
      <c r="F386" s="1"/>
      <c r="H386" s="25"/>
    </row>
    <row r="387" spans="6:8" x14ac:dyDescent="0.2">
      <c r="F387" s="1"/>
      <c r="H387" s="25"/>
    </row>
    <row r="388" spans="6:8" x14ac:dyDescent="0.2">
      <c r="F388" s="1"/>
      <c r="H388" s="25"/>
    </row>
    <row r="389" spans="6:8" x14ac:dyDescent="0.2">
      <c r="F389" s="1"/>
      <c r="H389" s="25"/>
    </row>
    <row r="390" spans="6:8" x14ac:dyDescent="0.2">
      <c r="F390" s="1"/>
      <c r="H390" s="25"/>
    </row>
    <row r="391" spans="6:8" x14ac:dyDescent="0.2">
      <c r="F391" s="1"/>
      <c r="H391" s="25"/>
    </row>
    <row r="392" spans="6:8" x14ac:dyDescent="0.2">
      <c r="F392" s="1"/>
      <c r="H392" s="25"/>
    </row>
    <row r="393" spans="6:8" x14ac:dyDescent="0.2">
      <c r="F393" s="1"/>
      <c r="H393" s="25"/>
    </row>
    <row r="394" spans="6:8" x14ac:dyDescent="0.2">
      <c r="F394" s="1"/>
      <c r="H394" s="25"/>
    </row>
    <row r="395" spans="6:8" x14ac:dyDescent="0.2">
      <c r="F395" s="1"/>
      <c r="H395" s="25"/>
    </row>
    <row r="396" spans="6:8" x14ac:dyDescent="0.2">
      <c r="F396" s="1"/>
      <c r="H396" s="25"/>
    </row>
    <row r="397" spans="6:8" x14ac:dyDescent="0.2">
      <c r="F397" s="1"/>
      <c r="H397" s="25"/>
    </row>
    <row r="398" spans="6:8" x14ac:dyDescent="0.2">
      <c r="F398" s="1"/>
      <c r="H398" s="25"/>
    </row>
    <row r="399" spans="6:8" x14ac:dyDescent="0.2">
      <c r="F399" s="1"/>
      <c r="H399" s="25"/>
    </row>
    <row r="400" spans="6:8" x14ac:dyDescent="0.2">
      <c r="F400" s="1"/>
      <c r="H400" s="25"/>
    </row>
    <row r="401" spans="6:8" x14ac:dyDescent="0.2">
      <c r="F401" s="1"/>
      <c r="H401" s="25"/>
    </row>
    <row r="402" spans="6:8" x14ac:dyDescent="0.2">
      <c r="F402" s="1"/>
      <c r="H402" s="25"/>
    </row>
    <row r="403" spans="6:8" x14ac:dyDescent="0.2">
      <c r="F403" s="1"/>
      <c r="H403" s="25"/>
    </row>
    <row r="404" spans="6:8" x14ac:dyDescent="0.2">
      <c r="F404" s="1"/>
      <c r="H404" s="25"/>
    </row>
    <row r="405" spans="6:8" x14ac:dyDescent="0.2">
      <c r="F405" s="1"/>
      <c r="H405" s="25"/>
    </row>
    <row r="406" spans="6:8" x14ac:dyDescent="0.2">
      <c r="F406" s="1"/>
      <c r="H406" s="25"/>
    </row>
    <row r="407" spans="6:8" x14ac:dyDescent="0.2">
      <c r="F407" s="1"/>
      <c r="H407" s="25"/>
    </row>
    <row r="408" spans="6:8" x14ac:dyDescent="0.2">
      <c r="F408" s="1"/>
      <c r="H408" s="25"/>
    </row>
    <row r="409" spans="6:8" x14ac:dyDescent="0.2">
      <c r="F409" s="1"/>
      <c r="H409" s="25"/>
    </row>
    <row r="410" spans="6:8" x14ac:dyDescent="0.2">
      <c r="F410" s="1"/>
      <c r="H410" s="25"/>
    </row>
    <row r="411" spans="6:8" x14ac:dyDescent="0.2">
      <c r="F411" s="1"/>
      <c r="H411" s="25"/>
    </row>
    <row r="412" spans="6:8" x14ac:dyDescent="0.2">
      <c r="F412" s="1"/>
      <c r="H412" s="25"/>
    </row>
    <row r="413" spans="6:8" x14ac:dyDescent="0.2">
      <c r="F413" s="1"/>
      <c r="H413" s="25"/>
    </row>
    <row r="414" spans="6:8" x14ac:dyDescent="0.2">
      <c r="F414" s="1"/>
      <c r="H414" s="25"/>
    </row>
    <row r="415" spans="6:8" x14ac:dyDescent="0.2">
      <c r="F415" s="1"/>
      <c r="H415" s="25"/>
    </row>
    <row r="416" spans="6:8" x14ac:dyDescent="0.2">
      <c r="F416" s="1"/>
      <c r="H416" s="25"/>
    </row>
    <row r="417" spans="6:8" x14ac:dyDescent="0.2">
      <c r="F417" s="1"/>
      <c r="H417" s="25"/>
    </row>
    <row r="418" spans="6:8" x14ac:dyDescent="0.2">
      <c r="F418" s="1"/>
      <c r="H418" s="25"/>
    </row>
    <row r="419" spans="6:8" x14ac:dyDescent="0.2">
      <c r="F419" s="1"/>
      <c r="H419" s="25"/>
    </row>
    <row r="420" spans="6:8" x14ac:dyDescent="0.2">
      <c r="F420" s="1"/>
      <c r="H420" s="25"/>
    </row>
    <row r="421" spans="6:8" x14ac:dyDescent="0.2">
      <c r="F421" s="1"/>
      <c r="H421" s="25"/>
    </row>
    <row r="422" spans="6:8" x14ac:dyDescent="0.2">
      <c r="F422" s="1"/>
      <c r="H422" s="25"/>
    </row>
    <row r="423" spans="6:8" x14ac:dyDescent="0.2">
      <c r="F423" s="1"/>
      <c r="H423" s="25"/>
    </row>
    <row r="424" spans="6:8" x14ac:dyDescent="0.2">
      <c r="F424" s="1"/>
      <c r="H424" s="25"/>
    </row>
    <row r="425" spans="6:8" x14ac:dyDescent="0.2">
      <c r="F425" s="1"/>
      <c r="H425" s="25"/>
    </row>
    <row r="426" spans="6:8" x14ac:dyDescent="0.2">
      <c r="F426" s="1"/>
      <c r="H426" s="25"/>
    </row>
    <row r="427" spans="6:8" x14ac:dyDescent="0.2">
      <c r="F427" s="1"/>
      <c r="H427" s="25"/>
    </row>
    <row r="428" spans="6:8" x14ac:dyDescent="0.2">
      <c r="F428" s="1"/>
      <c r="H428" s="25"/>
    </row>
    <row r="429" spans="6:8" x14ac:dyDescent="0.2">
      <c r="F429" s="1"/>
      <c r="H429" s="25"/>
    </row>
    <row r="430" spans="6:8" x14ac:dyDescent="0.2">
      <c r="F430" s="1"/>
      <c r="H430" s="25"/>
    </row>
    <row r="431" spans="6:8" x14ac:dyDescent="0.2">
      <c r="F431" s="1"/>
      <c r="H431" s="25"/>
    </row>
    <row r="432" spans="6:8" x14ac:dyDescent="0.2">
      <c r="F432" s="1"/>
      <c r="H432" s="25"/>
    </row>
    <row r="433" spans="6:8" x14ac:dyDescent="0.2">
      <c r="F433" s="1"/>
      <c r="H433" s="25"/>
    </row>
    <row r="434" spans="6:8" x14ac:dyDescent="0.2">
      <c r="F434" s="1"/>
      <c r="H434" s="25"/>
    </row>
    <row r="435" spans="6:8" x14ac:dyDescent="0.2">
      <c r="F435" s="1"/>
      <c r="H435" s="25"/>
    </row>
    <row r="436" spans="6:8" x14ac:dyDescent="0.2">
      <c r="F436" s="1"/>
      <c r="H436" s="25"/>
    </row>
    <row r="437" spans="6:8" x14ac:dyDescent="0.2">
      <c r="F437" s="1"/>
      <c r="H437" s="25"/>
    </row>
    <row r="438" spans="6:8" x14ac:dyDescent="0.2">
      <c r="F438" s="1"/>
      <c r="H438" s="25"/>
    </row>
    <row r="439" spans="6:8" x14ac:dyDescent="0.2">
      <c r="F439" s="1"/>
      <c r="H439" s="25"/>
    </row>
    <row r="440" spans="6:8" x14ac:dyDescent="0.2">
      <c r="F440" s="1"/>
      <c r="H440" s="25"/>
    </row>
    <row r="441" spans="6:8" x14ac:dyDescent="0.2">
      <c r="F441" s="1"/>
      <c r="H441" s="25"/>
    </row>
    <row r="442" spans="6:8" x14ac:dyDescent="0.2">
      <c r="F442" s="1"/>
      <c r="H442" s="25"/>
    </row>
    <row r="443" spans="6:8" x14ac:dyDescent="0.2">
      <c r="F443" s="1"/>
      <c r="H443" s="25"/>
    </row>
    <row r="444" spans="6:8" x14ac:dyDescent="0.2">
      <c r="F444" s="1"/>
      <c r="H444" s="25"/>
    </row>
    <row r="445" spans="6:8" x14ac:dyDescent="0.2">
      <c r="F445" s="1"/>
      <c r="H445" s="25"/>
    </row>
    <row r="446" spans="6:8" x14ac:dyDescent="0.2">
      <c r="F446" s="1"/>
      <c r="H446" s="25"/>
    </row>
    <row r="447" spans="6:8" x14ac:dyDescent="0.2">
      <c r="F447" s="1"/>
      <c r="H447" s="25"/>
    </row>
    <row r="448" spans="6:8" x14ac:dyDescent="0.2">
      <c r="F448" s="1"/>
      <c r="H448" s="25"/>
    </row>
    <row r="449" spans="6:8" x14ac:dyDescent="0.2">
      <c r="F449" s="1"/>
      <c r="H449" s="25"/>
    </row>
    <row r="450" spans="6:8" x14ac:dyDescent="0.2">
      <c r="F450" s="1"/>
      <c r="H450" s="25"/>
    </row>
    <row r="451" spans="6:8" x14ac:dyDescent="0.2">
      <c r="F451" s="1"/>
      <c r="H451" s="25"/>
    </row>
    <row r="452" spans="6:8" x14ac:dyDescent="0.2">
      <c r="F452" s="1"/>
      <c r="H452" s="25"/>
    </row>
    <row r="453" spans="6:8" x14ac:dyDescent="0.2">
      <c r="F453" s="1"/>
      <c r="H453" s="25"/>
    </row>
    <row r="454" spans="6:8" x14ac:dyDescent="0.2">
      <c r="F454" s="1"/>
      <c r="H454" s="25"/>
    </row>
    <row r="455" spans="6:8" x14ac:dyDescent="0.2">
      <c r="F455" s="1"/>
      <c r="H455" s="25"/>
    </row>
    <row r="456" spans="6:8" x14ac:dyDescent="0.2">
      <c r="F456" s="1"/>
      <c r="H456" s="25"/>
    </row>
    <row r="457" spans="6:8" x14ac:dyDescent="0.2">
      <c r="F457" s="1"/>
      <c r="H457" s="25"/>
    </row>
    <row r="458" spans="6:8" x14ac:dyDescent="0.2">
      <c r="F458" s="1"/>
      <c r="H458" s="25"/>
    </row>
    <row r="459" spans="6:8" x14ac:dyDescent="0.2">
      <c r="F459" s="1"/>
      <c r="H459" s="25"/>
    </row>
    <row r="460" spans="6:8" x14ac:dyDescent="0.2">
      <c r="F460" s="1"/>
      <c r="H460" s="25"/>
    </row>
    <row r="461" spans="6:8" x14ac:dyDescent="0.2">
      <c r="F461" s="1"/>
      <c r="H461" s="25"/>
    </row>
    <row r="462" spans="6:8" x14ac:dyDescent="0.2">
      <c r="F462" s="1"/>
      <c r="H462" s="25"/>
    </row>
    <row r="463" spans="6:8" x14ac:dyDescent="0.2">
      <c r="F463" s="1"/>
      <c r="H463" s="25"/>
    </row>
    <row r="464" spans="6:8" x14ac:dyDescent="0.2">
      <c r="F464" s="1"/>
      <c r="H464" s="25"/>
    </row>
    <row r="465" spans="6:8" x14ac:dyDescent="0.2">
      <c r="F465" s="1"/>
      <c r="H465" s="25"/>
    </row>
    <row r="466" spans="6:8" x14ac:dyDescent="0.2">
      <c r="F466" s="1"/>
      <c r="H466" s="25"/>
    </row>
    <row r="467" spans="6:8" x14ac:dyDescent="0.2">
      <c r="F467" s="1"/>
      <c r="H467" s="25"/>
    </row>
    <row r="468" spans="6:8" x14ac:dyDescent="0.2">
      <c r="F468" s="1"/>
      <c r="H468" s="25"/>
    </row>
    <row r="469" spans="6:8" x14ac:dyDescent="0.2">
      <c r="F469" s="1"/>
      <c r="H469" s="25"/>
    </row>
    <row r="470" spans="6:8" x14ac:dyDescent="0.2">
      <c r="F470" s="1"/>
      <c r="H470" s="25"/>
    </row>
    <row r="471" spans="6:8" x14ac:dyDescent="0.2">
      <c r="F471" s="1"/>
      <c r="H471" s="25"/>
    </row>
    <row r="472" spans="6:8" x14ac:dyDescent="0.2">
      <c r="F472" s="1"/>
      <c r="H472" s="25"/>
    </row>
    <row r="473" spans="6:8" x14ac:dyDescent="0.2">
      <c r="F473" s="1"/>
      <c r="H473" s="25"/>
    </row>
    <row r="474" spans="6:8" x14ac:dyDescent="0.2">
      <c r="F474" s="1"/>
      <c r="H474" s="25"/>
    </row>
    <row r="475" spans="6:8" x14ac:dyDescent="0.2">
      <c r="F475" s="1"/>
      <c r="H475" s="25"/>
    </row>
    <row r="476" spans="6:8" x14ac:dyDescent="0.2">
      <c r="F476" s="1"/>
      <c r="H476" s="25"/>
    </row>
    <row r="477" spans="6:8" x14ac:dyDescent="0.2">
      <c r="F477" s="1"/>
      <c r="H477" s="25"/>
    </row>
    <row r="478" spans="6:8" x14ac:dyDescent="0.2">
      <c r="F478" s="1"/>
      <c r="H478" s="25"/>
    </row>
    <row r="479" spans="6:8" x14ac:dyDescent="0.2">
      <c r="F479" s="1"/>
      <c r="H479" s="25"/>
    </row>
    <row r="480" spans="6:8" x14ac:dyDescent="0.2">
      <c r="F480" s="1"/>
      <c r="H480" s="25"/>
    </row>
    <row r="481" spans="6:8" x14ac:dyDescent="0.2">
      <c r="F481" s="1"/>
      <c r="H481" s="25"/>
    </row>
    <row r="482" spans="6:8" x14ac:dyDescent="0.2">
      <c r="F482" s="1"/>
      <c r="H482" s="25"/>
    </row>
    <row r="483" spans="6:8" x14ac:dyDescent="0.2">
      <c r="F483" s="1"/>
      <c r="H483" s="25"/>
    </row>
    <row r="484" spans="6:8" x14ac:dyDescent="0.2">
      <c r="F484" s="1"/>
      <c r="H484" s="25"/>
    </row>
    <row r="485" spans="6:8" x14ac:dyDescent="0.2">
      <c r="F485" s="1"/>
    </row>
    <row r="486" spans="6:8" x14ac:dyDescent="0.2">
      <c r="F486" s="1"/>
    </row>
    <row r="487" spans="6:8" x14ac:dyDescent="0.2">
      <c r="F487" s="1"/>
    </row>
    <row r="488" spans="6:8" x14ac:dyDescent="0.2">
      <c r="F488" s="1"/>
    </row>
    <row r="489" spans="6:8" x14ac:dyDescent="0.2">
      <c r="F489" s="1"/>
    </row>
    <row r="490" spans="6:8" x14ac:dyDescent="0.2">
      <c r="F490" s="1"/>
    </row>
    <row r="491" spans="6:8" x14ac:dyDescent="0.2">
      <c r="F491" s="1"/>
    </row>
  </sheetData>
  <phoneticPr fontId="0" type="noConversion"/>
  <printOptions horizontalCentered="1"/>
  <pageMargins left="0.5" right="0.5" top="0.75" bottom="0.4" header="0.5" footer="0.5"/>
  <pageSetup scale="80" fitToHeight="3" orientation="landscape" r:id="rId1"/>
  <headerFooter alignWithMargins="0"/>
  <rowBreaks count="2" manualBreakCount="2">
    <brk id="46" max="15" man="1"/>
    <brk id="8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2</vt:lpstr>
      <vt:lpstr>'Table 2'!Print_Area</vt:lpstr>
      <vt:lpstr>'Table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Samantha J. Marino</cp:lastModifiedBy>
  <cp:lastPrinted>2012-06-27T14:37:16Z</cp:lastPrinted>
  <dcterms:created xsi:type="dcterms:W3CDTF">2007-06-06T14:02:49Z</dcterms:created>
  <dcterms:modified xsi:type="dcterms:W3CDTF">2012-06-27T14:39:33Z</dcterms:modified>
</cp:coreProperties>
</file>