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2390" windowHeight="9090"/>
  </bookViews>
  <sheets>
    <sheet name="Table 5" sheetId="1" r:id="rId1"/>
  </sheets>
  <definedNames>
    <definedName name="_xlnm.Print_Area" localSheetId="0">'Table 5'!$A$1:$Y$37</definedName>
  </definedNames>
  <calcPr calcId="145621"/>
</workbook>
</file>

<file path=xl/calcChain.xml><?xml version="1.0" encoding="utf-8"?>
<calcChain xmlns="http://schemas.openxmlformats.org/spreadsheetml/2006/main">
  <c r="W13" i="1" l="1"/>
  <c r="Y13" i="1" s="1"/>
  <c r="W15" i="1"/>
  <c r="Y15" i="1" s="1"/>
  <c r="W16" i="1"/>
  <c r="Y16" i="1" s="1"/>
  <c r="W17" i="1"/>
  <c r="Y17" i="1" s="1"/>
  <c r="W18" i="1"/>
  <c r="Y18" i="1" s="1"/>
  <c r="W19" i="1"/>
  <c r="Y19" i="1" s="1"/>
  <c r="W20" i="1"/>
  <c r="Y20" i="1" s="1"/>
  <c r="W21" i="1"/>
  <c r="Y21" i="1" s="1"/>
  <c r="W22" i="1"/>
  <c r="Y22" i="1" s="1"/>
  <c r="W23" i="1"/>
  <c r="Y23" i="1" s="1"/>
  <c r="W24" i="1"/>
  <c r="Y24" i="1" s="1"/>
  <c r="W25" i="1"/>
  <c r="Y25" i="1" s="1"/>
  <c r="W26" i="1"/>
  <c r="Y26" i="1" s="1"/>
  <c r="W27" i="1"/>
  <c r="Y27" i="1" s="1"/>
  <c r="W28" i="1"/>
  <c r="Y28" i="1" s="1"/>
  <c r="W29" i="1"/>
  <c r="Y29" i="1" s="1"/>
  <c r="W30" i="1"/>
  <c r="Y30" i="1" s="1"/>
  <c r="W31" i="1"/>
  <c r="Y31" i="1" s="1"/>
  <c r="W32" i="1"/>
  <c r="Y32" i="1" s="1"/>
  <c r="W33" i="1"/>
  <c r="Y33" i="1" s="1"/>
  <c r="W34" i="1"/>
  <c r="Y34" i="1" s="1"/>
  <c r="U36" i="1" l="1"/>
  <c r="W14" i="1" l="1"/>
  <c r="Y14" i="1" s="1"/>
  <c r="Q36" i="1"/>
  <c r="O36" i="1"/>
  <c r="M36" i="1"/>
  <c r="K36" i="1"/>
  <c r="I36" i="1"/>
  <c r="G36" i="1"/>
  <c r="E36" i="1"/>
  <c r="C36" i="1"/>
  <c r="W12" i="1" l="1"/>
  <c r="S36" i="1" l="1"/>
  <c r="Y12" i="1" l="1"/>
  <c r="Y36" i="1" l="1"/>
  <c r="W36" i="1"/>
</calcChain>
</file>

<file path=xl/sharedStrings.xml><?xml version="1.0" encoding="utf-8"?>
<sst xmlns="http://schemas.openxmlformats.org/spreadsheetml/2006/main" count="61" uniqueCount="39">
  <si>
    <t xml:space="preserve"> </t>
  </si>
  <si>
    <t>(1)</t>
  </si>
  <si>
    <t>(10)</t>
  </si>
  <si>
    <t>(11)</t>
  </si>
  <si>
    <t>(12)</t>
  </si>
  <si>
    <t>(13)=(12)/5</t>
  </si>
  <si>
    <t>TOTAL</t>
  </si>
  <si>
    <t>EXPERIENCED NET SALVAGE</t>
  </si>
  <si>
    <t>352</t>
  </si>
  <si>
    <t>353</t>
  </si>
  <si>
    <t>355</t>
  </si>
  <si>
    <t>356</t>
  </si>
  <si>
    <t>358</t>
  </si>
  <si>
    <t>361</t>
  </si>
  <si>
    <t>362</t>
  </si>
  <si>
    <t>367</t>
  </si>
  <si>
    <t>368</t>
  </si>
  <si>
    <t>370</t>
  </si>
  <si>
    <t>373</t>
  </si>
  <si>
    <t>390.1</t>
  </si>
  <si>
    <t>392</t>
  </si>
  <si>
    <t>397</t>
  </si>
  <si>
    <t xml:space="preserve">TABLE 5.  CALCULATION OF AVERAGE NET SALVAGE ACCRUAL </t>
  </si>
  <si>
    <t>ACCOUNT</t>
  </si>
  <si>
    <t>COST OF</t>
  </si>
  <si>
    <t>REMOVAL</t>
  </si>
  <si>
    <t xml:space="preserve">GROSS </t>
  </si>
  <si>
    <t>SALVAGE</t>
  </si>
  <si>
    <t xml:space="preserve">NET </t>
  </si>
  <si>
    <t>ACCRUAL</t>
  </si>
  <si>
    <t>370.1</t>
  </si>
  <si>
    <t>354</t>
  </si>
  <si>
    <t>366</t>
  </si>
  <si>
    <t>DUQUESNE LIGHT COMPANY</t>
  </si>
  <si>
    <t>364.11</t>
  </si>
  <si>
    <t>365.01</t>
  </si>
  <si>
    <t>369.2</t>
  </si>
  <si>
    <t>357</t>
  </si>
  <si>
    <t>390.2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</si>
</sst>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_);\(0\)"/>
  </numFmts>
  <fonts count="7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 applyAlignme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4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39" fontId="0" fillId="0" borderId="0" xfId="0" applyNumberFormat="1"/>
    <xf numFmtId="39" fontId="0" fillId="0" borderId="1" xfId="0" applyNumberFormat="1" applyBorder="1"/>
    <xf numFmtId="39" fontId="3" fillId="0" borderId="0" xfId="0" applyNumberFormat="1" applyFont="1" applyAlignment="1"/>
    <xf numFmtId="39" fontId="0" fillId="0" borderId="0" xfId="0" applyNumberFormat="1" applyAlignment="1"/>
    <xf numFmtId="37" fontId="0" fillId="0" borderId="0" xfId="0" applyNumberFormat="1"/>
    <xf numFmtId="37" fontId="0" fillId="0" borderId="1" xfId="0" applyNumberFormat="1" applyBorder="1"/>
    <xf numFmtId="37" fontId="3" fillId="0" borderId="0" xfId="0" applyNumberFormat="1" applyFont="1" applyAlignment="1"/>
    <xf numFmtId="39" fontId="1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39" fontId="1" fillId="0" borderId="1" xfId="0" applyNumberFormat="1" applyFont="1" applyBorder="1" applyAlignment="1">
      <alignment horizontal="center"/>
    </xf>
    <xf numFmtId="39" fontId="1" fillId="0" borderId="0" xfId="0" applyNumberFormat="1" applyFont="1" applyAlignment="1">
      <alignment horizontal="center"/>
    </xf>
    <xf numFmtId="39" fontId="0" fillId="0" borderId="2" xfId="0" applyNumberFormat="1" applyBorder="1"/>
    <xf numFmtId="39" fontId="0" fillId="0" borderId="0" xfId="0" applyNumberFormat="1" applyFill="1"/>
    <xf numFmtId="39" fontId="0" fillId="0" borderId="0" xfId="0" applyNumberFormat="1" applyFill="1" applyAlignment="1"/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4" fontId="0" fillId="0" borderId="0" xfId="0" applyNumberFormat="1" applyFill="1"/>
    <xf numFmtId="37" fontId="0" fillId="0" borderId="0" xfId="0" applyNumberFormat="1" applyAlignment="1"/>
    <xf numFmtId="39" fontId="0" fillId="0" borderId="1" xfId="0" applyNumberFormat="1" applyFill="1" applyBorder="1"/>
    <xf numFmtId="39" fontId="3" fillId="0" borderId="0" xfId="0" applyNumberFormat="1" applyFont="1" applyFill="1" applyAlignment="1"/>
    <xf numFmtId="4" fontId="0" fillId="0" borderId="2" xfId="0" applyNumberFormat="1" applyFill="1" applyBorder="1"/>
    <xf numFmtId="39" fontId="0" fillId="0" borderId="2" xfId="0" applyNumberFormat="1" applyFill="1" applyBorder="1"/>
    <xf numFmtId="0" fontId="0" fillId="0" borderId="0" xfId="0" applyFill="1" applyAlignment="1"/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Fill="1"/>
    <xf numFmtId="49" fontId="2" fillId="0" borderId="0" xfId="0" applyNumberFormat="1" applyFont="1" applyFill="1" applyAlignment="1">
      <alignment horizontal="left"/>
    </xf>
    <xf numFmtId="43" fontId="0" fillId="0" borderId="0" xfId="1" applyFont="1" applyAlignment="1"/>
    <xf numFmtId="43" fontId="0" fillId="0" borderId="0" xfId="1" applyFont="1" applyFill="1" applyAlignment="1"/>
    <xf numFmtId="49" fontId="2" fillId="0" borderId="0" xfId="0" applyNumberFormat="1" applyFont="1" applyAlignment="1">
      <alignment horizontal="left"/>
    </xf>
    <xf numFmtId="8" fontId="0" fillId="0" borderId="0" xfId="0" applyNumberFormat="1" applyAlignment="1"/>
    <xf numFmtId="0" fontId="2" fillId="0" borderId="0" xfId="0" applyFont="1" applyAlignment="1"/>
    <xf numFmtId="43" fontId="0" fillId="0" borderId="0" xfId="0" applyNumberFormat="1" applyAlignment="1"/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 fitToPage="1"/>
  </sheetPr>
  <dimension ref="A1:AC48"/>
  <sheetViews>
    <sheetView tabSelected="1" showOutlineSymbols="0" zoomScale="75" zoomScaleNormal="75" workbookViewId="0">
      <selection activeCell="K42" sqref="K42"/>
    </sheetView>
  </sheetViews>
  <sheetFormatPr defaultColWidth="9.77734375" defaultRowHeight="15" x14ac:dyDescent="0.2"/>
  <cols>
    <col min="1" max="1" width="10" bestFit="1" customWidth="1"/>
    <col min="2" max="2" width="2.77734375" customWidth="1"/>
    <col min="3" max="3" width="14" bestFit="1" customWidth="1"/>
    <col min="4" max="4" width="1.77734375" customWidth="1"/>
    <col min="5" max="5" width="13.33203125" bestFit="1" customWidth="1"/>
    <col min="6" max="6" width="3.77734375" customWidth="1"/>
    <col min="7" max="7" width="13.5546875" bestFit="1" customWidth="1"/>
    <col min="8" max="8" width="1.77734375" customWidth="1"/>
    <col min="9" max="9" width="13.33203125" bestFit="1" customWidth="1"/>
    <col min="10" max="10" width="3.77734375" customWidth="1"/>
    <col min="11" max="11" width="14" bestFit="1" customWidth="1"/>
    <col min="12" max="12" width="1.77734375" customWidth="1"/>
    <col min="13" max="13" width="13.33203125" bestFit="1" customWidth="1"/>
    <col min="14" max="14" width="2.77734375" customWidth="1"/>
    <col min="15" max="15" width="19.6640625" bestFit="1" customWidth="1"/>
    <col min="16" max="16" width="2.109375" customWidth="1"/>
    <col min="17" max="17" width="13.33203125" bestFit="1" customWidth="1"/>
    <col min="18" max="18" width="2.77734375" customWidth="1"/>
    <col min="19" max="19" width="13.33203125" bestFit="1" customWidth="1"/>
    <col min="20" max="20" width="1.88671875" customWidth="1"/>
    <col min="21" max="21" width="14" style="16" bestFit="1" customWidth="1"/>
    <col min="22" max="22" width="3.109375" customWidth="1"/>
    <col min="23" max="23" width="14" bestFit="1" customWidth="1"/>
    <col min="24" max="24" width="3.77734375" customWidth="1"/>
    <col min="25" max="25" width="11.33203125" bestFit="1" customWidth="1"/>
    <col min="26" max="26" width="3.77734375" customWidth="1"/>
    <col min="27" max="27" width="12.88671875" style="16" bestFit="1" customWidth="1"/>
    <col min="28" max="28" width="13.5546875" bestFit="1" customWidth="1"/>
    <col min="29" max="29" width="11.33203125" bestFit="1" customWidth="1"/>
  </cols>
  <sheetData>
    <row r="1" spans="1:29" ht="15.75" x14ac:dyDescent="0.25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/>
      <c r="V1" s="3"/>
      <c r="W1" s="3"/>
      <c r="X1" s="3"/>
      <c r="Y1" s="3"/>
    </row>
    <row r="2" spans="1:29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0"/>
      <c r="V2" s="3"/>
      <c r="W2" s="3"/>
      <c r="X2" s="3"/>
      <c r="Y2" s="3"/>
    </row>
    <row r="3" spans="1:29" ht="15.75" x14ac:dyDescent="0.25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0"/>
      <c r="V3" s="3"/>
      <c r="W3" s="3"/>
      <c r="X3" s="3"/>
      <c r="Y3" s="3"/>
    </row>
    <row r="4" spans="1:2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0"/>
      <c r="V4" s="3"/>
      <c r="W4" s="3"/>
      <c r="X4" s="3"/>
      <c r="Y4" s="3"/>
    </row>
    <row r="5" spans="1:29" ht="15.75" x14ac:dyDescent="0.25">
      <c r="A5" s="3" t="s">
        <v>7</v>
      </c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0"/>
      <c r="V5" s="3"/>
      <c r="W5" s="3"/>
      <c r="X5" s="3"/>
      <c r="Y5" s="3"/>
    </row>
    <row r="6" spans="1:29" ht="15.75" x14ac:dyDescent="0.25">
      <c r="A6" s="5"/>
      <c r="C6" s="5"/>
      <c r="E6" s="5"/>
      <c r="G6" s="5"/>
      <c r="I6" s="5"/>
      <c r="K6" s="5"/>
      <c r="M6" s="5"/>
      <c r="O6" s="5"/>
      <c r="Q6" s="5"/>
      <c r="S6" s="5"/>
      <c r="U6" s="15"/>
      <c r="W6" s="5"/>
      <c r="Y6" s="5"/>
    </row>
    <row r="7" spans="1:29" ht="15.75" x14ac:dyDescent="0.25">
      <c r="C7" s="3">
        <v>2010</v>
      </c>
      <c r="D7" s="4"/>
      <c r="E7" s="21"/>
      <c r="G7" s="3">
        <v>2011</v>
      </c>
      <c r="H7" s="4"/>
      <c r="I7" s="21"/>
      <c r="K7" s="3">
        <v>2012</v>
      </c>
      <c r="L7" s="4"/>
      <c r="M7" s="21"/>
      <c r="O7" s="3">
        <v>2013</v>
      </c>
      <c r="P7" s="4"/>
      <c r="Q7" s="21"/>
      <c r="S7" s="3">
        <v>2014</v>
      </c>
      <c r="T7" s="4"/>
      <c r="U7" s="21"/>
    </row>
    <row r="8" spans="1:29" ht="15.75" x14ac:dyDescent="0.25">
      <c r="A8" s="6"/>
      <c r="C8" s="1" t="s">
        <v>24</v>
      </c>
      <c r="D8" s="8"/>
      <c r="E8" s="1" t="s">
        <v>26</v>
      </c>
      <c r="F8" s="12"/>
      <c r="G8" s="1" t="s">
        <v>24</v>
      </c>
      <c r="H8" s="8"/>
      <c r="I8" s="1" t="s">
        <v>26</v>
      </c>
      <c r="J8" s="12"/>
      <c r="K8" s="1" t="s">
        <v>24</v>
      </c>
      <c r="L8" s="8"/>
      <c r="M8" s="22" t="s">
        <v>26</v>
      </c>
      <c r="N8" s="12"/>
      <c r="O8" s="1" t="s">
        <v>24</v>
      </c>
      <c r="P8" s="8"/>
      <c r="Q8" s="22" t="s">
        <v>26</v>
      </c>
      <c r="R8" s="12"/>
      <c r="S8" s="1" t="s">
        <v>24</v>
      </c>
      <c r="T8" s="8"/>
      <c r="U8" s="22" t="s">
        <v>26</v>
      </c>
      <c r="V8" s="12"/>
      <c r="W8" s="2" t="s">
        <v>28</v>
      </c>
      <c r="Y8" s="2" t="s">
        <v>27</v>
      </c>
    </row>
    <row r="9" spans="1:29" ht="15.75" x14ac:dyDescent="0.25">
      <c r="A9" s="2" t="s">
        <v>23</v>
      </c>
      <c r="C9" s="2" t="s">
        <v>25</v>
      </c>
      <c r="D9" s="7" t="s">
        <v>0</v>
      </c>
      <c r="E9" s="2" t="s">
        <v>27</v>
      </c>
      <c r="F9" s="12"/>
      <c r="G9" s="2" t="s">
        <v>25</v>
      </c>
      <c r="H9" s="7" t="s">
        <v>0</v>
      </c>
      <c r="I9" s="2" t="s">
        <v>27</v>
      </c>
      <c r="J9" s="12"/>
      <c r="K9" s="2" t="s">
        <v>25</v>
      </c>
      <c r="L9" s="7" t="s">
        <v>0</v>
      </c>
      <c r="M9" s="23" t="s">
        <v>27</v>
      </c>
      <c r="N9" s="12"/>
      <c r="O9" s="2" t="s">
        <v>25</v>
      </c>
      <c r="P9" s="7" t="s">
        <v>0</v>
      </c>
      <c r="Q9" s="23" t="s">
        <v>27</v>
      </c>
      <c r="R9" s="12"/>
      <c r="S9" s="2" t="s">
        <v>25</v>
      </c>
      <c r="T9" s="7" t="s">
        <v>0</v>
      </c>
      <c r="U9" s="23" t="s">
        <v>27</v>
      </c>
      <c r="V9" s="12"/>
      <c r="W9" s="2" t="s">
        <v>27</v>
      </c>
      <c r="Y9" s="2" t="s">
        <v>29</v>
      </c>
    </row>
    <row r="10" spans="1:29" ht="15.75" x14ac:dyDescent="0.25">
      <c r="A10" s="1" t="s">
        <v>1</v>
      </c>
      <c r="C10" s="27">
        <v>-2</v>
      </c>
      <c r="D10" s="28"/>
      <c r="E10" s="27">
        <v>-3</v>
      </c>
      <c r="F10" s="28"/>
      <c r="G10" s="27">
        <v>-4</v>
      </c>
      <c r="H10" s="28"/>
      <c r="I10" s="27">
        <v>-5</v>
      </c>
      <c r="J10" s="28"/>
      <c r="K10" s="27">
        <v>-6</v>
      </c>
      <c r="L10" s="28"/>
      <c r="M10" s="27">
        <v>-7</v>
      </c>
      <c r="N10" s="28"/>
      <c r="O10" s="27">
        <v>-8</v>
      </c>
      <c r="P10" s="28"/>
      <c r="Q10" s="27">
        <v>-9</v>
      </c>
      <c r="R10" s="12"/>
      <c r="S10" s="1" t="s">
        <v>2</v>
      </c>
      <c r="T10" s="12"/>
      <c r="U10" s="22" t="s">
        <v>3</v>
      </c>
      <c r="V10" s="12"/>
      <c r="W10" s="1" t="s">
        <v>4</v>
      </c>
      <c r="Y10" s="1" t="s">
        <v>5</v>
      </c>
    </row>
    <row r="11" spans="1:29" x14ac:dyDescent="0.2">
      <c r="A11" s="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2"/>
      <c r="O11" s="12"/>
      <c r="P11" s="12"/>
      <c r="Q11" s="13"/>
      <c r="R11" s="12"/>
      <c r="S11" s="29"/>
      <c r="T11" s="29"/>
      <c r="U11" s="25"/>
      <c r="V11" s="12"/>
      <c r="W11" s="12"/>
      <c r="Y11" s="11"/>
      <c r="AB11" s="43"/>
      <c r="AC11" s="43"/>
    </row>
    <row r="12" spans="1:29" x14ac:dyDescent="0.2">
      <c r="A12" s="40">
        <v>303</v>
      </c>
      <c r="C12" s="12"/>
      <c r="D12" s="12"/>
      <c r="E12" s="12"/>
      <c r="F12" s="12"/>
      <c r="G12" s="12"/>
      <c r="H12" s="12"/>
      <c r="I12" s="39"/>
      <c r="J12" s="12"/>
      <c r="K12" s="39"/>
      <c r="L12" s="12"/>
      <c r="M12" s="13"/>
      <c r="N12" s="12"/>
      <c r="O12" s="41"/>
      <c r="P12" s="29"/>
      <c r="Q12" s="25"/>
      <c r="R12" s="12"/>
      <c r="S12" s="41">
        <v>5612.59</v>
      </c>
      <c r="T12" s="29"/>
      <c r="U12" s="25">
        <v>5612.59</v>
      </c>
      <c r="V12" s="12"/>
      <c r="W12" s="13">
        <f>SUM(E12+I12+M12+Q12+U12)-SUM(C12+G12+K12+O12+S12)</f>
        <v>0</v>
      </c>
      <c r="Y12" s="17">
        <f t="shared" ref="Y12:Y34" si="0">ROUND(+W12/5,0)</f>
        <v>0</v>
      </c>
      <c r="AA12" s="38"/>
      <c r="AB12" s="39"/>
      <c r="AC12" s="39"/>
    </row>
    <row r="13" spans="1:29" x14ac:dyDescent="0.2">
      <c r="A13" s="36" t="s">
        <v>8</v>
      </c>
      <c r="C13" s="39">
        <v>56931</v>
      </c>
      <c r="D13" s="13"/>
      <c r="E13" s="25">
        <v>25222.3</v>
      </c>
      <c r="F13" s="13"/>
      <c r="G13" s="25"/>
      <c r="H13" s="25"/>
      <c r="I13" s="25"/>
      <c r="J13" s="13"/>
      <c r="K13" s="39"/>
      <c r="L13" s="25"/>
      <c r="M13" s="25"/>
      <c r="N13" s="13"/>
      <c r="O13" s="25">
        <v>3695.68</v>
      </c>
      <c r="P13" s="25"/>
      <c r="Q13" s="25"/>
      <c r="R13" s="13"/>
      <c r="S13" s="25">
        <v>4908.53</v>
      </c>
      <c r="T13" s="25"/>
      <c r="U13" s="25"/>
      <c r="V13" s="13"/>
      <c r="W13" s="13">
        <f t="shared" ref="W13:W34" si="1">SUM(E13+I13+M13+Q13+U13)-SUM(C13+G13+K13+O13+S13)</f>
        <v>-40312.910000000003</v>
      </c>
      <c r="Y13" s="17">
        <f t="shared" si="0"/>
        <v>-8063</v>
      </c>
      <c r="AA13" s="38"/>
      <c r="AB13" s="39"/>
      <c r="AC13" s="39"/>
    </row>
    <row r="14" spans="1:29" x14ac:dyDescent="0.2">
      <c r="A14" s="36" t="s">
        <v>9</v>
      </c>
      <c r="C14" s="39">
        <v>1129738.1499999999</v>
      </c>
      <c r="D14" s="13"/>
      <c r="E14" s="16">
        <v>172376.88</v>
      </c>
      <c r="F14" s="29"/>
      <c r="G14" s="39">
        <v>2237422.63</v>
      </c>
      <c r="H14" s="25"/>
      <c r="I14" s="26">
        <v>22751.14</v>
      </c>
      <c r="J14" s="29"/>
      <c r="K14" s="39">
        <v>2033425.41</v>
      </c>
      <c r="L14" s="25"/>
      <c r="M14" s="26">
        <v>182157.8</v>
      </c>
      <c r="N14" s="29"/>
      <c r="O14" s="39">
        <v>837370.1</v>
      </c>
      <c r="P14" s="25"/>
      <c r="Q14" s="39">
        <v>104574.26</v>
      </c>
      <c r="R14" s="29"/>
      <c r="S14" s="41">
        <v>895897.13</v>
      </c>
      <c r="T14" s="25"/>
      <c r="U14" s="41">
        <v>35959.06</v>
      </c>
      <c r="V14" s="13"/>
      <c r="W14" s="13">
        <f t="shared" si="1"/>
        <v>-6616034.2799999993</v>
      </c>
      <c r="Y14" s="17">
        <f t="shared" si="0"/>
        <v>-1323207</v>
      </c>
      <c r="AA14" s="38"/>
      <c r="AB14" s="39"/>
      <c r="AC14" s="39"/>
    </row>
    <row r="15" spans="1:29" x14ac:dyDescent="0.2">
      <c r="A15" s="36" t="s">
        <v>31</v>
      </c>
      <c r="C15" s="39">
        <v>706539.71</v>
      </c>
      <c r="D15" s="13"/>
      <c r="E15" s="16"/>
      <c r="F15" s="29"/>
      <c r="G15" s="39">
        <v>521787.63</v>
      </c>
      <c r="H15" s="25"/>
      <c r="I15" s="26">
        <v>47739.53</v>
      </c>
      <c r="J15" s="29"/>
      <c r="K15" s="39"/>
      <c r="L15" s="25"/>
      <c r="M15" s="26"/>
      <c r="N15" s="29"/>
      <c r="O15" s="39">
        <v>778185.96</v>
      </c>
      <c r="P15" s="25"/>
      <c r="Q15" s="39">
        <v>110067.92</v>
      </c>
      <c r="R15" s="29"/>
      <c r="S15" s="41"/>
      <c r="T15" s="25"/>
      <c r="U15" s="41"/>
      <c r="V15" s="13"/>
      <c r="W15" s="13">
        <f t="shared" si="1"/>
        <v>-1848705.8499999999</v>
      </c>
      <c r="Y15" s="17">
        <f t="shared" si="0"/>
        <v>-369741</v>
      </c>
      <c r="AA15" s="38"/>
      <c r="AB15" s="39"/>
      <c r="AC15" s="39"/>
    </row>
    <row r="16" spans="1:29" x14ac:dyDescent="0.2">
      <c r="A16" s="36" t="s">
        <v>10</v>
      </c>
      <c r="C16" s="39">
        <v>36605.71</v>
      </c>
      <c r="D16" s="13"/>
      <c r="E16" s="25"/>
      <c r="F16" s="29"/>
      <c r="G16" s="25">
        <v>408423.8</v>
      </c>
      <c r="H16" s="25"/>
      <c r="I16" s="25">
        <v>25006.41</v>
      </c>
      <c r="J16" s="29"/>
      <c r="K16" s="39"/>
      <c r="L16" s="25"/>
      <c r="M16" s="25"/>
      <c r="N16" s="29"/>
      <c r="O16" s="25">
        <v>6308.19</v>
      </c>
      <c r="P16" s="25"/>
      <c r="Q16" s="25"/>
      <c r="R16" s="29"/>
      <c r="S16" s="25">
        <v>32593.4</v>
      </c>
      <c r="T16" s="25"/>
      <c r="U16" s="25"/>
      <c r="V16" s="13"/>
      <c r="W16" s="13">
        <f t="shared" si="1"/>
        <v>-458924.69000000006</v>
      </c>
      <c r="Y16" s="17">
        <f t="shared" si="0"/>
        <v>-91785</v>
      </c>
      <c r="AA16" s="38"/>
      <c r="AB16" s="39"/>
      <c r="AC16" s="39"/>
    </row>
    <row r="17" spans="1:29" x14ac:dyDescent="0.2">
      <c r="A17" s="36" t="s">
        <v>11</v>
      </c>
      <c r="C17" s="39">
        <v>89309.48</v>
      </c>
      <c r="D17" s="13"/>
      <c r="E17" s="39"/>
      <c r="F17" s="29"/>
      <c r="G17" s="39">
        <v>3854947.96</v>
      </c>
      <c r="H17" s="25"/>
      <c r="I17" s="39">
        <v>580986.18999999994</v>
      </c>
      <c r="J17" s="29"/>
      <c r="K17" s="39">
        <v>313423.49</v>
      </c>
      <c r="L17" s="25"/>
      <c r="M17" s="25"/>
      <c r="N17" s="29"/>
      <c r="O17" s="39">
        <v>162395.43</v>
      </c>
      <c r="P17" s="25"/>
      <c r="Q17" s="25">
        <v>12556.49</v>
      </c>
      <c r="R17" s="29"/>
      <c r="S17" s="41">
        <v>92632.19</v>
      </c>
      <c r="T17" s="25"/>
      <c r="U17" s="25"/>
      <c r="V17" s="13"/>
      <c r="W17" s="13">
        <f t="shared" si="1"/>
        <v>-3919165.87</v>
      </c>
      <c r="Y17" s="17">
        <f t="shared" si="0"/>
        <v>-783833</v>
      </c>
      <c r="AA17" s="38"/>
      <c r="AB17" s="39"/>
      <c r="AC17" s="39"/>
    </row>
    <row r="18" spans="1:29" x14ac:dyDescent="0.2">
      <c r="A18" s="45" t="s">
        <v>37</v>
      </c>
      <c r="C18" s="39"/>
      <c r="D18" s="13"/>
      <c r="E18" s="39"/>
      <c r="F18" s="29"/>
      <c r="G18" s="39"/>
      <c r="H18" s="25"/>
      <c r="I18" s="39"/>
      <c r="J18" s="29"/>
      <c r="K18" s="39"/>
      <c r="L18" s="25"/>
      <c r="M18" s="25"/>
      <c r="N18" s="29"/>
      <c r="O18" s="39">
        <v>8152.24</v>
      </c>
      <c r="P18" s="25"/>
      <c r="Q18" s="25">
        <v>242994.34</v>
      </c>
      <c r="R18" s="29"/>
      <c r="S18" s="41"/>
      <c r="T18" s="25"/>
      <c r="U18" s="25"/>
      <c r="V18" s="13"/>
      <c r="W18" s="13">
        <f t="shared" si="1"/>
        <v>234842.1</v>
      </c>
      <c r="Y18" s="17">
        <f t="shared" si="0"/>
        <v>46968</v>
      </c>
      <c r="AA18" s="38"/>
      <c r="AB18" s="39"/>
      <c r="AC18" s="39"/>
    </row>
    <row r="19" spans="1:29" x14ac:dyDescent="0.2">
      <c r="A19" s="36" t="s">
        <v>12</v>
      </c>
      <c r="C19" s="39"/>
      <c r="D19" s="13"/>
      <c r="E19" s="39"/>
      <c r="F19" s="29"/>
      <c r="G19" s="25"/>
      <c r="H19" s="25"/>
      <c r="I19" s="25"/>
      <c r="J19" s="29"/>
      <c r="K19" s="39"/>
      <c r="L19" s="25"/>
      <c r="M19" s="25"/>
      <c r="N19" s="29"/>
      <c r="O19" s="25">
        <v>40761.199999999997</v>
      </c>
      <c r="P19" s="25"/>
      <c r="Q19" s="25">
        <v>1214971.42</v>
      </c>
      <c r="R19" s="29"/>
      <c r="S19" s="25"/>
      <c r="T19" s="25"/>
      <c r="U19" s="25"/>
      <c r="V19" s="13"/>
      <c r="W19" s="13">
        <f t="shared" si="1"/>
        <v>1174210.22</v>
      </c>
      <c r="Y19" s="17">
        <f t="shared" si="0"/>
        <v>234842</v>
      </c>
      <c r="AA19" s="38"/>
      <c r="AB19" s="39"/>
      <c r="AC19" s="39"/>
    </row>
    <row r="20" spans="1:29" x14ac:dyDescent="0.2">
      <c r="A20" s="36" t="s">
        <v>13</v>
      </c>
      <c r="C20" s="39">
        <v>6839.25</v>
      </c>
      <c r="D20" s="13"/>
      <c r="E20" s="25">
        <v>528.42999999999995</v>
      </c>
      <c r="F20" s="29"/>
      <c r="G20" s="25">
        <v>319195.49</v>
      </c>
      <c r="H20" s="25"/>
      <c r="I20" s="25"/>
      <c r="J20" s="29"/>
      <c r="K20" s="39">
        <v>305774.11</v>
      </c>
      <c r="L20" s="25"/>
      <c r="M20" s="25">
        <v>15745.89</v>
      </c>
      <c r="N20" s="29"/>
      <c r="O20" s="25">
        <v>72391.8</v>
      </c>
      <c r="P20" s="25"/>
      <c r="Q20" s="25"/>
      <c r="R20" s="29"/>
      <c r="S20" s="25">
        <v>75911.33</v>
      </c>
      <c r="T20" s="25"/>
      <c r="U20" s="25">
        <v>12178.05</v>
      </c>
      <c r="V20" s="13"/>
      <c r="W20" s="13">
        <f t="shared" si="1"/>
        <v>-751659.61</v>
      </c>
      <c r="Y20" s="17">
        <f t="shared" si="0"/>
        <v>-150332</v>
      </c>
      <c r="AA20" s="38"/>
      <c r="AB20" s="39"/>
      <c r="AC20" s="39"/>
    </row>
    <row r="21" spans="1:29" x14ac:dyDescent="0.2">
      <c r="A21" s="36" t="s">
        <v>14</v>
      </c>
      <c r="C21" s="39">
        <v>2551159.6399999997</v>
      </c>
      <c r="D21" s="13"/>
      <c r="E21" s="39">
        <v>186529.33</v>
      </c>
      <c r="F21" s="29"/>
      <c r="G21" s="39">
        <v>1150920.1100000001</v>
      </c>
      <c r="H21" s="25"/>
      <c r="I21" s="26">
        <v>124674.79</v>
      </c>
      <c r="J21" s="29"/>
      <c r="K21" s="39">
        <v>2061554.86</v>
      </c>
      <c r="L21" s="25"/>
      <c r="M21" s="25">
        <v>267557.83</v>
      </c>
      <c r="N21" s="29"/>
      <c r="O21" s="39">
        <v>859239.07</v>
      </c>
      <c r="P21" s="25"/>
      <c r="Q21" s="39">
        <v>73184.3</v>
      </c>
      <c r="R21" s="29"/>
      <c r="S21" s="41">
        <v>950022.22</v>
      </c>
      <c r="T21" s="25"/>
      <c r="U21" s="41">
        <v>174575.06</v>
      </c>
      <c r="V21" s="13"/>
      <c r="W21" s="13">
        <f t="shared" si="1"/>
        <v>-6746374.5899999999</v>
      </c>
      <c r="Y21" s="17">
        <f t="shared" si="0"/>
        <v>-1349275</v>
      </c>
      <c r="AA21" s="38"/>
      <c r="AB21" s="39"/>
      <c r="AC21" s="39"/>
    </row>
    <row r="22" spans="1:29" x14ac:dyDescent="0.2">
      <c r="A22" s="45" t="s">
        <v>34</v>
      </c>
      <c r="C22" s="39">
        <v>2673850.7000000002</v>
      </c>
      <c r="D22" s="13"/>
      <c r="E22" s="39">
        <v>339768.64</v>
      </c>
      <c r="F22" s="29"/>
      <c r="G22" s="39">
        <v>3436209.65</v>
      </c>
      <c r="H22" s="25"/>
      <c r="I22" s="25">
        <v>748334.67</v>
      </c>
      <c r="J22" s="29"/>
      <c r="K22" s="39">
        <v>2317743.98</v>
      </c>
      <c r="L22" s="25"/>
      <c r="M22" s="25">
        <v>398519.18</v>
      </c>
      <c r="N22" s="29"/>
      <c r="O22" s="25">
        <v>1725546.38</v>
      </c>
      <c r="P22" s="25"/>
      <c r="Q22" s="25">
        <v>762238.63</v>
      </c>
      <c r="R22" s="29"/>
      <c r="S22" s="25">
        <v>2430115.5499999998</v>
      </c>
      <c r="T22" s="25"/>
      <c r="U22" s="25">
        <v>1477526.33</v>
      </c>
      <c r="V22" s="13"/>
      <c r="W22" s="13">
        <f t="shared" si="1"/>
        <v>-8857078.8100000024</v>
      </c>
      <c r="Y22" s="17">
        <f t="shared" si="0"/>
        <v>-1771416</v>
      </c>
      <c r="AA22" s="38"/>
      <c r="AB22" s="39"/>
      <c r="AC22" s="39"/>
    </row>
    <row r="23" spans="1:29" x14ac:dyDescent="0.2">
      <c r="A23" s="45" t="s">
        <v>35</v>
      </c>
      <c r="C23" s="39">
        <v>2185425.33</v>
      </c>
      <c r="D23" s="13"/>
      <c r="E23" s="39">
        <v>2095740.89</v>
      </c>
      <c r="F23" s="29"/>
      <c r="G23" s="39">
        <v>2442794.9700000002</v>
      </c>
      <c r="H23" s="25"/>
      <c r="I23" s="39">
        <v>1082338.48</v>
      </c>
      <c r="J23" s="29"/>
      <c r="K23" s="39">
        <v>916072.69</v>
      </c>
      <c r="L23" s="25"/>
      <c r="M23" s="25">
        <v>1410888.97</v>
      </c>
      <c r="N23" s="29"/>
      <c r="O23" s="39">
        <v>878129.35</v>
      </c>
      <c r="P23" s="25"/>
      <c r="Q23" s="39">
        <v>1522556.82</v>
      </c>
      <c r="R23" s="29"/>
      <c r="S23" s="41">
        <v>463718.94</v>
      </c>
      <c r="T23" s="25"/>
      <c r="U23" s="41">
        <v>1882832.46</v>
      </c>
      <c r="V23" s="13"/>
      <c r="W23" s="13">
        <f t="shared" si="1"/>
        <v>1108216.3399999999</v>
      </c>
      <c r="Y23" s="17">
        <f t="shared" si="0"/>
        <v>221643</v>
      </c>
      <c r="AA23" s="38"/>
      <c r="AB23" s="39"/>
      <c r="AC23" s="39"/>
    </row>
    <row r="24" spans="1:29" x14ac:dyDescent="0.2">
      <c r="A24" s="36" t="s">
        <v>32</v>
      </c>
      <c r="C24" s="25">
        <v>51788.46</v>
      </c>
      <c r="D24" s="13"/>
      <c r="E24" s="25"/>
      <c r="F24" s="29"/>
      <c r="G24" s="25"/>
      <c r="H24" s="25"/>
      <c r="I24" s="25"/>
      <c r="J24" s="29"/>
      <c r="K24" s="39">
        <v>29686.32</v>
      </c>
      <c r="L24" s="25"/>
      <c r="M24" s="25"/>
      <c r="N24" s="29"/>
      <c r="O24" s="25">
        <v>42679.01</v>
      </c>
      <c r="P24" s="25"/>
      <c r="Q24" s="25"/>
      <c r="R24" s="29"/>
      <c r="S24" s="25">
        <v>1659.9</v>
      </c>
      <c r="T24" s="25"/>
      <c r="U24" s="25"/>
      <c r="V24" s="13"/>
      <c r="W24" s="13">
        <f t="shared" si="1"/>
        <v>-125813.69</v>
      </c>
      <c r="Y24" s="17">
        <f t="shared" si="0"/>
        <v>-25163</v>
      </c>
      <c r="AA24" s="38"/>
      <c r="AB24" s="39"/>
      <c r="AC24" s="39"/>
    </row>
    <row r="25" spans="1:29" x14ac:dyDescent="0.2">
      <c r="A25" s="36" t="s">
        <v>15</v>
      </c>
      <c r="C25" s="39">
        <v>1765610.28</v>
      </c>
      <c r="D25" s="13"/>
      <c r="E25" s="39">
        <v>988823.29</v>
      </c>
      <c r="F25" s="29"/>
      <c r="G25" s="39">
        <v>1302737.29</v>
      </c>
      <c r="H25" s="25"/>
      <c r="I25" s="25">
        <v>774784.35</v>
      </c>
      <c r="J25" s="29"/>
      <c r="K25" s="39">
        <v>569591.24</v>
      </c>
      <c r="L25" s="25"/>
      <c r="M25" s="25">
        <v>1215511.49</v>
      </c>
      <c r="N25" s="29"/>
      <c r="O25" s="25">
        <v>336491.71</v>
      </c>
      <c r="P25" s="25"/>
      <c r="Q25" s="25">
        <v>786573.22</v>
      </c>
      <c r="R25" s="29"/>
      <c r="S25" s="25">
        <v>601495.84</v>
      </c>
      <c r="T25" s="25"/>
      <c r="U25" s="25">
        <v>525719.74</v>
      </c>
      <c r="V25" s="13"/>
      <c r="W25" s="13">
        <f t="shared" si="1"/>
        <v>-284514.27000000048</v>
      </c>
      <c r="Y25" s="17">
        <f t="shared" si="0"/>
        <v>-56903</v>
      </c>
      <c r="AA25" s="38"/>
      <c r="AB25" s="39"/>
      <c r="AC25" s="39"/>
    </row>
    <row r="26" spans="1:29" x14ac:dyDescent="0.2">
      <c r="A26" s="36" t="s">
        <v>16</v>
      </c>
      <c r="C26" s="39">
        <v>1754568.18</v>
      </c>
      <c r="D26" s="13"/>
      <c r="E26" s="39">
        <v>356198.33</v>
      </c>
      <c r="F26" s="29"/>
      <c r="G26" s="39">
        <v>1743282.24</v>
      </c>
      <c r="H26" s="25"/>
      <c r="I26" s="39">
        <v>732603.29</v>
      </c>
      <c r="J26" s="29"/>
      <c r="K26" s="39">
        <v>1135425.22</v>
      </c>
      <c r="L26" s="25"/>
      <c r="M26" s="39">
        <v>479453.91</v>
      </c>
      <c r="N26" s="29"/>
      <c r="O26" s="39">
        <v>1241487.99</v>
      </c>
      <c r="P26" s="25"/>
      <c r="Q26" s="39">
        <v>922680.45</v>
      </c>
      <c r="R26" s="29"/>
      <c r="S26" s="41">
        <v>828437.78</v>
      </c>
      <c r="T26" s="25"/>
      <c r="U26" s="41">
        <v>1695938.32</v>
      </c>
      <c r="V26" s="13"/>
      <c r="W26" s="13">
        <f t="shared" si="1"/>
        <v>-2516327.1100000003</v>
      </c>
      <c r="Y26" s="17">
        <f t="shared" si="0"/>
        <v>-503265</v>
      </c>
      <c r="AA26" s="38"/>
      <c r="AB26" s="39"/>
      <c r="AC26" s="39"/>
    </row>
    <row r="27" spans="1:29" x14ac:dyDescent="0.2">
      <c r="A27" s="45" t="s">
        <v>36</v>
      </c>
      <c r="C27" s="43">
        <v>2011774.94</v>
      </c>
      <c r="D27" s="13"/>
      <c r="E27" s="25">
        <v>522.91999999999996</v>
      </c>
      <c r="F27" s="29"/>
      <c r="G27" s="39">
        <v>1312441.03</v>
      </c>
      <c r="H27" s="25"/>
      <c r="I27" s="25"/>
      <c r="J27" s="29"/>
      <c r="K27" s="39">
        <v>947369.94</v>
      </c>
      <c r="L27" s="25"/>
      <c r="M27" s="25">
        <v>298.58999999999997</v>
      </c>
      <c r="N27" s="29"/>
      <c r="O27" s="39">
        <v>624067.05000000005</v>
      </c>
      <c r="P27" s="25"/>
      <c r="Q27" s="25">
        <v>93.38</v>
      </c>
      <c r="R27" s="29"/>
      <c r="S27" s="41">
        <v>199513.32</v>
      </c>
      <c r="T27" s="25"/>
      <c r="U27" s="25"/>
      <c r="V27" s="13"/>
      <c r="W27" s="13">
        <f t="shared" si="1"/>
        <v>-5094251.3900000006</v>
      </c>
      <c r="Y27" s="17">
        <f t="shared" si="0"/>
        <v>-1018850</v>
      </c>
      <c r="AA27" s="38"/>
      <c r="AB27" s="39"/>
      <c r="AC27" s="39"/>
    </row>
    <row r="28" spans="1:29" s="35" customFormat="1" x14ac:dyDescent="0.2">
      <c r="A28" s="37" t="s">
        <v>17</v>
      </c>
      <c r="C28" s="39">
        <v>6934.23</v>
      </c>
      <c r="D28" s="25"/>
      <c r="E28" s="25"/>
      <c r="F28" s="29"/>
      <c r="G28" s="39">
        <v>132098.03</v>
      </c>
      <c r="H28" s="25"/>
      <c r="I28" s="25"/>
      <c r="J28" s="29"/>
      <c r="K28" s="25"/>
      <c r="L28" s="25"/>
      <c r="M28" s="25"/>
      <c r="N28" s="29"/>
      <c r="O28" s="25">
        <v>717.4</v>
      </c>
      <c r="P28" s="25"/>
      <c r="Q28" s="25"/>
      <c r="R28" s="29"/>
      <c r="S28" s="25">
        <v>15487.37</v>
      </c>
      <c r="T28" s="25"/>
      <c r="U28" s="25"/>
      <c r="V28" s="25"/>
      <c r="W28" s="13">
        <f t="shared" si="1"/>
        <v>-155237.03</v>
      </c>
      <c r="Y28" s="17">
        <f t="shared" si="0"/>
        <v>-31047</v>
      </c>
      <c r="AA28" s="38"/>
      <c r="AB28" s="39"/>
      <c r="AC28" s="39"/>
    </row>
    <row r="29" spans="1:29" s="35" customFormat="1" x14ac:dyDescent="0.2">
      <c r="A29" s="37" t="s">
        <v>30</v>
      </c>
      <c r="C29" s="39">
        <v>631.88</v>
      </c>
      <c r="D29" s="25"/>
      <c r="E29" s="25"/>
      <c r="F29" s="29"/>
      <c r="G29" s="39">
        <v>17.989999999999998</v>
      </c>
      <c r="H29" s="25"/>
      <c r="I29" s="25"/>
      <c r="J29" s="29"/>
      <c r="K29" s="25"/>
      <c r="L29" s="25"/>
      <c r="M29" s="25"/>
      <c r="N29" s="29"/>
      <c r="O29" s="25"/>
      <c r="P29" s="25"/>
      <c r="Q29" s="25"/>
      <c r="R29" s="29"/>
      <c r="S29" s="25">
        <v>2.2999999999999998</v>
      </c>
      <c r="T29" s="25"/>
      <c r="U29" s="25"/>
      <c r="V29" s="25"/>
      <c r="W29" s="13">
        <f t="shared" si="1"/>
        <v>-652.16999999999996</v>
      </c>
      <c r="Y29" s="17">
        <f t="shared" si="0"/>
        <v>-130</v>
      </c>
      <c r="AA29" s="38"/>
      <c r="AB29" s="39"/>
      <c r="AC29" s="39"/>
    </row>
    <row r="30" spans="1:29" s="35" customFormat="1" x14ac:dyDescent="0.2">
      <c r="A30" s="37" t="s">
        <v>18</v>
      </c>
      <c r="C30" s="39">
        <v>83955.34</v>
      </c>
      <c r="D30" s="25"/>
      <c r="E30" s="25"/>
      <c r="F30" s="29"/>
      <c r="G30" s="39">
        <v>168712.05</v>
      </c>
      <c r="H30" s="25"/>
      <c r="I30" s="25"/>
      <c r="J30" s="29"/>
      <c r="K30" s="39">
        <v>105394.69</v>
      </c>
      <c r="L30" s="25"/>
      <c r="M30" s="25"/>
      <c r="N30" s="29"/>
      <c r="O30" s="39">
        <v>93870.03</v>
      </c>
      <c r="P30" s="25"/>
      <c r="Q30" s="25"/>
      <c r="R30" s="29"/>
      <c r="S30" s="41">
        <v>16098.55</v>
      </c>
      <c r="T30" s="25"/>
      <c r="U30" s="25">
        <v>148.51</v>
      </c>
      <c r="V30" s="25"/>
      <c r="W30" s="13">
        <f t="shared" si="1"/>
        <v>-467882.14999999997</v>
      </c>
      <c r="Y30" s="17">
        <f t="shared" si="0"/>
        <v>-93576</v>
      </c>
      <c r="AA30" s="38"/>
      <c r="AB30" s="44"/>
      <c r="AC30" s="44"/>
    </row>
    <row r="31" spans="1:29" s="35" customFormat="1" x14ac:dyDescent="0.2">
      <c r="A31" s="37" t="s">
        <v>19</v>
      </c>
      <c r="C31" s="25">
        <v>225651.84</v>
      </c>
      <c r="D31" s="25"/>
      <c r="E31" s="25"/>
      <c r="F31" s="29"/>
      <c r="G31" s="39">
        <v>398190.54</v>
      </c>
      <c r="H31" s="25"/>
      <c r="I31" s="25"/>
      <c r="J31" s="29"/>
      <c r="K31" s="39">
        <v>1792147.48</v>
      </c>
      <c r="L31" s="25"/>
      <c r="M31" s="25">
        <v>-18900</v>
      </c>
      <c r="N31" s="29"/>
      <c r="O31" s="39">
        <v>474861.86</v>
      </c>
      <c r="P31" s="25"/>
      <c r="Q31" s="25"/>
      <c r="R31" s="29"/>
      <c r="S31" s="41">
        <v>156927.14000000001</v>
      </c>
      <c r="T31" s="25"/>
      <c r="U31" s="25"/>
      <c r="V31" s="25"/>
      <c r="W31" s="13">
        <f t="shared" si="1"/>
        <v>-3066678.86</v>
      </c>
      <c r="Y31" s="17">
        <f t="shared" si="0"/>
        <v>-613336</v>
      </c>
      <c r="AA31" s="38"/>
      <c r="AB31" s="44"/>
      <c r="AC31" s="44"/>
    </row>
    <row r="32" spans="1:29" s="35" customFormat="1" x14ac:dyDescent="0.2">
      <c r="A32" s="42" t="s">
        <v>38</v>
      </c>
      <c r="C32" s="25">
        <v>26615.89</v>
      </c>
      <c r="D32" s="25"/>
      <c r="E32" s="25"/>
      <c r="F32" s="29"/>
      <c r="G32" s="39"/>
      <c r="H32" s="25"/>
      <c r="I32" s="25"/>
      <c r="J32" s="29"/>
      <c r="K32" s="39">
        <v>2341.8200000000002</v>
      </c>
      <c r="L32" s="25"/>
      <c r="M32" s="25"/>
      <c r="N32" s="29"/>
      <c r="O32" s="39">
        <v>1034.3699999999999</v>
      </c>
      <c r="P32" s="25"/>
      <c r="Q32" s="25"/>
      <c r="R32" s="29"/>
      <c r="S32" s="41"/>
      <c r="T32" s="25"/>
      <c r="U32" s="25"/>
      <c r="V32" s="25"/>
      <c r="W32" s="13">
        <f t="shared" si="1"/>
        <v>-29992.079999999998</v>
      </c>
      <c r="Y32" s="17">
        <f t="shared" si="0"/>
        <v>-5998</v>
      </c>
      <c r="AA32" s="38"/>
      <c r="AB32" s="44"/>
      <c r="AC32" s="44"/>
    </row>
    <row r="33" spans="1:29" s="35" customFormat="1" x14ac:dyDescent="0.2">
      <c r="A33" s="37" t="s">
        <v>20</v>
      </c>
      <c r="C33" s="39"/>
      <c r="D33" s="25"/>
      <c r="E33" s="25">
        <v>-276842.15000000002</v>
      </c>
      <c r="F33" s="29"/>
      <c r="G33" s="25"/>
      <c r="H33" s="25"/>
      <c r="I33" s="25"/>
      <c r="J33" s="29"/>
      <c r="K33" s="25">
        <v>-1873</v>
      </c>
      <c r="L33" s="25"/>
      <c r="M33" s="25">
        <v>105895</v>
      </c>
      <c r="N33" s="29"/>
      <c r="O33" s="25"/>
      <c r="P33" s="25"/>
      <c r="Q33" s="25">
        <v>161871.97</v>
      </c>
      <c r="R33" s="29"/>
      <c r="S33" s="25"/>
      <c r="T33" s="25"/>
      <c r="U33" s="25">
        <v>736864.67</v>
      </c>
      <c r="V33" s="25"/>
      <c r="W33" s="13">
        <f t="shared" si="1"/>
        <v>729662.49</v>
      </c>
      <c r="Y33" s="17">
        <f t="shared" si="0"/>
        <v>145932</v>
      </c>
      <c r="AA33" s="38"/>
      <c r="AB33" s="44"/>
      <c r="AC33" s="44"/>
    </row>
    <row r="34" spans="1:29" s="35" customFormat="1" x14ac:dyDescent="0.2">
      <c r="A34" s="38" t="s">
        <v>21</v>
      </c>
      <c r="C34" s="25">
        <v>12630.23</v>
      </c>
      <c r="D34" s="25"/>
      <c r="E34" s="25">
        <v>7.71</v>
      </c>
      <c r="F34" s="29"/>
      <c r="G34" s="25">
        <v>123.2</v>
      </c>
      <c r="H34" s="25"/>
      <c r="I34" s="25"/>
      <c r="J34" s="29"/>
      <c r="K34" s="25"/>
      <c r="L34" s="25"/>
      <c r="M34" s="25"/>
      <c r="N34" s="29"/>
      <c r="O34" s="39"/>
      <c r="P34" s="25"/>
      <c r="Q34" s="25"/>
      <c r="R34" s="29"/>
      <c r="S34" s="41">
        <v>188.06</v>
      </c>
      <c r="T34" s="25"/>
      <c r="U34" s="25"/>
      <c r="V34" s="25"/>
      <c r="W34" s="13">
        <f t="shared" si="1"/>
        <v>-12933.78</v>
      </c>
      <c r="Y34" s="17">
        <f t="shared" si="0"/>
        <v>-2587</v>
      </c>
      <c r="AA34" s="38"/>
    </row>
    <row r="35" spans="1:29" x14ac:dyDescent="0.2">
      <c r="C35" s="14"/>
      <c r="D35" s="13"/>
      <c r="E35" s="14"/>
      <c r="F35" s="13"/>
      <c r="G35" s="14"/>
      <c r="H35" s="13"/>
      <c r="I35" s="14"/>
      <c r="J35" s="13"/>
      <c r="K35" s="14"/>
      <c r="L35" s="13"/>
      <c r="M35" s="14"/>
      <c r="O35" s="14"/>
      <c r="P35" s="13"/>
      <c r="Q35" s="14"/>
      <c r="S35" s="31"/>
      <c r="T35" s="25"/>
      <c r="U35" s="31"/>
      <c r="V35" s="13"/>
      <c r="W35" s="14"/>
      <c r="Y35" s="18"/>
    </row>
    <row r="36" spans="1:29" ht="16.5" thickBot="1" x14ac:dyDescent="0.3">
      <c r="A36" s="2" t="s">
        <v>6</v>
      </c>
      <c r="C36" s="15">
        <f>SUM(C12:C34)</f>
        <v>15376560.24</v>
      </c>
      <c r="D36" s="16"/>
      <c r="E36" s="15">
        <f>SUM(E12:E34)</f>
        <v>3888876.57</v>
      </c>
      <c r="F36" s="13"/>
      <c r="G36" s="15">
        <f>SUM(G12:G34)</f>
        <v>19429304.609999999</v>
      </c>
      <c r="H36" s="13"/>
      <c r="I36" s="15">
        <f>SUM(I12:I34)</f>
        <v>4139218.85</v>
      </c>
      <c r="J36" s="13"/>
      <c r="K36" s="15">
        <f>SUM(K12:K34)</f>
        <v>12528078.25</v>
      </c>
      <c r="L36" s="13"/>
      <c r="M36" s="15">
        <f>SUM(M12:M34)</f>
        <v>4057128.66</v>
      </c>
      <c r="O36" s="15">
        <f>SUM(O12:O34)</f>
        <v>8187384.8200000003</v>
      </c>
      <c r="P36" s="13"/>
      <c r="Q36" s="15">
        <f>SUM(Q12:Q34)</f>
        <v>5914363.1999999993</v>
      </c>
      <c r="S36" s="32">
        <f>SUM(S12:S34)</f>
        <v>6771222.1399999997</v>
      </c>
      <c r="T36" s="25"/>
      <c r="U36" s="32">
        <f>SUM(U12:U34)</f>
        <v>6547354.79</v>
      </c>
      <c r="V36" s="13"/>
      <c r="W36" s="15">
        <f>SUM(W13:W34)</f>
        <v>-37745607.989999995</v>
      </c>
      <c r="Y36" s="19">
        <f>SUM(Y13:Y35)</f>
        <v>-7549122</v>
      </c>
    </row>
    <row r="37" spans="1:29" ht="15.75" thickTop="1" x14ac:dyDescent="0.2">
      <c r="C37" s="9"/>
      <c r="D37" s="12"/>
      <c r="E37" s="9"/>
      <c r="F37" s="12"/>
      <c r="G37" s="9"/>
      <c r="H37" s="12"/>
      <c r="I37" s="9"/>
      <c r="J37" s="12"/>
      <c r="K37" s="9"/>
      <c r="L37" s="12"/>
      <c r="M37" s="9"/>
      <c r="N37" s="12"/>
      <c r="O37" s="9"/>
      <c r="P37" s="12"/>
      <c r="Q37" s="24"/>
      <c r="S37" s="33"/>
      <c r="T37" s="29"/>
      <c r="U37" s="34"/>
      <c r="V37" s="12"/>
      <c r="W37" s="9"/>
      <c r="Y37" s="10"/>
    </row>
    <row r="38" spans="1:29" x14ac:dyDescent="0.2">
      <c r="C38" s="16"/>
      <c r="G38" s="16"/>
      <c r="O38" s="16"/>
      <c r="S38" s="16"/>
      <c r="T38" s="35"/>
      <c r="U38" s="26"/>
      <c r="Y38" s="30"/>
    </row>
    <row r="39" spans="1:29" x14ac:dyDescent="0.2">
      <c r="K39" s="16"/>
      <c r="S39" s="35"/>
      <c r="T39" s="35"/>
      <c r="U39" s="25"/>
      <c r="W39" s="16"/>
    </row>
    <row r="40" spans="1:29" x14ac:dyDescent="0.2">
      <c r="E40" s="16"/>
      <c r="I40" s="16"/>
      <c r="M40" s="16"/>
      <c r="Q40" s="16"/>
      <c r="S40" s="35"/>
      <c r="T40" s="35"/>
    </row>
    <row r="41" spans="1:29" x14ac:dyDescent="0.2">
      <c r="Q41" s="43"/>
    </row>
    <row r="42" spans="1:29" x14ac:dyDescent="0.2">
      <c r="C42" s="49"/>
      <c r="G42" s="49"/>
      <c r="O42" s="49"/>
      <c r="Q42" s="43"/>
      <c r="S42" s="49"/>
    </row>
    <row r="43" spans="1:29" x14ac:dyDescent="0.2">
      <c r="C43" s="48"/>
      <c r="G43" s="48"/>
      <c r="K43" s="48"/>
      <c r="O43" s="48"/>
      <c r="Q43" s="43"/>
      <c r="S43" s="48"/>
    </row>
    <row r="44" spans="1:29" x14ac:dyDescent="0.2">
      <c r="G44" s="48"/>
      <c r="K44" s="48"/>
      <c r="O44" s="48"/>
      <c r="Q44" s="43"/>
      <c r="S44" s="48"/>
    </row>
    <row r="45" spans="1:29" x14ac:dyDescent="0.2">
      <c r="C45" s="47"/>
      <c r="Q45" s="43"/>
    </row>
    <row r="46" spans="1:29" x14ac:dyDescent="0.2">
      <c r="O46" s="46"/>
      <c r="Q46" s="43"/>
    </row>
    <row r="47" spans="1:29" x14ac:dyDescent="0.2">
      <c r="G47" s="43"/>
      <c r="Q47" s="48"/>
    </row>
    <row r="48" spans="1:29" x14ac:dyDescent="0.2">
      <c r="C48" s="16"/>
      <c r="G48" s="43"/>
      <c r="K48" s="49"/>
      <c r="O48" s="46"/>
      <c r="Q48" s="47"/>
    </row>
  </sheetData>
  <sortState ref="AA13:AC22">
    <sortCondition ref="AA13:AA22"/>
  </sortState>
  <phoneticPr fontId="0" type="noConversion"/>
  <pageMargins left="0.5" right="0.5" top="1" bottom="0.5" header="0.5" footer="0.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5'!Print_Area</vt:lpstr>
    </vt:vector>
  </TitlesOfParts>
  <Company>GF Valuation and Rates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Saul</dc:creator>
  <cp:lastModifiedBy>John C. Dimler</cp:lastModifiedBy>
  <cp:lastPrinted>2015-05-14T17:19:37Z</cp:lastPrinted>
  <dcterms:created xsi:type="dcterms:W3CDTF">2007-08-21T13:34:46Z</dcterms:created>
  <dcterms:modified xsi:type="dcterms:W3CDTF">2015-07-14T17:42:44Z</dcterms:modified>
</cp:coreProperties>
</file>