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 activeTab="3"/>
  </bookViews>
  <sheets>
    <sheet name="Moodys" sheetId="1" r:id="rId1"/>
    <sheet name="Rev Yield" sheetId="2" r:id="rId2"/>
    <sheet name="FRED" sheetId="6" r:id="rId3"/>
    <sheet name="Get Yields" sheetId="5" r:id="rId4"/>
  </sheets>
  <definedNames>
    <definedName name="_xlnm.Print_Area" localSheetId="3">'Get Yields'!$A$31:$J$64</definedName>
    <definedName name="_xlnm.Print_Area" localSheetId="1">'Rev Yield'!$A$1:$O$46</definedName>
    <definedName name="SPWS_WBID">"140749708503485"</definedName>
    <definedName name="SPWS_WSID" localSheetId="2" hidden="1">"388648632514477"</definedName>
    <definedName name="SPWS_WSID" localSheetId="3" hidden="1">"534478752243519"</definedName>
    <definedName name="SPWS_WSID" localSheetId="0" hidden="1">"114410821816921"</definedName>
    <definedName name="SPWS_WSID" localSheetId="1" hidden="1">"282276984031796"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F10" i="5"/>
  <c r="G10" i="5"/>
  <c r="H10" i="5"/>
  <c r="C11" i="5"/>
  <c r="G9" i="5" s="1"/>
  <c r="G11" i="5" s="1"/>
  <c r="D10" i="5"/>
  <c r="D11" i="5" s="1"/>
  <c r="H9" i="5" s="1"/>
  <c r="H11" i="5" l="1"/>
  <c r="J11" i="5"/>
  <c r="J35" i="5" s="1"/>
  <c r="D56" i="5"/>
  <c r="J55" i="5" s="1"/>
  <c r="J62" i="5"/>
  <c r="D42" i="5"/>
  <c r="J46" i="5" s="1"/>
  <c r="D41" i="5"/>
  <c r="E41" i="5" s="1"/>
  <c r="J45" i="5" s="1"/>
  <c r="J48" i="5" l="1"/>
  <c r="J51" i="5" s="1"/>
  <c r="J59" i="5" s="1"/>
  <c r="J60" i="5" l="1"/>
  <c r="J54" i="5"/>
  <c r="J56" i="5" s="1"/>
  <c r="J61" i="5" s="1"/>
</calcChain>
</file>

<file path=xl/sharedStrings.xml><?xml version="1.0" encoding="utf-8"?>
<sst xmlns="http://schemas.openxmlformats.org/spreadsheetml/2006/main" count="81" uniqueCount="63">
  <si>
    <t>Daily Bond Yields and Key Indicators</t>
  </si>
  <si>
    <t>Updated by 11 am ET with data from the previous business day.</t>
  </si>
  <si>
    <t>Data as of</t>
  </si>
  <si>
    <t>Moody's Daily Long-term Corporate Bond Yield Averages</t>
  </si>
  <si>
    <t>Utilities</t>
  </si>
  <si>
    <t>Industrial</t>
  </si>
  <si>
    <t>Corporate</t>
  </si>
  <si>
    <t>Aaa</t>
  </si>
  <si>
    <t>NA</t>
  </si>
  <si>
    <t>Aa</t>
  </si>
  <si>
    <t>A</t>
  </si>
  <si>
    <t>Baa</t>
  </si>
  <si>
    <t>Avg</t>
  </si>
  <si>
    <t>Moody's Daily Treasury Yield Averages</t>
  </si>
  <si>
    <t>Short-Term (3-5 yrs)</t>
  </si>
  <si>
    <t>Medium-Term (5-10 yrs)</t>
  </si>
  <si>
    <t>Long-Term (10+ yrs)</t>
  </si>
  <si>
    <t>Moody's Daily Public Utility Common Stock Yield Averages</t>
  </si>
  <si>
    <t>Price</t>
  </si>
  <si>
    <t>Yield</t>
  </si>
  <si>
    <t>New Dividend</t>
  </si>
  <si>
    <t>Moody's Commodity and Scrap Price Indexes</t>
  </si>
  <si>
    <t>Spot Commodity Index</t>
  </si>
  <si>
    <t>Industrial Metals Index</t>
  </si>
  <si>
    <t>* Moody's “Aaa” Utilities Index was suspended on 12/10/01. Since 2000, TVA was the only issuer left in the index as a decade of deregulation, debt growth, competition, and consolidation eliminated the rest of the Aaa universe.</t>
  </si>
  <si>
    <t>Index Name:</t>
  </si>
  <si>
    <t>S&amp;P Municipal Bond Revenue Index</t>
  </si>
  <si>
    <t>As of:</t>
  </si>
  <si>
    <t xml:space="preserve">Effective date </t>
  </si>
  <si>
    <t>Yield To Maturity</t>
  </si>
  <si>
    <t>REVENUE BOND INDEX</t>
  </si>
  <si>
    <t>FED H.15</t>
  </si>
  <si>
    <t>20-yr T-bond</t>
  </si>
  <si>
    <t>30-yr T-bond</t>
  </si>
  <si>
    <t>Spot</t>
  </si>
  <si>
    <t>AAA Corp</t>
  </si>
  <si>
    <t>BAA CORP</t>
  </si>
  <si>
    <t>30-Yr Rev Bond Est.</t>
  </si>
  <si>
    <t>Lt Debt</t>
  </si>
  <si>
    <t>Prf Stk</t>
  </si>
  <si>
    <t>A-Rated Rev Bonds</t>
  </si>
  <si>
    <t>A-Rated PU Bonds</t>
  </si>
  <si>
    <t>A-Rated PU Pref Stk</t>
  </si>
  <si>
    <t>10-yr T-bond</t>
  </si>
  <si>
    <t>10-Year</t>
  </si>
  <si>
    <t>20-Year</t>
  </si>
  <si>
    <t>30-Year</t>
  </si>
  <si>
    <t>10-20 Yr</t>
  </si>
  <si>
    <t>20-30 Yr</t>
  </si>
  <si>
    <t>Pref Stock Est.</t>
  </si>
  <si>
    <t>Decade Spread</t>
  </si>
  <si>
    <t>Annual Spread</t>
  </si>
  <si>
    <t>May 21, 2018</t>
  </si>
  <si>
    <t>DATE</t>
  </si>
  <si>
    <t>DAAA</t>
  </si>
  <si>
    <t>DBAA</t>
  </si>
  <si>
    <t>DGS10</t>
  </si>
  <si>
    <t>DGS20</t>
  </si>
  <si>
    <t>DGS30</t>
  </si>
  <si>
    <t>A Rated Utility</t>
  </si>
  <si>
    <t>Spread</t>
  </si>
  <si>
    <t>Implied</t>
  </si>
  <si>
    <t>Moody's Spot 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</si>
</sst>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0.000"/>
    <numFmt numFmtId="166" formatCode="m/d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66CC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Geogrotesque Rg"/>
    </font>
    <font>
      <b/>
      <sz val="10"/>
      <name val="Geogrotesque Rg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6" borderId="4" applyNumberFormat="0" applyAlignment="0" applyProtection="0"/>
    <xf numFmtId="0" fontId="12" fillId="20" borderId="5" applyNumberFormat="0" applyAlignment="0" applyProtection="0"/>
    <xf numFmtId="0" fontId="13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4" applyNumberFormat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8" fillId="8" borderId="10" applyNumberFormat="0" applyFont="0" applyAlignment="0" applyProtection="0"/>
    <xf numFmtId="0" fontId="21" fillId="6" borderId="11" applyNumberFormat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6" fillId="0" borderId="0"/>
  </cellStyleXfs>
  <cellXfs count="53">
    <xf numFmtId="0" fontId="0" fillId="0" borderId="0" xfId="0"/>
    <xf numFmtId="0" fontId="4" fillId="4" borderId="2" xfId="0" applyFont="1" applyFill="1" applyBorder="1" applyAlignment="1">
      <alignment horizontal="right" vertical="top" wrapText="1"/>
    </xf>
    <xf numFmtId="15" fontId="4" fillId="4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4" borderId="2" xfId="0" applyNumberFormat="1" applyFont="1" applyFill="1" applyBorder="1" applyAlignment="1">
      <alignment horizontal="center" vertical="top" wrapText="1"/>
    </xf>
    <xf numFmtId="14" fontId="26" fillId="0" borderId="0" xfId="2" applyNumberFormat="1" applyFont="1" applyAlignment="1">
      <alignment wrapText="1"/>
    </xf>
    <xf numFmtId="10" fontId="26" fillId="0" borderId="0" xfId="2" applyNumberFormat="1" applyFont="1" applyAlignment="1">
      <alignment wrapText="1"/>
    </xf>
    <xf numFmtId="0" fontId="2" fillId="0" borderId="0" xfId="0" applyFont="1"/>
    <xf numFmtId="0" fontId="2" fillId="2" borderId="0" xfId="0" applyFont="1" applyFill="1"/>
    <xf numFmtId="0" fontId="0" fillId="22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center" wrapText="1"/>
    </xf>
    <xf numFmtId="2" fontId="0" fillId="0" borderId="0" xfId="0" applyNumberFormat="1"/>
    <xf numFmtId="14" fontId="0" fillId="2" borderId="0" xfId="0" applyNumberFormat="1" applyFill="1"/>
    <xf numFmtId="16" fontId="0" fillId="0" borderId="0" xfId="0" applyNumberFormat="1" applyAlignment="1">
      <alignment horizontal="center"/>
    </xf>
    <xf numFmtId="0" fontId="2" fillId="0" borderId="13" xfId="0" applyFont="1" applyBorder="1" applyAlignment="1">
      <alignment horizontal="center"/>
    </xf>
    <xf numFmtId="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right"/>
    </xf>
    <xf numFmtId="164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right"/>
    </xf>
    <xf numFmtId="0" fontId="2" fillId="0" borderId="0" xfId="0" applyFont="1" applyAlignment="1">
      <alignment wrapText="1"/>
    </xf>
    <xf numFmtId="0" fontId="0" fillId="0" borderId="0" xfId="0" applyBorder="1"/>
    <xf numFmtId="2" fontId="2" fillId="0" borderId="13" xfId="0" applyNumberFormat="1" applyFont="1" applyBorder="1" applyAlignment="1">
      <alignment horizontal="center"/>
    </xf>
    <xf numFmtId="0" fontId="27" fillId="2" borderId="0" xfId="2" applyFont="1" applyFill="1"/>
    <xf numFmtId="0" fontId="4" fillId="3" borderId="2" xfId="0" applyFont="1" applyFill="1" applyBorder="1" applyAlignment="1">
      <alignment horizontal="left" vertical="top" wrapText="1"/>
    </xf>
    <xf numFmtId="2" fontId="0" fillId="0" borderId="14" xfId="0" applyNumberFormat="1" applyBorder="1"/>
    <xf numFmtId="165" fontId="0" fillId="0" borderId="0" xfId="0" applyNumberFormat="1"/>
    <xf numFmtId="0" fontId="0" fillId="0" borderId="0" xfId="0" applyAlignment="1">
      <alignment horizontal="right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2" fontId="4" fillId="3" borderId="2" xfId="0" applyNumberFormat="1" applyFont="1" applyFill="1" applyBorder="1" applyAlignment="1">
      <alignment horizontal="center" vertical="top" wrapText="1"/>
    </xf>
    <xf numFmtId="0" fontId="26" fillId="0" borderId="0" xfId="2" applyFont="1"/>
    <xf numFmtId="14" fontId="26" fillId="0" borderId="0" xfId="2" applyNumberFormat="1" applyFont="1" applyAlignment="1">
      <alignment wrapText="1"/>
    </xf>
    <xf numFmtId="10" fontId="26" fillId="0" borderId="0" xfId="2" applyNumberFormat="1" applyFont="1" applyAlignment="1">
      <alignment wrapText="1"/>
    </xf>
    <xf numFmtId="166" fontId="0" fillId="0" borderId="0" xfId="0" applyNumberFormat="1" applyFont="1" applyFill="1" applyBorder="1" applyAlignment="1" applyProtection="1"/>
    <xf numFmtId="166" fontId="0" fillId="0" borderId="0" xfId="0" applyNumberFormat="1"/>
    <xf numFmtId="0" fontId="3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</cellXfs>
  <cellStyles count="48">
    <cellStyle name="_x000a_bidires=100_x000d_" xfId="3"/>
    <cellStyle name="_x000a_bidires=100_x000d_ 2" xfId="47"/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2"/>
    <cellStyle name="Note 2" xfId="40"/>
    <cellStyle name="Output 2" xfId="41"/>
    <cellStyle name="Percent" xfId="1" builtinId="5"/>
    <cellStyle name="Style 1" xfId="42"/>
    <cellStyle name="Title 2" xfId="43"/>
    <cellStyle name="Total 2" xfId="44"/>
    <cellStyle name="Warning Text 2" xfId="45"/>
    <cellStyle name="Обычный_RTS_select_issues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dittrends.moody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="60" zoomScaleNormal="100" workbookViewId="0">
      <selection activeCell="I7" sqref="I7"/>
    </sheetView>
  </sheetViews>
  <sheetFormatPr defaultRowHeight="15" x14ac:dyDescent="0.25"/>
  <cols>
    <col min="1" max="1" width="21.42578125" customWidth="1"/>
  </cols>
  <sheetData>
    <row r="1" spans="1:4" ht="15.75" thickBot="1" x14ac:dyDescent="0.3"/>
    <row r="2" spans="1:4" ht="20.25" thickBot="1" x14ac:dyDescent="0.3">
      <c r="A2" s="50" t="s">
        <v>0</v>
      </c>
      <c r="B2" s="50"/>
      <c r="C2" s="50"/>
      <c r="D2" s="50"/>
    </row>
    <row r="3" spans="1:4" ht="15.75" thickBot="1" x14ac:dyDescent="0.3">
      <c r="A3" s="51" t="s">
        <v>1</v>
      </c>
      <c r="B3" s="51"/>
      <c r="C3" s="1" t="s">
        <v>2</v>
      </c>
      <c r="D3" s="2">
        <v>43201</v>
      </c>
    </row>
    <row r="4" spans="1:4" ht="15.75" thickBot="1" x14ac:dyDescent="0.3">
      <c r="A4" s="38"/>
      <c r="B4" s="38"/>
      <c r="C4" s="38"/>
      <c r="D4" s="38"/>
    </row>
    <row r="5" spans="1:4" ht="39" customHeight="1" thickBot="1" x14ac:dyDescent="0.3">
      <c r="A5" s="4" t="s">
        <v>3</v>
      </c>
      <c r="B5" s="5"/>
      <c r="C5" s="5"/>
      <c r="D5" s="5"/>
    </row>
    <row r="6" spans="1:4" ht="15.75" thickBot="1" x14ac:dyDescent="0.3">
      <c r="A6" s="6"/>
      <c r="B6" s="7" t="s">
        <v>4</v>
      </c>
      <c r="C6" s="7" t="s">
        <v>5</v>
      </c>
      <c r="D6" s="7" t="s">
        <v>6</v>
      </c>
    </row>
    <row r="7" spans="1:4" ht="15.75" thickBot="1" x14ac:dyDescent="0.3">
      <c r="A7" s="38" t="s">
        <v>7</v>
      </c>
      <c r="B7" s="8" t="s">
        <v>8</v>
      </c>
      <c r="C7" s="8">
        <v>3.75</v>
      </c>
      <c r="D7" s="8">
        <v>3.75</v>
      </c>
    </row>
    <row r="8" spans="1:4" ht="15.75" thickBot="1" x14ac:dyDescent="0.3">
      <c r="A8" s="6" t="s">
        <v>9</v>
      </c>
      <c r="B8" s="9">
        <v>3.92</v>
      </c>
      <c r="C8" s="9">
        <v>3.94</v>
      </c>
      <c r="D8" s="9">
        <v>3.93</v>
      </c>
    </row>
    <row r="9" spans="1:4" ht="15.75" thickBot="1" x14ac:dyDescent="0.3">
      <c r="A9" s="38" t="s">
        <v>10</v>
      </c>
      <c r="B9" s="8">
        <v>4.0999999999999996</v>
      </c>
      <c r="C9" s="8">
        <v>4.08</v>
      </c>
      <c r="D9" s="8">
        <v>4.09</v>
      </c>
    </row>
    <row r="10" spans="1:4" ht="15.75" thickBot="1" x14ac:dyDescent="0.3">
      <c r="A10" s="6" t="s">
        <v>11</v>
      </c>
      <c r="B10" s="9">
        <v>4.51</v>
      </c>
      <c r="C10" s="9">
        <v>4.66</v>
      </c>
      <c r="D10" s="9">
        <v>4.59</v>
      </c>
    </row>
    <row r="11" spans="1:4" ht="15.75" thickBot="1" x14ac:dyDescent="0.3">
      <c r="A11" s="38" t="s">
        <v>12</v>
      </c>
      <c r="B11" s="8">
        <v>4.18</v>
      </c>
      <c r="C11" s="8">
        <v>4.1100000000000003</v>
      </c>
      <c r="D11" s="8">
        <v>4.1500000000000004</v>
      </c>
    </row>
    <row r="12" spans="1:4" ht="15.75" thickBot="1" x14ac:dyDescent="0.3">
      <c r="A12" s="10"/>
      <c r="B12" s="8"/>
      <c r="C12" s="8"/>
      <c r="D12" s="8"/>
    </row>
    <row r="13" spans="1:4" ht="28.5" customHeight="1" thickBot="1" x14ac:dyDescent="0.3">
      <c r="A13" s="4" t="s">
        <v>13</v>
      </c>
      <c r="B13" s="11"/>
      <c r="C13" s="11"/>
      <c r="D13" s="11"/>
    </row>
    <row r="14" spans="1:4" ht="39" thickBot="1" x14ac:dyDescent="0.3">
      <c r="A14" s="38" t="s">
        <v>14</v>
      </c>
      <c r="B14" s="38"/>
      <c r="C14" s="8">
        <v>2.5</v>
      </c>
      <c r="D14" s="8"/>
    </row>
    <row r="15" spans="1:4" ht="39" thickBot="1" x14ac:dyDescent="0.3">
      <c r="A15" s="6" t="s">
        <v>15</v>
      </c>
      <c r="B15" s="6"/>
      <c r="C15" s="9">
        <v>2.71</v>
      </c>
      <c r="D15" s="9"/>
    </row>
    <row r="16" spans="1:4" ht="26.25" thickBot="1" x14ac:dyDescent="0.3">
      <c r="A16" s="38" t="s">
        <v>16</v>
      </c>
      <c r="B16" s="38"/>
      <c r="C16" s="8">
        <v>2.93</v>
      </c>
      <c r="D16" s="8"/>
    </row>
    <row r="17" spans="1:4" ht="15.75" thickBot="1" x14ac:dyDescent="0.3">
      <c r="A17" s="10"/>
      <c r="B17" s="38"/>
      <c r="C17" s="8"/>
      <c r="D17" s="8"/>
    </row>
    <row r="18" spans="1:4" ht="40.5" customHeight="1" thickBot="1" x14ac:dyDescent="0.3">
      <c r="A18" s="4" t="s">
        <v>17</v>
      </c>
      <c r="B18" s="5"/>
      <c r="C18" s="11"/>
      <c r="D18" s="11"/>
    </row>
    <row r="19" spans="1:4" ht="15.75" thickBot="1" x14ac:dyDescent="0.3">
      <c r="A19" s="38" t="s">
        <v>18</v>
      </c>
      <c r="B19" s="38"/>
      <c r="C19" s="8">
        <v>373.59</v>
      </c>
      <c r="D19" s="8"/>
    </row>
    <row r="20" spans="1:4" ht="15.75" thickBot="1" x14ac:dyDescent="0.3">
      <c r="A20" s="6" t="s">
        <v>19</v>
      </c>
      <c r="B20" s="6"/>
      <c r="C20" s="9">
        <v>4.3</v>
      </c>
      <c r="D20" s="9"/>
    </row>
    <row r="21" spans="1:4" ht="26.25" thickBot="1" x14ac:dyDescent="0.3">
      <c r="A21" s="38" t="s">
        <v>20</v>
      </c>
      <c r="B21" s="38"/>
      <c r="C21" s="8">
        <v>16.05</v>
      </c>
      <c r="D21" s="8"/>
    </row>
    <row r="22" spans="1:4" ht="15.75" thickBot="1" x14ac:dyDescent="0.3">
      <c r="A22" s="10"/>
      <c r="B22" s="38"/>
      <c r="C22" s="8"/>
      <c r="D22" s="8"/>
    </row>
    <row r="23" spans="1:4" ht="33.75" customHeight="1" thickBot="1" x14ac:dyDescent="0.3">
      <c r="A23" s="4" t="s">
        <v>21</v>
      </c>
      <c r="B23" s="5"/>
      <c r="C23" s="11"/>
      <c r="D23" s="11"/>
    </row>
    <row r="24" spans="1:4" ht="39" thickBot="1" x14ac:dyDescent="0.3">
      <c r="A24" s="38" t="s">
        <v>22</v>
      </c>
      <c r="B24" s="38"/>
      <c r="C24" s="12">
        <v>6064.52</v>
      </c>
      <c r="D24" s="8"/>
    </row>
    <row r="25" spans="1:4" ht="39" thickBot="1" x14ac:dyDescent="0.3">
      <c r="A25" s="6" t="s">
        <v>23</v>
      </c>
      <c r="B25" s="6"/>
      <c r="C25" s="13">
        <v>2176.34</v>
      </c>
      <c r="D25" s="9"/>
    </row>
    <row r="26" spans="1:4" ht="15.75" thickBot="1" x14ac:dyDescent="0.3">
      <c r="A26" s="38"/>
      <c r="B26" s="38"/>
      <c r="C26" s="38"/>
      <c r="D26" s="38"/>
    </row>
    <row r="27" spans="1:4" ht="63.75" customHeight="1" x14ac:dyDescent="0.25">
      <c r="A27" s="52" t="s">
        <v>24</v>
      </c>
      <c r="B27" s="52"/>
      <c r="C27" s="52"/>
      <c r="D27" s="52"/>
    </row>
  </sheetData>
  <mergeCells count="3">
    <mergeCell ref="A2:D2"/>
    <mergeCell ref="A3:B3"/>
    <mergeCell ref="A27:D27"/>
  </mergeCells>
  <hyperlinks>
    <hyperlink ref="A5" r:id="rId1" tooltip="Home" display="https://credittrends.moodys.com/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8"/>
  <sheetViews>
    <sheetView view="pageBreakPreview" zoomScale="60" zoomScaleNormal="100" workbookViewId="0">
      <selection activeCell="E53" sqref="E53"/>
    </sheetView>
  </sheetViews>
  <sheetFormatPr defaultRowHeight="15" x14ac:dyDescent="0.25"/>
  <cols>
    <col min="1" max="1" width="12.85546875" customWidth="1"/>
  </cols>
  <sheetData>
    <row r="3" spans="1:2" x14ac:dyDescent="0.25">
      <c r="A3" s="45" t="s">
        <v>25</v>
      </c>
      <c r="B3" s="45" t="s">
        <v>26</v>
      </c>
    </row>
    <row r="5" spans="1:2" x14ac:dyDescent="0.25">
      <c r="A5" s="45" t="s">
        <v>27</v>
      </c>
      <c r="B5" s="45" t="s">
        <v>52</v>
      </c>
    </row>
    <row r="8" spans="1:2" x14ac:dyDescent="0.25">
      <c r="A8" s="45" t="s">
        <v>28</v>
      </c>
      <c r="B8" s="45" t="s">
        <v>29</v>
      </c>
    </row>
    <row r="9" spans="1:2" x14ac:dyDescent="0.25">
      <c r="A9" s="46">
        <v>43188</v>
      </c>
      <c r="B9" s="47">
        <v>3.6233760778837401E-2</v>
      </c>
    </row>
    <row r="10" spans="1:2" x14ac:dyDescent="0.25">
      <c r="A10" s="46">
        <v>43192</v>
      </c>
      <c r="B10" s="47">
        <v>3.6341704096541604E-2</v>
      </c>
    </row>
    <row r="11" spans="1:2" x14ac:dyDescent="0.25">
      <c r="A11" s="46">
        <v>43193</v>
      </c>
      <c r="B11" s="47">
        <v>3.6429810667953498E-2</v>
      </c>
    </row>
    <row r="12" spans="1:2" x14ac:dyDescent="0.25">
      <c r="A12" s="46">
        <v>43194</v>
      </c>
      <c r="B12" s="47">
        <v>3.6443401788926799E-2</v>
      </c>
    </row>
    <row r="13" spans="1:2" x14ac:dyDescent="0.25">
      <c r="A13" s="46">
        <v>43195</v>
      </c>
      <c r="B13" s="47">
        <v>3.6583545140607902E-2</v>
      </c>
    </row>
    <row r="14" spans="1:2" x14ac:dyDescent="0.25">
      <c r="A14" s="46">
        <v>43196</v>
      </c>
      <c r="B14" s="47">
        <v>3.6553372157953699E-2</v>
      </c>
    </row>
    <row r="15" spans="1:2" x14ac:dyDescent="0.25">
      <c r="A15" s="46">
        <v>43199</v>
      </c>
      <c r="B15" s="47">
        <v>3.6591113470657799E-2</v>
      </c>
    </row>
    <row r="16" spans="1:2" x14ac:dyDescent="0.25">
      <c r="A16" s="46">
        <v>43200</v>
      </c>
      <c r="B16" s="47">
        <v>3.6469136873239202E-2</v>
      </c>
    </row>
    <row r="17" spans="1:2" x14ac:dyDescent="0.25">
      <c r="A17" s="46">
        <v>43201</v>
      </c>
      <c r="B17" s="47">
        <v>3.6368732046508701E-2</v>
      </c>
    </row>
    <row r="18" spans="1:2" x14ac:dyDescent="0.25">
      <c r="A18" s="46">
        <v>43202</v>
      </c>
      <c r="B18" s="47">
        <v>3.6403255928044699E-2</v>
      </c>
    </row>
    <row r="19" spans="1:2" x14ac:dyDescent="0.25">
      <c r="A19" s="46">
        <v>43203</v>
      </c>
      <c r="B19" s="47">
        <v>3.6398022231585399E-2</v>
      </c>
    </row>
    <row r="20" spans="1:2" x14ac:dyDescent="0.25">
      <c r="A20" s="46">
        <v>43206</v>
      </c>
      <c r="B20" s="47">
        <v>3.6457065950886103E-2</v>
      </c>
    </row>
    <row r="21" spans="1:2" x14ac:dyDescent="0.25">
      <c r="A21" s="46">
        <v>43207</v>
      </c>
      <c r="B21" s="47">
        <v>3.6460347562733302E-2</v>
      </c>
    </row>
    <row r="22" spans="1:2" x14ac:dyDescent="0.25">
      <c r="A22" s="46">
        <v>43208</v>
      </c>
      <c r="B22" s="47">
        <v>3.6491827775130402E-2</v>
      </c>
    </row>
    <row r="23" spans="1:2" x14ac:dyDescent="0.25">
      <c r="A23" s="46">
        <v>43209</v>
      </c>
      <c r="B23" s="47">
        <v>3.6682330787943397E-2</v>
      </c>
    </row>
    <row r="24" spans="1:2" x14ac:dyDescent="0.25">
      <c r="A24" s="46">
        <v>43210</v>
      </c>
      <c r="B24" s="47">
        <v>3.6732850520569502E-2</v>
      </c>
    </row>
    <row r="25" spans="1:2" x14ac:dyDescent="0.25">
      <c r="A25" s="46">
        <v>43213</v>
      </c>
      <c r="B25" s="47">
        <v>3.6730269061102598E-2</v>
      </c>
    </row>
    <row r="26" spans="1:2" x14ac:dyDescent="0.25">
      <c r="A26" s="46">
        <v>43214</v>
      </c>
      <c r="B26" s="47">
        <v>3.6812930747864299E-2</v>
      </c>
    </row>
    <row r="27" spans="1:2" x14ac:dyDescent="0.25">
      <c r="A27" s="46">
        <v>43215</v>
      </c>
      <c r="B27" s="47">
        <v>3.7157044374547199E-2</v>
      </c>
    </row>
    <row r="28" spans="1:2" x14ac:dyDescent="0.25">
      <c r="A28" s="46">
        <v>43216</v>
      </c>
      <c r="B28" s="47">
        <v>3.7271852390902298E-2</v>
      </c>
    </row>
    <row r="29" spans="1:2" x14ac:dyDescent="0.25">
      <c r="A29" s="46">
        <v>43217</v>
      </c>
      <c r="B29" s="47">
        <v>3.7171991410487604E-2</v>
      </c>
    </row>
    <row r="30" spans="1:2" x14ac:dyDescent="0.25">
      <c r="A30" s="46">
        <v>43220</v>
      </c>
      <c r="B30" s="47">
        <v>3.7106370405275299E-2</v>
      </c>
    </row>
    <row r="31" spans="1:2" x14ac:dyDescent="0.25">
      <c r="A31" s="46">
        <v>43221</v>
      </c>
      <c r="B31" s="47">
        <v>3.7143385644587502E-2</v>
      </c>
    </row>
    <row r="32" spans="1:2" x14ac:dyDescent="0.25">
      <c r="A32" s="46">
        <v>43222</v>
      </c>
      <c r="B32" s="47">
        <v>3.7061172888894399E-2</v>
      </c>
    </row>
    <row r="33" spans="1:15" x14ac:dyDescent="0.25">
      <c r="A33" s="46">
        <v>43223</v>
      </c>
      <c r="B33" s="47">
        <v>3.6854764993385497E-2</v>
      </c>
    </row>
    <row r="34" spans="1:15" x14ac:dyDescent="0.25">
      <c r="A34" s="46">
        <v>43224</v>
      </c>
      <c r="B34" s="47">
        <v>3.6728387419104801E-2</v>
      </c>
    </row>
    <row r="35" spans="1:15" x14ac:dyDescent="0.25">
      <c r="A35" s="46">
        <v>43227</v>
      </c>
      <c r="B35" s="47">
        <v>3.6698081983296701E-2</v>
      </c>
    </row>
    <row r="36" spans="1:15" x14ac:dyDescent="0.25">
      <c r="A36" s="46">
        <v>43228</v>
      </c>
      <c r="B36" s="47">
        <v>3.6598855438185598E-2</v>
      </c>
    </row>
    <row r="37" spans="1:15" x14ac:dyDescent="0.25">
      <c r="A37" s="46">
        <v>43229</v>
      </c>
      <c r="B37" s="47">
        <v>3.6631978408224498E-2</v>
      </c>
    </row>
    <row r="38" spans="1:15" x14ac:dyDescent="0.25">
      <c r="A38" s="46">
        <v>43230</v>
      </c>
      <c r="B38" s="47">
        <v>3.6597710283902803E-2</v>
      </c>
    </row>
    <row r="39" spans="1:15" x14ac:dyDescent="0.25">
      <c r="A39" s="46">
        <v>43231</v>
      </c>
      <c r="B39" s="47">
        <v>3.6577027217354799E-2</v>
      </c>
    </row>
    <row r="40" spans="1:15" x14ac:dyDescent="0.25">
      <c r="A40" s="46">
        <v>43234</v>
      </c>
      <c r="B40" s="47">
        <v>3.6636633547221499E-2</v>
      </c>
    </row>
    <row r="41" spans="1:15" x14ac:dyDescent="0.25">
      <c r="A41" s="46">
        <v>43235</v>
      </c>
      <c r="B41" s="47">
        <v>3.6913494082936399E-2</v>
      </c>
    </row>
    <row r="42" spans="1:15" x14ac:dyDescent="0.25">
      <c r="A42" s="46">
        <v>43236</v>
      </c>
      <c r="B42" s="47">
        <v>3.6972444982467503E-2</v>
      </c>
    </row>
    <row r="43" spans="1:15" x14ac:dyDescent="0.25">
      <c r="A43" s="46">
        <v>43237</v>
      </c>
      <c r="B43" s="47">
        <v>3.7124482933424997E-2</v>
      </c>
    </row>
    <row r="44" spans="1:15" x14ac:dyDescent="0.25">
      <c r="A44" s="46">
        <v>43238</v>
      </c>
      <c r="B44" s="47">
        <v>3.7145559469575401E-2</v>
      </c>
    </row>
    <row r="45" spans="1:15" x14ac:dyDescent="0.25">
      <c r="A45" s="46">
        <v>43241</v>
      </c>
      <c r="B45" s="47">
        <v>3.7207673482849001E-2</v>
      </c>
    </row>
    <row r="48" spans="1:15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</sheetData>
  <pageMargins left="0.7" right="0.7" top="0.75" bottom="0.75" header="0.3" footer="0.3"/>
  <pageSetup scale="6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zoomScale="60" zoomScaleNormal="100" workbookViewId="0">
      <selection activeCell="K13" sqref="K13"/>
    </sheetView>
  </sheetViews>
  <sheetFormatPr defaultRowHeight="15" x14ac:dyDescent="0.25"/>
  <cols>
    <col min="1" max="1" width="13.28515625" customWidth="1"/>
    <col min="2" max="6" width="16.7109375" customWidth="1"/>
  </cols>
  <sheetData>
    <row r="1" spans="1:8" ht="78" customHeight="1" x14ac:dyDescent="0.25">
      <c r="A1" s="16" t="s">
        <v>53</v>
      </c>
      <c r="B1" s="34" t="s">
        <v>54</v>
      </c>
      <c r="C1" s="34" t="s">
        <v>55</v>
      </c>
      <c r="D1" s="34" t="s">
        <v>56</v>
      </c>
      <c r="E1" s="34" t="s">
        <v>57</v>
      </c>
      <c r="F1" s="34" t="s">
        <v>58</v>
      </c>
      <c r="G1" s="16"/>
      <c r="H1" s="16"/>
    </row>
    <row r="2" spans="1:8" x14ac:dyDescent="0.25">
      <c r="A2" s="31">
        <v>43192</v>
      </c>
      <c r="B2" s="32">
        <v>3.78</v>
      </c>
      <c r="C2" s="32">
        <v>4.59</v>
      </c>
      <c r="D2" s="32">
        <v>2.73</v>
      </c>
      <c r="E2" s="32">
        <v>2.85</v>
      </c>
      <c r="F2" s="32">
        <v>2.97</v>
      </c>
    </row>
    <row r="3" spans="1:8" x14ac:dyDescent="0.25">
      <c r="A3" s="31">
        <v>43193</v>
      </c>
      <c r="B3" s="32">
        <v>3.81</v>
      </c>
      <c r="C3" s="32">
        <v>4.63</v>
      </c>
      <c r="D3" s="32">
        <v>2.79</v>
      </c>
      <c r="E3" s="32">
        <v>2.9</v>
      </c>
      <c r="F3" s="32">
        <v>3.02</v>
      </c>
    </row>
    <row r="4" spans="1:8" x14ac:dyDescent="0.25">
      <c r="A4" s="31">
        <v>43194</v>
      </c>
      <c r="B4" s="32">
        <v>3.81</v>
      </c>
      <c r="C4" s="32">
        <v>4.6399999999999997</v>
      </c>
      <c r="D4" s="32">
        <v>2.79</v>
      </c>
      <c r="E4" s="32">
        <v>2.91</v>
      </c>
      <c r="F4" s="32">
        <v>3.03</v>
      </c>
    </row>
    <row r="5" spans="1:8" x14ac:dyDescent="0.25">
      <c r="A5" s="31">
        <v>43195</v>
      </c>
      <c r="B5" s="32">
        <v>3.83</v>
      </c>
      <c r="C5" s="32">
        <v>4.67</v>
      </c>
      <c r="D5" s="32">
        <v>2.83</v>
      </c>
      <c r="E5" s="32">
        <v>2.95</v>
      </c>
      <c r="F5" s="32">
        <v>3.07</v>
      </c>
    </row>
    <row r="6" spans="1:8" x14ac:dyDescent="0.25">
      <c r="A6" s="31">
        <v>43196</v>
      </c>
      <c r="B6" s="32">
        <v>3.78</v>
      </c>
      <c r="C6" s="32">
        <v>4.6100000000000003</v>
      </c>
      <c r="D6" s="32">
        <v>2.77</v>
      </c>
      <c r="E6" s="32">
        <v>2.89</v>
      </c>
      <c r="F6" s="32">
        <v>3.01</v>
      </c>
    </row>
    <row r="7" spans="1:8" x14ac:dyDescent="0.25">
      <c r="A7" s="31">
        <v>43199</v>
      </c>
      <c r="B7" s="32">
        <v>3.76</v>
      </c>
      <c r="C7" s="32">
        <v>4.6100000000000003</v>
      </c>
      <c r="D7" s="32">
        <v>2.78</v>
      </c>
      <c r="E7" s="32">
        <v>2.89</v>
      </c>
      <c r="F7" s="32">
        <v>3.02</v>
      </c>
    </row>
    <row r="8" spans="1:8" x14ac:dyDescent="0.25">
      <c r="A8" s="31">
        <v>43200</v>
      </c>
      <c r="B8" s="32">
        <v>3.77</v>
      </c>
      <c r="C8" s="32">
        <v>4.5999999999999996</v>
      </c>
      <c r="D8" s="32">
        <v>2.8</v>
      </c>
      <c r="E8" s="32">
        <v>2.89</v>
      </c>
      <c r="F8" s="32">
        <v>3.02</v>
      </c>
    </row>
    <row r="9" spans="1:8" x14ac:dyDescent="0.25">
      <c r="A9" s="31">
        <v>43201</v>
      </c>
      <c r="B9" s="32">
        <v>3.75</v>
      </c>
      <c r="C9" s="32">
        <v>4.59</v>
      </c>
      <c r="D9" s="32">
        <v>2.79</v>
      </c>
      <c r="E9" s="32">
        <v>2.87</v>
      </c>
      <c r="F9" s="32">
        <v>2.99</v>
      </c>
    </row>
    <row r="10" spans="1:8" x14ac:dyDescent="0.25">
      <c r="A10" s="31">
        <v>43202</v>
      </c>
      <c r="B10" s="32">
        <v>3.79</v>
      </c>
      <c r="C10" s="32">
        <v>4.62</v>
      </c>
      <c r="D10" s="32">
        <v>2.83</v>
      </c>
      <c r="E10" s="32">
        <v>2.92</v>
      </c>
      <c r="F10" s="32">
        <v>3.05</v>
      </c>
    </row>
    <row r="11" spans="1:8" x14ac:dyDescent="0.25">
      <c r="A11" s="31">
        <v>43203</v>
      </c>
      <c r="B11" s="32">
        <v>3.79</v>
      </c>
      <c r="C11" s="32">
        <v>4.6100000000000003</v>
      </c>
      <c r="D11" s="32">
        <v>2.82</v>
      </c>
      <c r="E11" s="32">
        <v>2.91</v>
      </c>
      <c r="F11" s="32">
        <v>3.03</v>
      </c>
    </row>
    <row r="12" spans="1:8" x14ac:dyDescent="0.25">
      <c r="A12" s="31">
        <v>43206</v>
      </c>
      <c r="B12" s="32">
        <v>3.79</v>
      </c>
      <c r="C12" s="32">
        <v>4.5999999999999996</v>
      </c>
      <c r="D12" s="32">
        <v>2.83</v>
      </c>
      <c r="E12" s="32">
        <v>2.91</v>
      </c>
      <c r="F12" s="32">
        <v>3.03</v>
      </c>
    </row>
    <row r="13" spans="1:8" x14ac:dyDescent="0.25">
      <c r="A13" s="31">
        <v>43207</v>
      </c>
      <c r="B13" s="32">
        <v>3.76</v>
      </c>
      <c r="C13" s="32">
        <v>4.58</v>
      </c>
      <c r="D13" s="32">
        <v>2.82</v>
      </c>
      <c r="E13" s="32">
        <v>2.89</v>
      </c>
      <c r="F13" s="32">
        <v>3</v>
      </c>
    </row>
    <row r="14" spans="1:8" x14ac:dyDescent="0.25">
      <c r="A14" s="31">
        <v>43208</v>
      </c>
      <c r="B14" s="32">
        <v>3.81</v>
      </c>
      <c r="C14" s="32">
        <v>4.63</v>
      </c>
      <c r="D14" s="32">
        <v>2.87</v>
      </c>
      <c r="E14" s="32">
        <v>2.95</v>
      </c>
      <c r="F14" s="32">
        <v>3.06</v>
      </c>
    </row>
    <row r="15" spans="1:8" x14ac:dyDescent="0.25">
      <c r="A15" s="31">
        <v>43209</v>
      </c>
      <c r="B15" s="32">
        <v>3.89</v>
      </c>
      <c r="C15" s="32">
        <v>4.6900000000000004</v>
      </c>
      <c r="D15" s="32">
        <v>2.92</v>
      </c>
      <c r="E15" s="32">
        <v>3.01</v>
      </c>
      <c r="F15" s="32">
        <v>3.11</v>
      </c>
    </row>
    <row r="16" spans="1:8" x14ac:dyDescent="0.25">
      <c r="A16" s="31">
        <v>43210</v>
      </c>
      <c r="B16" s="32">
        <v>3.9</v>
      </c>
      <c r="C16" s="32">
        <v>4.74</v>
      </c>
      <c r="D16" s="32">
        <v>2.96</v>
      </c>
      <c r="E16" s="32">
        <v>3.04</v>
      </c>
      <c r="F16" s="32">
        <v>3.14</v>
      </c>
    </row>
    <row r="17" spans="1:6" x14ac:dyDescent="0.25">
      <c r="A17" s="31">
        <v>43213</v>
      </c>
      <c r="B17" s="32">
        <v>3.94</v>
      </c>
      <c r="C17" s="32">
        <v>4.74</v>
      </c>
      <c r="D17" s="32">
        <v>2.98</v>
      </c>
      <c r="E17" s="32">
        <v>3.05</v>
      </c>
      <c r="F17" s="32">
        <v>3.15</v>
      </c>
    </row>
    <row r="18" spans="1:6" x14ac:dyDescent="0.25">
      <c r="A18" s="31">
        <v>43214</v>
      </c>
      <c r="B18" s="33">
        <v>3.94</v>
      </c>
      <c r="C18" s="33">
        <v>4.7699999999999996</v>
      </c>
      <c r="D18" s="33">
        <v>3</v>
      </c>
      <c r="E18" s="33">
        <v>3.08</v>
      </c>
      <c r="F18" s="33">
        <v>3.18</v>
      </c>
    </row>
    <row r="19" spans="1:6" x14ac:dyDescent="0.25">
      <c r="A19" s="31">
        <v>43215</v>
      </c>
      <c r="B19" s="32">
        <v>3.99</v>
      </c>
      <c r="C19" s="32">
        <v>4.83</v>
      </c>
      <c r="D19" s="32">
        <v>3.03</v>
      </c>
      <c r="E19" s="32">
        <v>3.12</v>
      </c>
      <c r="F19" s="32">
        <v>3.21</v>
      </c>
    </row>
    <row r="20" spans="1:6" x14ac:dyDescent="0.25">
      <c r="A20" s="31">
        <v>43216</v>
      </c>
      <c r="B20" s="32">
        <v>3.99</v>
      </c>
      <c r="C20" s="32">
        <v>4.8</v>
      </c>
      <c r="D20" s="32">
        <v>3</v>
      </c>
      <c r="E20" s="32">
        <v>3.08</v>
      </c>
      <c r="F20" s="32">
        <v>3.18</v>
      </c>
    </row>
    <row r="21" spans="1:6" x14ac:dyDescent="0.25">
      <c r="A21" s="31">
        <v>43217</v>
      </c>
      <c r="B21" s="32">
        <v>3.94</v>
      </c>
      <c r="C21" s="32">
        <v>4.76</v>
      </c>
      <c r="D21" s="32">
        <v>2.96</v>
      </c>
      <c r="E21" s="32">
        <v>3.03</v>
      </c>
      <c r="F21" s="32">
        <v>3.13</v>
      </c>
    </row>
    <row r="22" spans="1:6" x14ac:dyDescent="0.25">
      <c r="A22" s="31">
        <v>43220</v>
      </c>
      <c r="B22">
        <v>3.95</v>
      </c>
      <c r="C22">
        <v>4.74</v>
      </c>
      <c r="D22">
        <v>2.95</v>
      </c>
      <c r="E22">
        <v>3.01</v>
      </c>
      <c r="F22">
        <v>3.11</v>
      </c>
    </row>
    <row r="23" spans="1:6" x14ac:dyDescent="0.25">
      <c r="A23" s="31">
        <v>43221</v>
      </c>
      <c r="B23">
        <v>3.99</v>
      </c>
      <c r="C23">
        <v>4.79</v>
      </c>
      <c r="D23">
        <v>2.97</v>
      </c>
      <c r="E23">
        <v>3.03</v>
      </c>
      <c r="F23">
        <v>3.13</v>
      </c>
    </row>
    <row r="24" spans="1:6" x14ac:dyDescent="0.25">
      <c r="A24" s="31">
        <v>43222</v>
      </c>
      <c r="B24">
        <v>3.99</v>
      </c>
      <c r="C24">
        <v>4.8</v>
      </c>
      <c r="D24">
        <v>2.97</v>
      </c>
      <c r="E24">
        <v>3.04</v>
      </c>
      <c r="F24">
        <v>3.14</v>
      </c>
    </row>
    <row r="25" spans="1:6" x14ac:dyDescent="0.25">
      <c r="A25" s="31">
        <v>43223</v>
      </c>
      <c r="B25">
        <v>4</v>
      </c>
      <c r="C25">
        <v>4.8</v>
      </c>
      <c r="D25">
        <v>2.94</v>
      </c>
      <c r="E25">
        <v>3.02</v>
      </c>
      <c r="F25">
        <v>3.12</v>
      </c>
    </row>
    <row r="26" spans="1:6" x14ac:dyDescent="0.25">
      <c r="A26" s="31">
        <v>43224</v>
      </c>
      <c r="B26">
        <v>4.01</v>
      </c>
      <c r="C26">
        <v>4.8099999999999996</v>
      </c>
      <c r="D26">
        <v>2.95</v>
      </c>
      <c r="E26">
        <v>3.02</v>
      </c>
      <c r="F26">
        <v>3.12</v>
      </c>
    </row>
    <row r="27" spans="1:6" x14ac:dyDescent="0.25">
      <c r="A27" s="31">
        <v>43227</v>
      </c>
      <c r="B27">
        <v>4.01</v>
      </c>
      <c r="C27">
        <v>4.82</v>
      </c>
      <c r="D27">
        <v>2.95</v>
      </c>
      <c r="E27">
        <v>3.02</v>
      </c>
      <c r="F27">
        <v>3.12</v>
      </c>
    </row>
    <row r="28" spans="1:6" x14ac:dyDescent="0.25">
      <c r="A28" s="31">
        <v>43228</v>
      </c>
      <c r="B28">
        <v>4.0199999999999996</v>
      </c>
      <c r="C28">
        <v>4.84</v>
      </c>
      <c r="D28">
        <v>2.97</v>
      </c>
      <c r="E28">
        <v>3.04</v>
      </c>
      <c r="F28">
        <v>3.13</v>
      </c>
    </row>
    <row r="29" spans="1:6" x14ac:dyDescent="0.25">
      <c r="A29" s="31">
        <v>43229</v>
      </c>
      <c r="B29">
        <v>4.04</v>
      </c>
      <c r="C29">
        <v>4.8600000000000003</v>
      </c>
      <c r="D29">
        <v>3</v>
      </c>
      <c r="E29">
        <v>3.07</v>
      </c>
      <c r="F29">
        <v>3.16</v>
      </c>
    </row>
    <row r="30" spans="1:6" x14ac:dyDescent="0.25">
      <c r="A30" s="31">
        <v>43230</v>
      </c>
      <c r="B30">
        <v>3.99</v>
      </c>
      <c r="C30">
        <v>4.8099999999999996</v>
      </c>
      <c r="D30">
        <v>2.97</v>
      </c>
      <c r="E30">
        <v>3.04</v>
      </c>
      <c r="F30">
        <v>3.12</v>
      </c>
    </row>
    <row r="31" spans="1:6" x14ac:dyDescent="0.25">
      <c r="A31" s="31">
        <v>43231</v>
      </c>
      <c r="B31">
        <v>3.98</v>
      </c>
      <c r="C31">
        <v>4.79</v>
      </c>
      <c r="D31">
        <v>2.97</v>
      </c>
      <c r="E31">
        <v>3.03</v>
      </c>
      <c r="F31">
        <v>3.1</v>
      </c>
    </row>
    <row r="32" spans="1:6" x14ac:dyDescent="0.25">
      <c r="A32" s="31">
        <v>43234</v>
      </c>
      <c r="B32">
        <v>3.99</v>
      </c>
      <c r="C32">
        <v>4.8099999999999996</v>
      </c>
      <c r="D32">
        <v>3</v>
      </c>
      <c r="E32">
        <v>3.06</v>
      </c>
      <c r="F32">
        <v>3.13</v>
      </c>
    </row>
    <row r="33" spans="1:6" x14ac:dyDescent="0.25">
      <c r="A33" s="31">
        <v>43235</v>
      </c>
      <c r="B33">
        <v>4.07</v>
      </c>
      <c r="C33">
        <v>4.8899999999999997</v>
      </c>
      <c r="D33">
        <v>3.08</v>
      </c>
      <c r="E33">
        <v>3.14</v>
      </c>
      <c r="F33">
        <v>3.2</v>
      </c>
    </row>
    <row r="34" spans="1:6" x14ac:dyDescent="0.25">
      <c r="A34" s="31">
        <v>43236</v>
      </c>
      <c r="B34">
        <v>4.0599999999999996</v>
      </c>
      <c r="C34">
        <v>4.8899999999999997</v>
      </c>
      <c r="D34">
        <v>3.09</v>
      </c>
      <c r="E34">
        <v>3.16</v>
      </c>
      <c r="F34">
        <v>3.21</v>
      </c>
    </row>
    <row r="35" spans="1:6" x14ac:dyDescent="0.25">
      <c r="A35" s="31">
        <v>43237</v>
      </c>
      <c r="B35">
        <v>4.08</v>
      </c>
      <c r="C35">
        <v>4.93</v>
      </c>
      <c r="D35">
        <v>3.11</v>
      </c>
      <c r="E35">
        <v>3.19</v>
      </c>
      <c r="F35">
        <v>3.25</v>
      </c>
    </row>
    <row r="36" spans="1:6" x14ac:dyDescent="0.25">
      <c r="A36" s="31">
        <v>43238</v>
      </c>
      <c r="B36">
        <v>4.04</v>
      </c>
      <c r="C36">
        <v>4.8899999999999997</v>
      </c>
      <c r="D36">
        <v>3.06</v>
      </c>
      <c r="E36">
        <v>3.14</v>
      </c>
      <c r="F36">
        <v>3.2</v>
      </c>
    </row>
    <row r="37" spans="1:6" x14ac:dyDescent="0.25">
      <c r="A37" s="31">
        <v>43241</v>
      </c>
      <c r="B37">
        <v>4.05</v>
      </c>
      <c r="C37">
        <v>4.8899999999999997</v>
      </c>
    </row>
    <row r="38" spans="1:6" x14ac:dyDescent="0.25">
      <c r="A38" s="31"/>
    </row>
    <row r="39" spans="1:6" x14ac:dyDescent="0.25">
      <c r="A39" s="31"/>
    </row>
    <row r="40" spans="1:6" x14ac:dyDescent="0.25">
      <c r="A40" s="31"/>
    </row>
    <row r="41" spans="1:6" x14ac:dyDescent="0.25">
      <c r="A41" s="31"/>
    </row>
  </sheetData>
  <pageMargins left="0.7" right="0.7" top="0.75" bottom="0.75" header="0.3" footer="0.3"/>
  <pageSetup scale="9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2"/>
  <sheetViews>
    <sheetView tabSelected="1" view="pageBreakPreview" topLeftCell="A28" zoomScale="60" zoomScaleNormal="100" workbookViewId="0">
      <selection activeCell="M73" sqref="M73"/>
    </sheetView>
  </sheetViews>
  <sheetFormatPr defaultRowHeight="15" x14ac:dyDescent="0.25"/>
  <cols>
    <col min="2" max="2" width="10.42578125" bestFit="1" customWidth="1"/>
    <col min="4" max="4" width="10.85546875" customWidth="1"/>
    <col min="5" max="5" width="10.28515625" customWidth="1"/>
    <col min="6" max="6" width="9.5703125" customWidth="1"/>
    <col min="8" max="8" width="10.7109375" bestFit="1" customWidth="1"/>
    <col min="10" max="10" width="10.7109375" bestFit="1" customWidth="1"/>
  </cols>
  <sheetData>
    <row r="3" spans="1:10" x14ac:dyDescent="0.25">
      <c r="A3" s="17" t="s">
        <v>31</v>
      </c>
    </row>
    <row r="4" spans="1:10" ht="30" x14ac:dyDescent="0.25">
      <c r="C4" s="23" t="s">
        <v>43</v>
      </c>
      <c r="D4" s="23" t="s">
        <v>32</v>
      </c>
      <c r="E4" s="23" t="s">
        <v>33</v>
      </c>
    </row>
    <row r="5" spans="1:10" x14ac:dyDescent="0.25">
      <c r="A5" t="s">
        <v>34</v>
      </c>
      <c r="B5" s="48">
        <v>43220</v>
      </c>
      <c r="C5">
        <v>2.95</v>
      </c>
      <c r="D5">
        <v>3.01</v>
      </c>
      <c r="E5">
        <v>3.11</v>
      </c>
    </row>
    <row r="6" spans="1:10" x14ac:dyDescent="0.25">
      <c r="B6" s="49"/>
    </row>
    <row r="7" spans="1:10" x14ac:dyDescent="0.25">
      <c r="B7" s="49"/>
    </row>
    <row r="8" spans="1:10" x14ac:dyDescent="0.25">
      <c r="A8" s="17" t="s">
        <v>31</v>
      </c>
      <c r="B8" s="49"/>
      <c r="C8" s="20" t="s">
        <v>35</v>
      </c>
      <c r="D8" s="20" t="s">
        <v>36</v>
      </c>
      <c r="G8" s="43" t="s">
        <v>59</v>
      </c>
      <c r="H8" s="42"/>
    </row>
    <row r="9" spans="1:10" x14ac:dyDescent="0.25">
      <c r="B9" s="48">
        <v>43220</v>
      </c>
      <c r="C9" s="24">
        <v>3.95</v>
      </c>
      <c r="D9" s="24">
        <v>4.74</v>
      </c>
      <c r="F9" t="s">
        <v>60</v>
      </c>
      <c r="G9" s="24">
        <f>+C11</f>
        <v>0.20000000000000018</v>
      </c>
      <c r="H9" s="24">
        <f>+D11</f>
        <v>0.15000000000000036</v>
      </c>
    </row>
    <row r="10" spans="1:10" x14ac:dyDescent="0.25">
      <c r="A10" t="s">
        <v>62</v>
      </c>
      <c r="C10" s="24">
        <f>+E16</f>
        <v>3.75</v>
      </c>
      <c r="D10" s="24">
        <f>+E19</f>
        <v>4.59</v>
      </c>
      <c r="F10" s="41" t="str">
        <f>+A10</f>
        <v>Moody's Spot ===&gt;</v>
      </c>
      <c r="G10" s="24">
        <f>+C18</f>
        <v>4.0999999999999996</v>
      </c>
      <c r="H10" s="24">
        <f>+C18</f>
        <v>4.0999999999999996</v>
      </c>
    </row>
    <row r="11" spans="1:10" ht="15.75" thickBot="1" x14ac:dyDescent="0.3">
      <c r="C11" s="39">
        <f>+C9-C10</f>
        <v>0.20000000000000018</v>
      </c>
      <c r="D11" s="39">
        <f>+D9-D10</f>
        <v>0.15000000000000036</v>
      </c>
      <c r="F11" t="s">
        <v>61</v>
      </c>
      <c r="G11" s="39">
        <f>+G10+G9</f>
        <v>4.3</v>
      </c>
      <c r="H11" s="39">
        <f>+H10+H9</f>
        <v>4.25</v>
      </c>
      <c r="J11" s="24">
        <f>ROUND(AVERAGE(G11:H11),2)</f>
        <v>4.28</v>
      </c>
    </row>
    <row r="12" spans="1:10" ht="15.75" thickTop="1" x14ac:dyDescent="0.25"/>
    <row r="14" spans="1:10" ht="15.75" thickBot="1" x14ac:dyDescent="0.3">
      <c r="A14" s="17" t="s">
        <v>3</v>
      </c>
    </row>
    <row r="15" spans="1:10" ht="15.75" thickBot="1" x14ac:dyDescent="0.3">
      <c r="B15" s="25">
        <v>43201</v>
      </c>
      <c r="C15" s="7" t="s">
        <v>4</v>
      </c>
      <c r="D15" s="7" t="s">
        <v>5</v>
      </c>
      <c r="E15" s="7" t="s">
        <v>6</v>
      </c>
    </row>
    <row r="16" spans="1:10" ht="15.75" thickBot="1" x14ac:dyDescent="0.3">
      <c r="A16" s="19" t="s">
        <v>34</v>
      </c>
      <c r="B16" s="3" t="s">
        <v>7</v>
      </c>
      <c r="C16" s="8" t="s">
        <v>8</v>
      </c>
      <c r="D16" s="8">
        <v>3.75</v>
      </c>
      <c r="E16" s="8">
        <v>3.75</v>
      </c>
    </row>
    <row r="17" spans="1:6" ht="15.75" thickBot="1" x14ac:dyDescent="0.3">
      <c r="A17" s="26"/>
      <c r="B17" s="6" t="s">
        <v>9</v>
      </c>
      <c r="C17" s="9">
        <v>3.92</v>
      </c>
      <c r="D17" s="9">
        <v>3.94</v>
      </c>
      <c r="E17" s="9">
        <v>3.93</v>
      </c>
    </row>
    <row r="18" spans="1:6" ht="15.75" thickBot="1" x14ac:dyDescent="0.3">
      <c r="B18" s="3" t="s">
        <v>10</v>
      </c>
      <c r="C18" s="44">
        <v>4.0999999999999996</v>
      </c>
      <c r="D18" s="8">
        <v>4.08</v>
      </c>
      <c r="E18" s="8">
        <v>4.09</v>
      </c>
    </row>
    <row r="19" spans="1:6" ht="15.75" thickBot="1" x14ac:dyDescent="0.3">
      <c r="B19" s="6" t="s">
        <v>11</v>
      </c>
      <c r="C19" s="9">
        <v>4.51</v>
      </c>
      <c r="D19" s="9">
        <v>4.66</v>
      </c>
      <c r="E19" s="9">
        <v>4.59</v>
      </c>
    </row>
    <row r="20" spans="1:6" x14ac:dyDescent="0.25">
      <c r="B20" s="3" t="s">
        <v>12</v>
      </c>
      <c r="C20" s="8">
        <v>4.18</v>
      </c>
      <c r="D20" s="8">
        <v>4.1100000000000003</v>
      </c>
      <c r="E20" s="8">
        <v>4.1500000000000004</v>
      </c>
    </row>
    <row r="22" spans="1:6" x14ac:dyDescent="0.25">
      <c r="A22" s="37" t="s">
        <v>26</v>
      </c>
    </row>
    <row r="23" spans="1:6" x14ac:dyDescent="0.25">
      <c r="B23" s="14">
        <v>43220</v>
      </c>
      <c r="C23" s="15">
        <v>3.7100000000000001E-2</v>
      </c>
    </row>
    <row r="28" spans="1:6" s="18" customFormat="1" x14ac:dyDescent="0.25"/>
    <row r="30" spans="1:6" x14ac:dyDescent="0.25">
      <c r="C30" s="19"/>
      <c r="D30" s="19"/>
      <c r="E30" s="19"/>
      <c r="F30" s="19"/>
    </row>
    <row r="33" spans="1:10" x14ac:dyDescent="0.25">
      <c r="A33" t="s">
        <v>4</v>
      </c>
    </row>
    <row r="34" spans="1:10" ht="15.75" thickBot="1" x14ac:dyDescent="0.3">
      <c r="A34" t="s">
        <v>9</v>
      </c>
    </row>
    <row r="35" spans="1:10" ht="15.75" thickBot="1" x14ac:dyDescent="0.3">
      <c r="A35" t="s">
        <v>10</v>
      </c>
      <c r="J35" s="36">
        <f>+J11</f>
        <v>4.28</v>
      </c>
    </row>
    <row r="36" spans="1:10" x14ac:dyDescent="0.25">
      <c r="A36" t="s">
        <v>11</v>
      </c>
    </row>
    <row r="39" spans="1:10" ht="30" x14ac:dyDescent="0.25">
      <c r="C39" s="20"/>
      <c r="D39" s="23" t="s">
        <v>50</v>
      </c>
      <c r="E39" s="23" t="s">
        <v>51</v>
      </c>
      <c r="F39" s="20"/>
    </row>
    <row r="40" spans="1:10" x14ac:dyDescent="0.25">
      <c r="B40" t="s">
        <v>44</v>
      </c>
      <c r="C40">
        <v>2.95</v>
      </c>
      <c r="D40" s="24"/>
      <c r="E40" s="24"/>
      <c r="F40" s="24"/>
    </row>
    <row r="41" spans="1:10" x14ac:dyDescent="0.25">
      <c r="B41" t="s">
        <v>45</v>
      </c>
      <c r="C41">
        <v>3.01</v>
      </c>
      <c r="D41" s="40">
        <f>+C41-C40</f>
        <v>5.9999999999999609E-2</v>
      </c>
      <c r="E41">
        <f>+D41/10</f>
        <v>5.9999999999999611E-3</v>
      </c>
    </row>
    <row r="42" spans="1:10" x14ac:dyDescent="0.25">
      <c r="B42" t="s">
        <v>46</v>
      </c>
      <c r="C42">
        <v>3.11</v>
      </c>
      <c r="D42" s="40">
        <f>+C42-C41</f>
        <v>0.10000000000000009</v>
      </c>
    </row>
    <row r="44" spans="1:10" x14ac:dyDescent="0.25">
      <c r="B44" t="s">
        <v>30</v>
      </c>
      <c r="J44">
        <v>3.71</v>
      </c>
    </row>
    <row r="45" spans="1:10" x14ac:dyDescent="0.25">
      <c r="C45" t="s">
        <v>47</v>
      </c>
      <c r="J45">
        <f>ROUND(+E41*5,2)</f>
        <v>0.03</v>
      </c>
    </row>
    <row r="46" spans="1:10" x14ac:dyDescent="0.25">
      <c r="C46" t="s">
        <v>48</v>
      </c>
      <c r="J46" s="24">
        <f>+D42</f>
        <v>0.10000000000000009</v>
      </c>
    </row>
    <row r="47" spans="1:10" ht="15.75" thickBot="1" x14ac:dyDescent="0.3"/>
    <row r="48" spans="1:10" ht="15.75" thickBot="1" x14ac:dyDescent="0.3">
      <c r="J48" s="36">
        <f>ROUND(SUM(J44:J46),2)</f>
        <v>3.84</v>
      </c>
    </row>
    <row r="50" spans="1:10" ht="15.75" thickBot="1" x14ac:dyDescent="0.3">
      <c r="C50" s="35"/>
      <c r="D50" s="35"/>
      <c r="E50" s="35"/>
      <c r="F50" s="35"/>
    </row>
    <row r="51" spans="1:10" ht="15.75" thickBot="1" x14ac:dyDescent="0.3">
      <c r="A51" t="s">
        <v>37</v>
      </c>
      <c r="C51" s="35"/>
      <c r="D51" s="35"/>
      <c r="E51" s="35"/>
      <c r="F51" s="35"/>
      <c r="J51" s="36">
        <f>+J48</f>
        <v>3.84</v>
      </c>
    </row>
    <row r="54" spans="1:10" x14ac:dyDescent="0.25">
      <c r="B54">
        <v>2016</v>
      </c>
      <c r="C54" t="s">
        <v>38</v>
      </c>
      <c r="D54">
        <v>4.0999999999999996</v>
      </c>
      <c r="J54">
        <f>+J35</f>
        <v>4.28</v>
      </c>
    </row>
    <row r="55" spans="1:10" ht="15.75" thickBot="1" x14ac:dyDescent="0.3">
      <c r="C55" t="s">
        <v>39</v>
      </c>
      <c r="D55">
        <v>5.4</v>
      </c>
      <c r="J55" s="28">
        <f>+D56</f>
        <v>1.3170731707317076</v>
      </c>
    </row>
    <row r="56" spans="1:10" ht="15.75" thickBot="1" x14ac:dyDescent="0.3">
      <c r="A56" t="s">
        <v>49</v>
      </c>
      <c r="D56" s="29">
        <f>+D55/D54</f>
        <v>1.3170731707317076</v>
      </c>
      <c r="J56" s="27">
        <f>ROUND(+J55*J54,2)</f>
        <v>5.64</v>
      </c>
    </row>
    <row r="58" spans="1:10" x14ac:dyDescent="0.25">
      <c r="J58" s="21">
        <v>43220</v>
      </c>
    </row>
    <row r="59" spans="1:10" x14ac:dyDescent="0.25">
      <c r="I59" s="30" t="s">
        <v>40</v>
      </c>
      <c r="J59" s="22">
        <f>+J51</f>
        <v>3.84</v>
      </c>
    </row>
    <row r="60" spans="1:10" x14ac:dyDescent="0.25">
      <c r="I60" s="30" t="s">
        <v>41</v>
      </c>
      <c r="J60" s="22">
        <f>+J35</f>
        <v>4.28</v>
      </c>
    </row>
    <row r="61" spans="1:10" x14ac:dyDescent="0.25">
      <c r="I61" s="30" t="s">
        <v>42</v>
      </c>
      <c r="J61" s="22">
        <f>+J56</f>
        <v>5.64</v>
      </c>
    </row>
    <row r="62" spans="1:10" x14ac:dyDescent="0.25">
      <c r="I62" s="30" t="s">
        <v>33</v>
      </c>
      <c r="J62" s="24">
        <f>+C42</f>
        <v>3.11</v>
      </c>
    </row>
  </sheetData>
  <pageMargins left="0.7" right="0.7" top="0.75" bottom="0.75" header="0.3" footer="0.3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Moodys</vt:lpstr>
      <vt:lpstr>Rev Yield</vt:lpstr>
      <vt:lpstr>FRED</vt:lpstr>
      <vt:lpstr>Get Yields</vt:lpstr>
      <vt:lpstr>'Get Yields'!Print_Area</vt:lpstr>
      <vt:lpstr>'Rev Yield'!Print_Area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cp:lastPrinted>2018-06-21T16:49:45Z</cp:lastPrinted>
  <dcterms:created xsi:type="dcterms:W3CDTF">2018-03-28T18:12:12Z</dcterms:created>
  <dcterms:modified xsi:type="dcterms:W3CDTF">2018-06-21T16:51:11Z</dcterms:modified>
</cp:coreProperties>
</file>