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definedNames>
    <definedName name="SPWS_WBID">"136522646535039"</definedName>
    <definedName name="SPWS_WSID" localSheetId="0" hidden="1">"112536614942551"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31" i="1" s="1"/>
  <c r="F25" i="1"/>
  <c r="F30" i="1" s="1"/>
  <c r="D25" i="1"/>
  <c r="D30" i="1" s="1"/>
  <c r="D32" i="1"/>
  <c r="D27" i="1"/>
  <c r="R14" i="1"/>
  <c r="C27" i="1" s="1"/>
  <c r="C32" i="1" s="1"/>
  <c r="P14" i="1"/>
  <c r="C25" i="1" s="1"/>
  <c r="R13" i="1"/>
  <c r="P13" i="1"/>
  <c r="Q13" i="1" s="1"/>
  <c r="E27" i="1" l="1"/>
  <c r="G27" i="1" s="1"/>
  <c r="E32" i="1"/>
  <c r="G32" i="1" s="1"/>
  <c r="C30" i="1"/>
  <c r="E30" i="1" s="1"/>
  <c r="E25" i="1"/>
  <c r="G25" i="1" s="1"/>
  <c r="Q14" i="1"/>
  <c r="C26" i="1" s="1"/>
  <c r="C31" i="1" s="1"/>
  <c r="E31" i="1" s="1"/>
  <c r="G31" i="1" s="1"/>
  <c r="E33" i="1" l="1"/>
  <c r="G30" i="1"/>
  <c r="G33" i="1" s="1"/>
  <c r="E26" i="1"/>
  <c r="G26" i="1" s="1"/>
  <c r="G28" i="1"/>
  <c r="E28" i="1" l="1"/>
</calcChain>
</file>

<file path=xl/sharedStrings.xml><?xml version="1.0" encoding="utf-8"?>
<sst xmlns="http://schemas.openxmlformats.org/spreadsheetml/2006/main" count="54" uniqueCount="41">
  <si>
    <t>Book Ratios</t>
  </si>
  <si>
    <t>Market Ratios</t>
  </si>
  <si>
    <t>LTD</t>
  </si>
  <si>
    <t>Pref</t>
  </si>
  <si>
    <t>Equity</t>
  </si>
  <si>
    <t>Company Name</t>
  </si>
  <si>
    <t>Ticker Symbol</t>
  </si>
  <si>
    <t>LT Debt-Total Qtly</t>
  </si>
  <si>
    <t>Preferred Stock Qtly</t>
  </si>
  <si>
    <t>Minority Intrst-Bal Sht Qtly</t>
  </si>
  <si>
    <t>Common Equity-Total-Qtly</t>
  </si>
  <si>
    <t>Invested Capital-Total Qtly</t>
  </si>
  <si>
    <t>Market Value-Mnthly</t>
  </si>
  <si>
    <t>AMERICAN STATES WATER CO</t>
  </si>
  <si>
    <t>AWR</t>
  </si>
  <si>
    <t>AMERICAN WATER WORKS CO INC</t>
  </si>
  <si>
    <t>AWK</t>
  </si>
  <si>
    <t>AQUA AMERICA INC</t>
  </si>
  <si>
    <t>WTR</t>
  </si>
  <si>
    <t>ARTESIAN RESOURCES  -CL A</t>
  </si>
  <si>
    <t>ARTNA</t>
  </si>
  <si>
    <t>CALIFORNIA WATER SERVICE GP</t>
  </si>
  <si>
    <t>CWT</t>
  </si>
  <si>
    <t>MIDDLESEX WATER CO</t>
  </si>
  <si>
    <t>MSEX</t>
  </si>
  <si>
    <t>SJW GROUP</t>
  </si>
  <si>
    <t>SJW</t>
  </si>
  <si>
    <t>YORK WATER CO</t>
  </si>
  <si>
    <t>YORW</t>
  </si>
  <si>
    <t>Avg</t>
  </si>
  <si>
    <t>Med</t>
  </si>
  <si>
    <t>Assumptions:</t>
  </si>
  <si>
    <t>Debt Cost</t>
  </si>
  <si>
    <t>Pref. Stock Cost</t>
  </si>
  <si>
    <t>Equity Cost</t>
  </si>
  <si>
    <t>Ratio</t>
  </si>
  <si>
    <t>Cost</t>
  </si>
  <si>
    <t>Wt</t>
  </si>
  <si>
    <t>Shield</t>
  </si>
  <si>
    <t>Overall</t>
  </si>
  <si>
    <t xml:space="preserve">  &lt;&lt;&lt;&lt;ANSWER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</si>
</sst>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0_);\(#,##0.000\)"/>
    <numFmt numFmtId="165" formatCode="m/d/yy;@"/>
    <numFmt numFmtId="166" formatCode="[$-409]mmmm\-yy;@"/>
    <numFmt numFmtId="167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4" fontId="2" fillId="2" borderId="0" xfId="0" applyNumberFormat="1" applyFont="1" applyFill="1" applyAlignment="1">
      <alignment horizontal="left"/>
    </xf>
    <xf numFmtId="164" fontId="3" fillId="0" borderId="0" xfId="0" applyNumberFormat="1" applyFont="1"/>
    <xf numFmtId="164" fontId="2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Continuous"/>
    </xf>
    <xf numFmtId="165" fontId="2" fillId="3" borderId="0" xfId="0" applyNumberFormat="1" applyFont="1" applyFill="1" applyAlignment="1">
      <alignment horizontal="center"/>
    </xf>
    <xf numFmtId="166" fontId="2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right"/>
    </xf>
    <xf numFmtId="164" fontId="2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14" fontId="3" fillId="0" borderId="0" xfId="0" applyNumberFormat="1" applyFont="1" applyFill="1"/>
    <xf numFmtId="0" fontId="2" fillId="0" borderId="0" xfId="0" applyFont="1" applyFill="1"/>
    <xf numFmtId="14" fontId="2" fillId="0" borderId="0" xfId="0" applyNumberFormat="1" applyFont="1" applyFill="1"/>
    <xf numFmtId="2" fontId="3" fillId="0" borderId="0" xfId="0" applyNumberFormat="1" applyFont="1" applyFill="1"/>
    <xf numFmtId="10" fontId="3" fillId="0" borderId="0" xfId="2" applyNumberFormat="1" applyFont="1" applyFill="1"/>
    <xf numFmtId="0" fontId="3" fillId="0" borderId="0" xfId="0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0" quotePrefix="1" applyFont="1" applyFill="1"/>
    <xf numFmtId="43" fontId="3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E18" sqref="E18"/>
    </sheetView>
  </sheetViews>
  <sheetFormatPr defaultRowHeight="12.75" x14ac:dyDescent="0.2"/>
  <cols>
    <col min="1" max="1" width="12.140625" style="5" customWidth="1"/>
    <col min="2" max="2" width="11.42578125" style="5" customWidth="1"/>
    <col min="3" max="3" width="16" style="5" bestFit="1" customWidth="1"/>
    <col min="4" max="5" width="8.140625" style="5" bestFit="1" customWidth="1"/>
    <col min="6" max="6" width="22.28515625" style="5" bestFit="1" customWidth="1"/>
    <col min="7" max="7" width="22.42578125" style="5" bestFit="1" customWidth="1"/>
    <col min="8" max="8" width="17.85546875" style="5" bestFit="1" customWidth="1"/>
    <col min="9" max="10" width="9.140625" style="5"/>
    <col min="11" max="17" width="8.140625" style="5" bestFit="1" customWidth="1"/>
    <col min="18" max="18" width="9.140625" style="5" bestFit="1"/>
    <col min="19" max="19" width="8.140625" style="5" bestFit="1" customWidth="1"/>
    <col min="20" max="241" width="9.140625" style="5"/>
    <col min="242" max="242" width="12.140625" style="5" customWidth="1"/>
    <col min="243" max="243" width="11.42578125" style="5" customWidth="1"/>
    <col min="244" max="244" width="16" style="5" bestFit="1" customWidth="1"/>
    <col min="245" max="246" width="8.140625" style="5" bestFit="1" customWidth="1"/>
    <col min="247" max="247" width="22.28515625" style="5" bestFit="1" customWidth="1"/>
    <col min="248" max="248" width="22.42578125" style="5" bestFit="1" customWidth="1"/>
    <col min="249" max="249" width="17.85546875" style="5" bestFit="1" customWidth="1"/>
    <col min="250" max="251" width="9.140625" style="5"/>
    <col min="252" max="258" width="8.140625" style="5" bestFit="1" customWidth="1"/>
    <col min="259" max="259" width="9.140625" style="5" bestFit="1"/>
    <col min="260" max="260" width="8.140625" style="5" bestFit="1" customWidth="1"/>
    <col min="261" max="261" width="13.28515625" style="5" customWidth="1"/>
    <col min="262" max="263" width="9.140625" style="5"/>
    <col min="264" max="264" width="10.85546875" style="5" customWidth="1"/>
    <col min="265" max="265" width="9.7109375" style="5" customWidth="1"/>
    <col min="266" max="497" width="9.140625" style="5"/>
    <col min="498" max="498" width="12.140625" style="5" customWidth="1"/>
    <col min="499" max="499" width="11.42578125" style="5" customWidth="1"/>
    <col min="500" max="500" width="16" style="5" bestFit="1" customWidth="1"/>
    <col min="501" max="502" width="8.140625" style="5" bestFit="1" customWidth="1"/>
    <col min="503" max="503" width="22.28515625" style="5" bestFit="1" customWidth="1"/>
    <col min="504" max="504" width="22.42578125" style="5" bestFit="1" customWidth="1"/>
    <col min="505" max="505" width="17.85546875" style="5" bestFit="1" customWidth="1"/>
    <col min="506" max="507" width="9.140625" style="5"/>
    <col min="508" max="514" width="8.140625" style="5" bestFit="1" customWidth="1"/>
    <col min="515" max="515" width="9.140625" style="5" bestFit="1"/>
    <col min="516" max="516" width="8.140625" style="5" bestFit="1" customWidth="1"/>
    <col min="517" max="517" width="13.28515625" style="5" customWidth="1"/>
    <col min="518" max="519" width="9.140625" style="5"/>
    <col min="520" max="520" width="10.85546875" style="5" customWidth="1"/>
    <col min="521" max="521" width="9.7109375" style="5" customWidth="1"/>
    <col min="522" max="753" width="9.140625" style="5"/>
    <col min="754" max="754" width="12.140625" style="5" customWidth="1"/>
    <col min="755" max="755" width="11.42578125" style="5" customWidth="1"/>
    <col min="756" max="756" width="16" style="5" bestFit="1" customWidth="1"/>
    <col min="757" max="758" width="8.140625" style="5" bestFit="1" customWidth="1"/>
    <col min="759" max="759" width="22.28515625" style="5" bestFit="1" customWidth="1"/>
    <col min="760" max="760" width="22.42578125" style="5" bestFit="1" customWidth="1"/>
    <col min="761" max="761" width="17.85546875" style="5" bestFit="1" customWidth="1"/>
    <col min="762" max="763" width="9.140625" style="5"/>
    <col min="764" max="770" width="8.140625" style="5" bestFit="1" customWidth="1"/>
    <col min="771" max="771" width="9.140625" style="5" bestFit="1"/>
    <col min="772" max="772" width="8.140625" style="5" bestFit="1" customWidth="1"/>
    <col min="773" max="773" width="13.28515625" style="5" customWidth="1"/>
    <col min="774" max="775" width="9.140625" style="5"/>
    <col min="776" max="776" width="10.85546875" style="5" customWidth="1"/>
    <col min="777" max="777" width="9.7109375" style="5" customWidth="1"/>
    <col min="778" max="1009" width="9.140625" style="5"/>
    <col min="1010" max="1010" width="12.140625" style="5" customWidth="1"/>
    <col min="1011" max="1011" width="11.42578125" style="5" customWidth="1"/>
    <col min="1012" max="1012" width="16" style="5" bestFit="1" customWidth="1"/>
    <col min="1013" max="1014" width="8.140625" style="5" bestFit="1" customWidth="1"/>
    <col min="1015" max="1015" width="22.28515625" style="5" bestFit="1" customWidth="1"/>
    <col min="1016" max="1016" width="22.42578125" style="5" bestFit="1" customWidth="1"/>
    <col min="1017" max="1017" width="17.85546875" style="5" bestFit="1" customWidth="1"/>
    <col min="1018" max="1019" width="9.140625" style="5"/>
    <col min="1020" max="1026" width="8.140625" style="5" bestFit="1" customWidth="1"/>
    <col min="1027" max="1027" width="9.140625" style="5" bestFit="1"/>
    <col min="1028" max="1028" width="8.140625" style="5" bestFit="1" customWidth="1"/>
    <col min="1029" max="1029" width="13.28515625" style="5" customWidth="1"/>
    <col min="1030" max="1031" width="9.140625" style="5"/>
    <col min="1032" max="1032" width="10.85546875" style="5" customWidth="1"/>
    <col min="1033" max="1033" width="9.7109375" style="5" customWidth="1"/>
    <col min="1034" max="1265" width="9.140625" style="5"/>
    <col min="1266" max="1266" width="12.140625" style="5" customWidth="1"/>
    <col min="1267" max="1267" width="11.42578125" style="5" customWidth="1"/>
    <col min="1268" max="1268" width="16" style="5" bestFit="1" customWidth="1"/>
    <col min="1269" max="1270" width="8.140625" style="5" bestFit="1" customWidth="1"/>
    <col min="1271" max="1271" width="22.28515625" style="5" bestFit="1" customWidth="1"/>
    <col min="1272" max="1272" width="22.42578125" style="5" bestFit="1" customWidth="1"/>
    <col min="1273" max="1273" width="17.85546875" style="5" bestFit="1" customWidth="1"/>
    <col min="1274" max="1275" width="9.140625" style="5"/>
    <col min="1276" max="1282" width="8.140625" style="5" bestFit="1" customWidth="1"/>
    <col min="1283" max="1283" width="9.140625" style="5" bestFit="1"/>
    <col min="1284" max="1284" width="8.140625" style="5" bestFit="1" customWidth="1"/>
    <col min="1285" max="1285" width="13.28515625" style="5" customWidth="1"/>
    <col min="1286" max="1287" width="9.140625" style="5"/>
    <col min="1288" max="1288" width="10.85546875" style="5" customWidth="1"/>
    <col min="1289" max="1289" width="9.7109375" style="5" customWidth="1"/>
    <col min="1290" max="1521" width="9.140625" style="5"/>
    <col min="1522" max="1522" width="12.140625" style="5" customWidth="1"/>
    <col min="1523" max="1523" width="11.42578125" style="5" customWidth="1"/>
    <col min="1524" max="1524" width="16" style="5" bestFit="1" customWidth="1"/>
    <col min="1525" max="1526" width="8.140625" style="5" bestFit="1" customWidth="1"/>
    <col min="1527" max="1527" width="22.28515625" style="5" bestFit="1" customWidth="1"/>
    <col min="1528" max="1528" width="22.42578125" style="5" bestFit="1" customWidth="1"/>
    <col min="1529" max="1529" width="17.85546875" style="5" bestFit="1" customWidth="1"/>
    <col min="1530" max="1531" width="9.140625" style="5"/>
    <col min="1532" max="1538" width="8.140625" style="5" bestFit="1" customWidth="1"/>
    <col min="1539" max="1539" width="9.140625" style="5" bestFit="1"/>
    <col min="1540" max="1540" width="8.140625" style="5" bestFit="1" customWidth="1"/>
    <col min="1541" max="1541" width="13.28515625" style="5" customWidth="1"/>
    <col min="1542" max="1543" width="9.140625" style="5"/>
    <col min="1544" max="1544" width="10.85546875" style="5" customWidth="1"/>
    <col min="1545" max="1545" width="9.7109375" style="5" customWidth="1"/>
    <col min="1546" max="1777" width="9.140625" style="5"/>
    <col min="1778" max="1778" width="12.140625" style="5" customWidth="1"/>
    <col min="1779" max="1779" width="11.42578125" style="5" customWidth="1"/>
    <col min="1780" max="1780" width="16" style="5" bestFit="1" customWidth="1"/>
    <col min="1781" max="1782" width="8.140625" style="5" bestFit="1" customWidth="1"/>
    <col min="1783" max="1783" width="22.28515625" style="5" bestFit="1" customWidth="1"/>
    <col min="1784" max="1784" width="22.42578125" style="5" bestFit="1" customWidth="1"/>
    <col min="1785" max="1785" width="17.85546875" style="5" bestFit="1" customWidth="1"/>
    <col min="1786" max="1787" width="9.140625" style="5"/>
    <col min="1788" max="1794" width="8.140625" style="5" bestFit="1" customWidth="1"/>
    <col min="1795" max="1795" width="9.140625" style="5" bestFit="1"/>
    <col min="1796" max="1796" width="8.140625" style="5" bestFit="1" customWidth="1"/>
    <col min="1797" max="1797" width="13.28515625" style="5" customWidth="1"/>
    <col min="1798" max="1799" width="9.140625" style="5"/>
    <col min="1800" max="1800" width="10.85546875" style="5" customWidth="1"/>
    <col min="1801" max="1801" width="9.7109375" style="5" customWidth="1"/>
    <col min="1802" max="2033" width="9.140625" style="5"/>
    <col min="2034" max="2034" width="12.140625" style="5" customWidth="1"/>
    <col min="2035" max="2035" width="11.42578125" style="5" customWidth="1"/>
    <col min="2036" max="2036" width="16" style="5" bestFit="1" customWidth="1"/>
    <col min="2037" max="2038" width="8.140625" style="5" bestFit="1" customWidth="1"/>
    <col min="2039" max="2039" width="22.28515625" style="5" bestFit="1" customWidth="1"/>
    <col min="2040" max="2040" width="22.42578125" style="5" bestFit="1" customWidth="1"/>
    <col min="2041" max="2041" width="17.85546875" style="5" bestFit="1" customWidth="1"/>
    <col min="2042" max="2043" width="9.140625" style="5"/>
    <col min="2044" max="2050" width="8.140625" style="5" bestFit="1" customWidth="1"/>
    <col min="2051" max="2051" width="9.140625" style="5" bestFit="1"/>
    <col min="2052" max="2052" width="8.140625" style="5" bestFit="1" customWidth="1"/>
    <col min="2053" max="2053" width="13.28515625" style="5" customWidth="1"/>
    <col min="2054" max="2055" width="9.140625" style="5"/>
    <col min="2056" max="2056" width="10.85546875" style="5" customWidth="1"/>
    <col min="2057" max="2057" width="9.7109375" style="5" customWidth="1"/>
    <col min="2058" max="2289" width="9.140625" style="5"/>
    <col min="2290" max="2290" width="12.140625" style="5" customWidth="1"/>
    <col min="2291" max="2291" width="11.42578125" style="5" customWidth="1"/>
    <col min="2292" max="2292" width="16" style="5" bestFit="1" customWidth="1"/>
    <col min="2293" max="2294" width="8.140625" style="5" bestFit="1" customWidth="1"/>
    <col min="2295" max="2295" width="22.28515625" style="5" bestFit="1" customWidth="1"/>
    <col min="2296" max="2296" width="22.42578125" style="5" bestFit="1" customWidth="1"/>
    <col min="2297" max="2297" width="17.85546875" style="5" bestFit="1" customWidth="1"/>
    <col min="2298" max="2299" width="9.140625" style="5"/>
    <col min="2300" max="2306" width="8.140625" style="5" bestFit="1" customWidth="1"/>
    <col min="2307" max="2307" width="9.140625" style="5" bestFit="1"/>
    <col min="2308" max="2308" width="8.140625" style="5" bestFit="1" customWidth="1"/>
    <col min="2309" max="2309" width="13.28515625" style="5" customWidth="1"/>
    <col min="2310" max="2311" width="9.140625" style="5"/>
    <col min="2312" max="2312" width="10.85546875" style="5" customWidth="1"/>
    <col min="2313" max="2313" width="9.7109375" style="5" customWidth="1"/>
    <col min="2314" max="2545" width="9.140625" style="5"/>
    <col min="2546" max="2546" width="12.140625" style="5" customWidth="1"/>
    <col min="2547" max="2547" width="11.42578125" style="5" customWidth="1"/>
    <col min="2548" max="2548" width="16" style="5" bestFit="1" customWidth="1"/>
    <col min="2549" max="2550" width="8.140625" style="5" bestFit="1" customWidth="1"/>
    <col min="2551" max="2551" width="22.28515625" style="5" bestFit="1" customWidth="1"/>
    <col min="2552" max="2552" width="22.42578125" style="5" bestFit="1" customWidth="1"/>
    <col min="2553" max="2553" width="17.85546875" style="5" bestFit="1" customWidth="1"/>
    <col min="2554" max="2555" width="9.140625" style="5"/>
    <col min="2556" max="2562" width="8.140625" style="5" bestFit="1" customWidth="1"/>
    <col min="2563" max="2563" width="9.140625" style="5" bestFit="1"/>
    <col min="2564" max="2564" width="8.140625" style="5" bestFit="1" customWidth="1"/>
    <col min="2565" max="2565" width="13.28515625" style="5" customWidth="1"/>
    <col min="2566" max="2567" width="9.140625" style="5"/>
    <col min="2568" max="2568" width="10.85546875" style="5" customWidth="1"/>
    <col min="2569" max="2569" width="9.7109375" style="5" customWidth="1"/>
    <col min="2570" max="2801" width="9.140625" style="5"/>
    <col min="2802" max="2802" width="12.140625" style="5" customWidth="1"/>
    <col min="2803" max="2803" width="11.42578125" style="5" customWidth="1"/>
    <col min="2804" max="2804" width="16" style="5" bestFit="1" customWidth="1"/>
    <col min="2805" max="2806" width="8.140625" style="5" bestFit="1" customWidth="1"/>
    <col min="2807" max="2807" width="22.28515625" style="5" bestFit="1" customWidth="1"/>
    <col min="2808" max="2808" width="22.42578125" style="5" bestFit="1" customWidth="1"/>
    <col min="2809" max="2809" width="17.85546875" style="5" bestFit="1" customWidth="1"/>
    <col min="2810" max="2811" width="9.140625" style="5"/>
    <col min="2812" max="2818" width="8.140625" style="5" bestFit="1" customWidth="1"/>
    <col min="2819" max="2819" width="9.140625" style="5" bestFit="1"/>
    <col min="2820" max="2820" width="8.140625" style="5" bestFit="1" customWidth="1"/>
    <col min="2821" max="2821" width="13.28515625" style="5" customWidth="1"/>
    <col min="2822" max="2823" width="9.140625" style="5"/>
    <col min="2824" max="2824" width="10.85546875" style="5" customWidth="1"/>
    <col min="2825" max="2825" width="9.7109375" style="5" customWidth="1"/>
    <col min="2826" max="3057" width="9.140625" style="5"/>
    <col min="3058" max="3058" width="12.140625" style="5" customWidth="1"/>
    <col min="3059" max="3059" width="11.42578125" style="5" customWidth="1"/>
    <col min="3060" max="3060" width="16" style="5" bestFit="1" customWidth="1"/>
    <col min="3061" max="3062" width="8.140625" style="5" bestFit="1" customWidth="1"/>
    <col min="3063" max="3063" width="22.28515625" style="5" bestFit="1" customWidth="1"/>
    <col min="3064" max="3064" width="22.42578125" style="5" bestFit="1" customWidth="1"/>
    <col min="3065" max="3065" width="17.85546875" style="5" bestFit="1" customWidth="1"/>
    <col min="3066" max="3067" width="9.140625" style="5"/>
    <col min="3068" max="3074" width="8.140625" style="5" bestFit="1" customWidth="1"/>
    <col min="3075" max="3075" width="9.140625" style="5" bestFit="1"/>
    <col min="3076" max="3076" width="8.140625" style="5" bestFit="1" customWidth="1"/>
    <col min="3077" max="3077" width="13.28515625" style="5" customWidth="1"/>
    <col min="3078" max="3079" width="9.140625" style="5"/>
    <col min="3080" max="3080" width="10.85546875" style="5" customWidth="1"/>
    <col min="3081" max="3081" width="9.7109375" style="5" customWidth="1"/>
    <col min="3082" max="3313" width="9.140625" style="5"/>
    <col min="3314" max="3314" width="12.140625" style="5" customWidth="1"/>
    <col min="3315" max="3315" width="11.42578125" style="5" customWidth="1"/>
    <col min="3316" max="3316" width="16" style="5" bestFit="1" customWidth="1"/>
    <col min="3317" max="3318" width="8.140625" style="5" bestFit="1" customWidth="1"/>
    <col min="3319" max="3319" width="22.28515625" style="5" bestFit="1" customWidth="1"/>
    <col min="3320" max="3320" width="22.42578125" style="5" bestFit="1" customWidth="1"/>
    <col min="3321" max="3321" width="17.85546875" style="5" bestFit="1" customWidth="1"/>
    <col min="3322" max="3323" width="9.140625" style="5"/>
    <col min="3324" max="3330" width="8.140625" style="5" bestFit="1" customWidth="1"/>
    <col min="3331" max="3331" width="9.140625" style="5" bestFit="1"/>
    <col min="3332" max="3332" width="8.140625" style="5" bestFit="1" customWidth="1"/>
    <col min="3333" max="3333" width="13.28515625" style="5" customWidth="1"/>
    <col min="3334" max="3335" width="9.140625" style="5"/>
    <col min="3336" max="3336" width="10.85546875" style="5" customWidth="1"/>
    <col min="3337" max="3337" width="9.7109375" style="5" customWidth="1"/>
    <col min="3338" max="3569" width="9.140625" style="5"/>
    <col min="3570" max="3570" width="12.140625" style="5" customWidth="1"/>
    <col min="3571" max="3571" width="11.42578125" style="5" customWidth="1"/>
    <col min="3572" max="3572" width="16" style="5" bestFit="1" customWidth="1"/>
    <col min="3573" max="3574" width="8.140625" style="5" bestFit="1" customWidth="1"/>
    <col min="3575" max="3575" width="22.28515625" style="5" bestFit="1" customWidth="1"/>
    <col min="3576" max="3576" width="22.42578125" style="5" bestFit="1" customWidth="1"/>
    <col min="3577" max="3577" width="17.85546875" style="5" bestFit="1" customWidth="1"/>
    <col min="3578" max="3579" width="9.140625" style="5"/>
    <col min="3580" max="3586" width="8.140625" style="5" bestFit="1" customWidth="1"/>
    <col min="3587" max="3587" width="9.140625" style="5" bestFit="1"/>
    <col min="3588" max="3588" width="8.140625" style="5" bestFit="1" customWidth="1"/>
    <col min="3589" max="3589" width="13.28515625" style="5" customWidth="1"/>
    <col min="3590" max="3591" width="9.140625" style="5"/>
    <col min="3592" max="3592" width="10.85546875" style="5" customWidth="1"/>
    <col min="3593" max="3593" width="9.7109375" style="5" customWidth="1"/>
    <col min="3594" max="3825" width="9.140625" style="5"/>
    <col min="3826" max="3826" width="12.140625" style="5" customWidth="1"/>
    <col min="3827" max="3827" width="11.42578125" style="5" customWidth="1"/>
    <col min="3828" max="3828" width="16" style="5" bestFit="1" customWidth="1"/>
    <col min="3829" max="3830" width="8.140625" style="5" bestFit="1" customWidth="1"/>
    <col min="3831" max="3831" width="22.28515625" style="5" bestFit="1" customWidth="1"/>
    <col min="3832" max="3832" width="22.42578125" style="5" bestFit="1" customWidth="1"/>
    <col min="3833" max="3833" width="17.85546875" style="5" bestFit="1" customWidth="1"/>
    <col min="3834" max="3835" width="9.140625" style="5"/>
    <col min="3836" max="3842" width="8.140625" style="5" bestFit="1" customWidth="1"/>
    <col min="3843" max="3843" width="9.140625" style="5" bestFit="1"/>
    <col min="3844" max="3844" width="8.140625" style="5" bestFit="1" customWidth="1"/>
    <col min="3845" max="3845" width="13.28515625" style="5" customWidth="1"/>
    <col min="3846" max="3847" width="9.140625" style="5"/>
    <col min="3848" max="3848" width="10.85546875" style="5" customWidth="1"/>
    <col min="3849" max="3849" width="9.7109375" style="5" customWidth="1"/>
    <col min="3850" max="4081" width="9.140625" style="5"/>
    <col min="4082" max="4082" width="12.140625" style="5" customWidth="1"/>
    <col min="4083" max="4083" width="11.42578125" style="5" customWidth="1"/>
    <col min="4084" max="4084" width="16" style="5" bestFit="1" customWidth="1"/>
    <col min="4085" max="4086" width="8.140625" style="5" bestFit="1" customWidth="1"/>
    <col min="4087" max="4087" width="22.28515625" style="5" bestFit="1" customWidth="1"/>
    <col min="4088" max="4088" width="22.42578125" style="5" bestFit="1" customWidth="1"/>
    <col min="4089" max="4089" width="17.85546875" style="5" bestFit="1" customWidth="1"/>
    <col min="4090" max="4091" width="9.140625" style="5"/>
    <col min="4092" max="4098" width="8.140625" style="5" bestFit="1" customWidth="1"/>
    <col min="4099" max="4099" width="9.140625" style="5" bestFit="1"/>
    <col min="4100" max="4100" width="8.140625" style="5" bestFit="1" customWidth="1"/>
    <col min="4101" max="4101" width="13.28515625" style="5" customWidth="1"/>
    <col min="4102" max="4103" width="9.140625" style="5"/>
    <col min="4104" max="4104" width="10.85546875" style="5" customWidth="1"/>
    <col min="4105" max="4105" width="9.7109375" style="5" customWidth="1"/>
    <col min="4106" max="4337" width="9.140625" style="5"/>
    <col min="4338" max="4338" width="12.140625" style="5" customWidth="1"/>
    <col min="4339" max="4339" width="11.42578125" style="5" customWidth="1"/>
    <col min="4340" max="4340" width="16" style="5" bestFit="1" customWidth="1"/>
    <col min="4341" max="4342" width="8.140625" style="5" bestFit="1" customWidth="1"/>
    <col min="4343" max="4343" width="22.28515625" style="5" bestFit="1" customWidth="1"/>
    <col min="4344" max="4344" width="22.42578125" style="5" bestFit="1" customWidth="1"/>
    <col min="4345" max="4345" width="17.85546875" style="5" bestFit="1" customWidth="1"/>
    <col min="4346" max="4347" width="9.140625" style="5"/>
    <col min="4348" max="4354" width="8.140625" style="5" bestFit="1" customWidth="1"/>
    <col min="4355" max="4355" width="9.140625" style="5" bestFit="1"/>
    <col min="4356" max="4356" width="8.140625" style="5" bestFit="1" customWidth="1"/>
    <col min="4357" max="4357" width="13.28515625" style="5" customWidth="1"/>
    <col min="4358" max="4359" width="9.140625" style="5"/>
    <col min="4360" max="4360" width="10.85546875" style="5" customWidth="1"/>
    <col min="4361" max="4361" width="9.7109375" style="5" customWidth="1"/>
    <col min="4362" max="4593" width="9.140625" style="5"/>
    <col min="4594" max="4594" width="12.140625" style="5" customWidth="1"/>
    <col min="4595" max="4595" width="11.42578125" style="5" customWidth="1"/>
    <col min="4596" max="4596" width="16" style="5" bestFit="1" customWidth="1"/>
    <col min="4597" max="4598" width="8.140625" style="5" bestFit="1" customWidth="1"/>
    <col min="4599" max="4599" width="22.28515625" style="5" bestFit="1" customWidth="1"/>
    <col min="4600" max="4600" width="22.42578125" style="5" bestFit="1" customWidth="1"/>
    <col min="4601" max="4601" width="17.85546875" style="5" bestFit="1" customWidth="1"/>
    <col min="4602" max="4603" width="9.140625" style="5"/>
    <col min="4604" max="4610" width="8.140625" style="5" bestFit="1" customWidth="1"/>
    <col min="4611" max="4611" width="9.140625" style="5" bestFit="1"/>
    <col min="4612" max="4612" width="8.140625" style="5" bestFit="1" customWidth="1"/>
    <col min="4613" max="4613" width="13.28515625" style="5" customWidth="1"/>
    <col min="4614" max="4615" width="9.140625" style="5"/>
    <col min="4616" max="4616" width="10.85546875" style="5" customWidth="1"/>
    <col min="4617" max="4617" width="9.7109375" style="5" customWidth="1"/>
    <col min="4618" max="4849" width="9.140625" style="5"/>
    <col min="4850" max="4850" width="12.140625" style="5" customWidth="1"/>
    <col min="4851" max="4851" width="11.42578125" style="5" customWidth="1"/>
    <col min="4852" max="4852" width="16" style="5" bestFit="1" customWidth="1"/>
    <col min="4853" max="4854" width="8.140625" style="5" bestFit="1" customWidth="1"/>
    <col min="4855" max="4855" width="22.28515625" style="5" bestFit="1" customWidth="1"/>
    <col min="4856" max="4856" width="22.42578125" style="5" bestFit="1" customWidth="1"/>
    <col min="4857" max="4857" width="17.85546875" style="5" bestFit="1" customWidth="1"/>
    <col min="4858" max="4859" width="9.140625" style="5"/>
    <col min="4860" max="4866" width="8.140625" style="5" bestFit="1" customWidth="1"/>
    <col min="4867" max="4867" width="9.140625" style="5" bestFit="1"/>
    <col min="4868" max="4868" width="8.140625" style="5" bestFit="1" customWidth="1"/>
    <col min="4869" max="4869" width="13.28515625" style="5" customWidth="1"/>
    <col min="4870" max="4871" width="9.140625" style="5"/>
    <col min="4872" max="4872" width="10.85546875" style="5" customWidth="1"/>
    <col min="4873" max="4873" width="9.7109375" style="5" customWidth="1"/>
    <col min="4874" max="5105" width="9.140625" style="5"/>
    <col min="5106" max="5106" width="12.140625" style="5" customWidth="1"/>
    <col min="5107" max="5107" width="11.42578125" style="5" customWidth="1"/>
    <col min="5108" max="5108" width="16" style="5" bestFit="1" customWidth="1"/>
    <col min="5109" max="5110" width="8.140625" style="5" bestFit="1" customWidth="1"/>
    <col min="5111" max="5111" width="22.28515625" style="5" bestFit="1" customWidth="1"/>
    <col min="5112" max="5112" width="22.42578125" style="5" bestFit="1" customWidth="1"/>
    <col min="5113" max="5113" width="17.85546875" style="5" bestFit="1" customWidth="1"/>
    <col min="5114" max="5115" width="9.140625" style="5"/>
    <col min="5116" max="5122" width="8.140625" style="5" bestFit="1" customWidth="1"/>
    <col min="5123" max="5123" width="9.140625" style="5" bestFit="1"/>
    <col min="5124" max="5124" width="8.140625" style="5" bestFit="1" customWidth="1"/>
    <col min="5125" max="5125" width="13.28515625" style="5" customWidth="1"/>
    <col min="5126" max="5127" width="9.140625" style="5"/>
    <col min="5128" max="5128" width="10.85546875" style="5" customWidth="1"/>
    <col min="5129" max="5129" width="9.7109375" style="5" customWidth="1"/>
    <col min="5130" max="5361" width="9.140625" style="5"/>
    <col min="5362" max="5362" width="12.140625" style="5" customWidth="1"/>
    <col min="5363" max="5363" width="11.42578125" style="5" customWidth="1"/>
    <col min="5364" max="5364" width="16" style="5" bestFit="1" customWidth="1"/>
    <col min="5365" max="5366" width="8.140625" style="5" bestFit="1" customWidth="1"/>
    <col min="5367" max="5367" width="22.28515625" style="5" bestFit="1" customWidth="1"/>
    <col min="5368" max="5368" width="22.42578125" style="5" bestFit="1" customWidth="1"/>
    <col min="5369" max="5369" width="17.85546875" style="5" bestFit="1" customWidth="1"/>
    <col min="5370" max="5371" width="9.140625" style="5"/>
    <col min="5372" max="5378" width="8.140625" style="5" bestFit="1" customWidth="1"/>
    <col min="5379" max="5379" width="9.140625" style="5" bestFit="1"/>
    <col min="5380" max="5380" width="8.140625" style="5" bestFit="1" customWidth="1"/>
    <col min="5381" max="5381" width="13.28515625" style="5" customWidth="1"/>
    <col min="5382" max="5383" width="9.140625" style="5"/>
    <col min="5384" max="5384" width="10.85546875" style="5" customWidth="1"/>
    <col min="5385" max="5385" width="9.7109375" style="5" customWidth="1"/>
    <col min="5386" max="5617" width="9.140625" style="5"/>
    <col min="5618" max="5618" width="12.140625" style="5" customWidth="1"/>
    <col min="5619" max="5619" width="11.42578125" style="5" customWidth="1"/>
    <col min="5620" max="5620" width="16" style="5" bestFit="1" customWidth="1"/>
    <col min="5621" max="5622" width="8.140625" style="5" bestFit="1" customWidth="1"/>
    <col min="5623" max="5623" width="22.28515625" style="5" bestFit="1" customWidth="1"/>
    <col min="5624" max="5624" width="22.42578125" style="5" bestFit="1" customWidth="1"/>
    <col min="5625" max="5625" width="17.85546875" style="5" bestFit="1" customWidth="1"/>
    <col min="5626" max="5627" width="9.140625" style="5"/>
    <col min="5628" max="5634" width="8.140625" style="5" bestFit="1" customWidth="1"/>
    <col min="5635" max="5635" width="9.140625" style="5" bestFit="1"/>
    <col min="5636" max="5636" width="8.140625" style="5" bestFit="1" customWidth="1"/>
    <col min="5637" max="5637" width="13.28515625" style="5" customWidth="1"/>
    <col min="5638" max="5639" width="9.140625" style="5"/>
    <col min="5640" max="5640" width="10.85546875" style="5" customWidth="1"/>
    <col min="5641" max="5641" width="9.7109375" style="5" customWidth="1"/>
    <col min="5642" max="5873" width="9.140625" style="5"/>
    <col min="5874" max="5874" width="12.140625" style="5" customWidth="1"/>
    <col min="5875" max="5875" width="11.42578125" style="5" customWidth="1"/>
    <col min="5876" max="5876" width="16" style="5" bestFit="1" customWidth="1"/>
    <col min="5877" max="5878" width="8.140625" style="5" bestFit="1" customWidth="1"/>
    <col min="5879" max="5879" width="22.28515625" style="5" bestFit="1" customWidth="1"/>
    <col min="5880" max="5880" width="22.42578125" style="5" bestFit="1" customWidth="1"/>
    <col min="5881" max="5881" width="17.85546875" style="5" bestFit="1" customWidth="1"/>
    <col min="5882" max="5883" width="9.140625" style="5"/>
    <col min="5884" max="5890" width="8.140625" style="5" bestFit="1" customWidth="1"/>
    <col min="5891" max="5891" width="9.140625" style="5" bestFit="1"/>
    <col min="5892" max="5892" width="8.140625" style="5" bestFit="1" customWidth="1"/>
    <col min="5893" max="5893" width="13.28515625" style="5" customWidth="1"/>
    <col min="5894" max="5895" width="9.140625" style="5"/>
    <col min="5896" max="5896" width="10.85546875" style="5" customWidth="1"/>
    <col min="5897" max="5897" width="9.7109375" style="5" customWidth="1"/>
    <col min="5898" max="6129" width="9.140625" style="5"/>
    <col min="6130" max="6130" width="12.140625" style="5" customWidth="1"/>
    <col min="6131" max="6131" width="11.42578125" style="5" customWidth="1"/>
    <col min="6132" max="6132" width="16" style="5" bestFit="1" customWidth="1"/>
    <col min="6133" max="6134" width="8.140625" style="5" bestFit="1" customWidth="1"/>
    <col min="6135" max="6135" width="22.28515625" style="5" bestFit="1" customWidth="1"/>
    <col min="6136" max="6136" width="22.42578125" style="5" bestFit="1" customWidth="1"/>
    <col min="6137" max="6137" width="17.85546875" style="5" bestFit="1" customWidth="1"/>
    <col min="6138" max="6139" width="9.140625" style="5"/>
    <col min="6140" max="6146" width="8.140625" style="5" bestFit="1" customWidth="1"/>
    <col min="6147" max="6147" width="9.140625" style="5" bestFit="1"/>
    <col min="6148" max="6148" width="8.140625" style="5" bestFit="1" customWidth="1"/>
    <col min="6149" max="6149" width="13.28515625" style="5" customWidth="1"/>
    <col min="6150" max="6151" width="9.140625" style="5"/>
    <col min="6152" max="6152" width="10.85546875" style="5" customWidth="1"/>
    <col min="6153" max="6153" width="9.7109375" style="5" customWidth="1"/>
    <col min="6154" max="6385" width="9.140625" style="5"/>
    <col min="6386" max="6386" width="12.140625" style="5" customWidth="1"/>
    <col min="6387" max="6387" width="11.42578125" style="5" customWidth="1"/>
    <col min="6388" max="6388" width="16" style="5" bestFit="1" customWidth="1"/>
    <col min="6389" max="6390" width="8.140625" style="5" bestFit="1" customWidth="1"/>
    <col min="6391" max="6391" width="22.28515625" style="5" bestFit="1" customWidth="1"/>
    <col min="6392" max="6392" width="22.42578125" style="5" bestFit="1" customWidth="1"/>
    <col min="6393" max="6393" width="17.85546875" style="5" bestFit="1" customWidth="1"/>
    <col min="6394" max="6395" width="9.140625" style="5"/>
    <col min="6396" max="6402" width="8.140625" style="5" bestFit="1" customWidth="1"/>
    <col min="6403" max="6403" width="9.140625" style="5" bestFit="1"/>
    <col min="6404" max="6404" width="8.140625" style="5" bestFit="1" customWidth="1"/>
    <col min="6405" max="6405" width="13.28515625" style="5" customWidth="1"/>
    <col min="6406" max="6407" width="9.140625" style="5"/>
    <col min="6408" max="6408" width="10.85546875" style="5" customWidth="1"/>
    <col min="6409" max="6409" width="9.7109375" style="5" customWidth="1"/>
    <col min="6410" max="6641" width="9.140625" style="5"/>
    <col min="6642" max="6642" width="12.140625" style="5" customWidth="1"/>
    <col min="6643" max="6643" width="11.42578125" style="5" customWidth="1"/>
    <col min="6644" max="6644" width="16" style="5" bestFit="1" customWidth="1"/>
    <col min="6645" max="6646" width="8.140625" style="5" bestFit="1" customWidth="1"/>
    <col min="6647" max="6647" width="22.28515625" style="5" bestFit="1" customWidth="1"/>
    <col min="6648" max="6648" width="22.42578125" style="5" bestFit="1" customWidth="1"/>
    <col min="6649" max="6649" width="17.85546875" style="5" bestFit="1" customWidth="1"/>
    <col min="6650" max="6651" width="9.140625" style="5"/>
    <col min="6652" max="6658" width="8.140625" style="5" bestFit="1" customWidth="1"/>
    <col min="6659" max="6659" width="9.140625" style="5" bestFit="1"/>
    <col min="6660" max="6660" width="8.140625" style="5" bestFit="1" customWidth="1"/>
    <col min="6661" max="6661" width="13.28515625" style="5" customWidth="1"/>
    <col min="6662" max="6663" width="9.140625" style="5"/>
    <col min="6664" max="6664" width="10.85546875" style="5" customWidth="1"/>
    <col min="6665" max="6665" width="9.7109375" style="5" customWidth="1"/>
    <col min="6666" max="6897" width="9.140625" style="5"/>
    <col min="6898" max="6898" width="12.140625" style="5" customWidth="1"/>
    <col min="6899" max="6899" width="11.42578125" style="5" customWidth="1"/>
    <col min="6900" max="6900" width="16" style="5" bestFit="1" customWidth="1"/>
    <col min="6901" max="6902" width="8.140625" style="5" bestFit="1" customWidth="1"/>
    <col min="6903" max="6903" width="22.28515625" style="5" bestFit="1" customWidth="1"/>
    <col min="6904" max="6904" width="22.42578125" style="5" bestFit="1" customWidth="1"/>
    <col min="6905" max="6905" width="17.85546875" style="5" bestFit="1" customWidth="1"/>
    <col min="6906" max="6907" width="9.140625" style="5"/>
    <col min="6908" max="6914" width="8.140625" style="5" bestFit="1" customWidth="1"/>
    <col min="6915" max="6915" width="9.140625" style="5" bestFit="1"/>
    <col min="6916" max="6916" width="8.140625" style="5" bestFit="1" customWidth="1"/>
    <col min="6917" max="6917" width="13.28515625" style="5" customWidth="1"/>
    <col min="6918" max="6919" width="9.140625" style="5"/>
    <col min="6920" max="6920" width="10.85546875" style="5" customWidth="1"/>
    <col min="6921" max="6921" width="9.7109375" style="5" customWidth="1"/>
    <col min="6922" max="7153" width="9.140625" style="5"/>
    <col min="7154" max="7154" width="12.140625" style="5" customWidth="1"/>
    <col min="7155" max="7155" width="11.42578125" style="5" customWidth="1"/>
    <col min="7156" max="7156" width="16" style="5" bestFit="1" customWidth="1"/>
    <col min="7157" max="7158" width="8.140625" style="5" bestFit="1" customWidth="1"/>
    <col min="7159" max="7159" width="22.28515625" style="5" bestFit="1" customWidth="1"/>
    <col min="7160" max="7160" width="22.42578125" style="5" bestFit="1" customWidth="1"/>
    <col min="7161" max="7161" width="17.85546875" style="5" bestFit="1" customWidth="1"/>
    <col min="7162" max="7163" width="9.140625" style="5"/>
    <col min="7164" max="7170" width="8.140625" style="5" bestFit="1" customWidth="1"/>
    <col min="7171" max="7171" width="9.140625" style="5" bestFit="1"/>
    <col min="7172" max="7172" width="8.140625" style="5" bestFit="1" customWidth="1"/>
    <col min="7173" max="7173" width="13.28515625" style="5" customWidth="1"/>
    <col min="7174" max="7175" width="9.140625" style="5"/>
    <col min="7176" max="7176" width="10.85546875" style="5" customWidth="1"/>
    <col min="7177" max="7177" width="9.7109375" style="5" customWidth="1"/>
    <col min="7178" max="7409" width="9.140625" style="5"/>
    <col min="7410" max="7410" width="12.140625" style="5" customWidth="1"/>
    <col min="7411" max="7411" width="11.42578125" style="5" customWidth="1"/>
    <col min="7412" max="7412" width="16" style="5" bestFit="1" customWidth="1"/>
    <col min="7413" max="7414" width="8.140625" style="5" bestFit="1" customWidth="1"/>
    <col min="7415" max="7415" width="22.28515625" style="5" bestFit="1" customWidth="1"/>
    <col min="7416" max="7416" width="22.42578125" style="5" bestFit="1" customWidth="1"/>
    <col min="7417" max="7417" width="17.85546875" style="5" bestFit="1" customWidth="1"/>
    <col min="7418" max="7419" width="9.140625" style="5"/>
    <col min="7420" max="7426" width="8.140625" style="5" bestFit="1" customWidth="1"/>
    <col min="7427" max="7427" width="9.140625" style="5" bestFit="1"/>
    <col min="7428" max="7428" width="8.140625" style="5" bestFit="1" customWidth="1"/>
    <col min="7429" max="7429" width="13.28515625" style="5" customWidth="1"/>
    <col min="7430" max="7431" width="9.140625" style="5"/>
    <col min="7432" max="7432" width="10.85546875" style="5" customWidth="1"/>
    <col min="7433" max="7433" width="9.7109375" style="5" customWidth="1"/>
    <col min="7434" max="7665" width="9.140625" style="5"/>
    <col min="7666" max="7666" width="12.140625" style="5" customWidth="1"/>
    <col min="7667" max="7667" width="11.42578125" style="5" customWidth="1"/>
    <col min="7668" max="7668" width="16" style="5" bestFit="1" customWidth="1"/>
    <col min="7669" max="7670" width="8.140625" style="5" bestFit="1" customWidth="1"/>
    <col min="7671" max="7671" width="22.28515625" style="5" bestFit="1" customWidth="1"/>
    <col min="7672" max="7672" width="22.42578125" style="5" bestFit="1" customWidth="1"/>
    <col min="7673" max="7673" width="17.85546875" style="5" bestFit="1" customWidth="1"/>
    <col min="7674" max="7675" width="9.140625" style="5"/>
    <col min="7676" max="7682" width="8.140625" style="5" bestFit="1" customWidth="1"/>
    <col min="7683" max="7683" width="9.140625" style="5" bestFit="1"/>
    <col min="7684" max="7684" width="8.140625" style="5" bestFit="1" customWidth="1"/>
    <col min="7685" max="7685" width="13.28515625" style="5" customWidth="1"/>
    <col min="7686" max="7687" width="9.140625" style="5"/>
    <col min="7688" max="7688" width="10.85546875" style="5" customWidth="1"/>
    <col min="7689" max="7689" width="9.7109375" style="5" customWidth="1"/>
    <col min="7690" max="7921" width="9.140625" style="5"/>
    <col min="7922" max="7922" width="12.140625" style="5" customWidth="1"/>
    <col min="7923" max="7923" width="11.42578125" style="5" customWidth="1"/>
    <col min="7924" max="7924" width="16" style="5" bestFit="1" customWidth="1"/>
    <col min="7925" max="7926" width="8.140625" style="5" bestFit="1" customWidth="1"/>
    <col min="7927" max="7927" width="22.28515625" style="5" bestFit="1" customWidth="1"/>
    <col min="7928" max="7928" width="22.42578125" style="5" bestFit="1" customWidth="1"/>
    <col min="7929" max="7929" width="17.85546875" style="5" bestFit="1" customWidth="1"/>
    <col min="7930" max="7931" width="9.140625" style="5"/>
    <col min="7932" max="7938" width="8.140625" style="5" bestFit="1" customWidth="1"/>
    <col min="7939" max="7939" width="9.140625" style="5" bestFit="1"/>
    <col min="7940" max="7940" width="8.140625" style="5" bestFit="1" customWidth="1"/>
    <col min="7941" max="7941" width="13.28515625" style="5" customWidth="1"/>
    <col min="7942" max="7943" width="9.140625" style="5"/>
    <col min="7944" max="7944" width="10.85546875" style="5" customWidth="1"/>
    <col min="7945" max="7945" width="9.7109375" style="5" customWidth="1"/>
    <col min="7946" max="8177" width="9.140625" style="5"/>
    <col min="8178" max="8178" width="12.140625" style="5" customWidth="1"/>
    <col min="8179" max="8179" width="11.42578125" style="5" customWidth="1"/>
    <col min="8180" max="8180" width="16" style="5" bestFit="1" customWidth="1"/>
    <col min="8181" max="8182" width="8.140625" style="5" bestFit="1" customWidth="1"/>
    <col min="8183" max="8183" width="22.28515625" style="5" bestFit="1" customWidth="1"/>
    <col min="8184" max="8184" width="22.42578125" style="5" bestFit="1" customWidth="1"/>
    <col min="8185" max="8185" width="17.85546875" style="5" bestFit="1" customWidth="1"/>
    <col min="8186" max="8187" width="9.140625" style="5"/>
    <col min="8188" max="8194" width="8.140625" style="5" bestFit="1" customWidth="1"/>
    <col min="8195" max="8195" width="9.140625" style="5" bestFit="1"/>
    <col min="8196" max="8196" width="8.140625" style="5" bestFit="1" customWidth="1"/>
    <col min="8197" max="8197" width="13.28515625" style="5" customWidth="1"/>
    <col min="8198" max="8199" width="9.140625" style="5"/>
    <col min="8200" max="8200" width="10.85546875" style="5" customWidth="1"/>
    <col min="8201" max="8201" width="9.7109375" style="5" customWidth="1"/>
    <col min="8202" max="8433" width="9.140625" style="5"/>
    <col min="8434" max="8434" width="12.140625" style="5" customWidth="1"/>
    <col min="8435" max="8435" width="11.42578125" style="5" customWidth="1"/>
    <col min="8436" max="8436" width="16" style="5" bestFit="1" customWidth="1"/>
    <col min="8437" max="8438" width="8.140625" style="5" bestFit="1" customWidth="1"/>
    <col min="8439" max="8439" width="22.28515625" style="5" bestFit="1" customWidth="1"/>
    <col min="8440" max="8440" width="22.42578125" style="5" bestFit="1" customWidth="1"/>
    <col min="8441" max="8441" width="17.85546875" style="5" bestFit="1" customWidth="1"/>
    <col min="8442" max="8443" width="9.140625" style="5"/>
    <col min="8444" max="8450" width="8.140625" style="5" bestFit="1" customWidth="1"/>
    <col min="8451" max="8451" width="9.140625" style="5" bestFit="1"/>
    <col min="8452" max="8452" width="8.140625" style="5" bestFit="1" customWidth="1"/>
    <col min="8453" max="8453" width="13.28515625" style="5" customWidth="1"/>
    <col min="8454" max="8455" width="9.140625" style="5"/>
    <col min="8456" max="8456" width="10.85546875" style="5" customWidth="1"/>
    <col min="8457" max="8457" width="9.7109375" style="5" customWidth="1"/>
    <col min="8458" max="8689" width="9.140625" style="5"/>
    <col min="8690" max="8690" width="12.140625" style="5" customWidth="1"/>
    <col min="8691" max="8691" width="11.42578125" style="5" customWidth="1"/>
    <col min="8692" max="8692" width="16" style="5" bestFit="1" customWidth="1"/>
    <col min="8693" max="8694" width="8.140625" style="5" bestFit="1" customWidth="1"/>
    <col min="8695" max="8695" width="22.28515625" style="5" bestFit="1" customWidth="1"/>
    <col min="8696" max="8696" width="22.42578125" style="5" bestFit="1" customWidth="1"/>
    <col min="8697" max="8697" width="17.85546875" style="5" bestFit="1" customWidth="1"/>
    <col min="8698" max="8699" width="9.140625" style="5"/>
    <col min="8700" max="8706" width="8.140625" style="5" bestFit="1" customWidth="1"/>
    <col min="8707" max="8707" width="9.140625" style="5" bestFit="1"/>
    <col min="8708" max="8708" width="8.140625" style="5" bestFit="1" customWidth="1"/>
    <col min="8709" max="8709" width="13.28515625" style="5" customWidth="1"/>
    <col min="8710" max="8711" width="9.140625" style="5"/>
    <col min="8712" max="8712" width="10.85546875" style="5" customWidth="1"/>
    <col min="8713" max="8713" width="9.7109375" style="5" customWidth="1"/>
    <col min="8714" max="8945" width="9.140625" style="5"/>
    <col min="8946" max="8946" width="12.140625" style="5" customWidth="1"/>
    <col min="8947" max="8947" width="11.42578125" style="5" customWidth="1"/>
    <col min="8948" max="8948" width="16" style="5" bestFit="1" customWidth="1"/>
    <col min="8949" max="8950" width="8.140625" style="5" bestFit="1" customWidth="1"/>
    <col min="8951" max="8951" width="22.28515625" style="5" bestFit="1" customWidth="1"/>
    <col min="8952" max="8952" width="22.42578125" style="5" bestFit="1" customWidth="1"/>
    <col min="8953" max="8953" width="17.85546875" style="5" bestFit="1" customWidth="1"/>
    <col min="8954" max="8955" width="9.140625" style="5"/>
    <col min="8956" max="8962" width="8.140625" style="5" bestFit="1" customWidth="1"/>
    <col min="8963" max="8963" width="9.140625" style="5" bestFit="1"/>
    <col min="8964" max="8964" width="8.140625" style="5" bestFit="1" customWidth="1"/>
    <col min="8965" max="8965" width="13.28515625" style="5" customWidth="1"/>
    <col min="8966" max="8967" width="9.140625" style="5"/>
    <col min="8968" max="8968" width="10.85546875" style="5" customWidth="1"/>
    <col min="8969" max="8969" width="9.7109375" style="5" customWidth="1"/>
    <col min="8970" max="9201" width="9.140625" style="5"/>
    <col min="9202" max="9202" width="12.140625" style="5" customWidth="1"/>
    <col min="9203" max="9203" width="11.42578125" style="5" customWidth="1"/>
    <col min="9204" max="9204" width="16" style="5" bestFit="1" customWidth="1"/>
    <col min="9205" max="9206" width="8.140625" style="5" bestFit="1" customWidth="1"/>
    <col min="9207" max="9207" width="22.28515625" style="5" bestFit="1" customWidth="1"/>
    <col min="9208" max="9208" width="22.42578125" style="5" bestFit="1" customWidth="1"/>
    <col min="9209" max="9209" width="17.85546875" style="5" bestFit="1" customWidth="1"/>
    <col min="9210" max="9211" width="9.140625" style="5"/>
    <col min="9212" max="9218" width="8.140625" style="5" bestFit="1" customWidth="1"/>
    <col min="9219" max="9219" width="9.140625" style="5" bestFit="1"/>
    <col min="9220" max="9220" width="8.140625" style="5" bestFit="1" customWidth="1"/>
    <col min="9221" max="9221" width="13.28515625" style="5" customWidth="1"/>
    <col min="9222" max="9223" width="9.140625" style="5"/>
    <col min="9224" max="9224" width="10.85546875" style="5" customWidth="1"/>
    <col min="9225" max="9225" width="9.7109375" style="5" customWidth="1"/>
    <col min="9226" max="9457" width="9.140625" style="5"/>
    <col min="9458" max="9458" width="12.140625" style="5" customWidth="1"/>
    <col min="9459" max="9459" width="11.42578125" style="5" customWidth="1"/>
    <col min="9460" max="9460" width="16" style="5" bestFit="1" customWidth="1"/>
    <col min="9461" max="9462" width="8.140625" style="5" bestFit="1" customWidth="1"/>
    <col min="9463" max="9463" width="22.28515625" style="5" bestFit="1" customWidth="1"/>
    <col min="9464" max="9464" width="22.42578125" style="5" bestFit="1" customWidth="1"/>
    <col min="9465" max="9465" width="17.85546875" style="5" bestFit="1" customWidth="1"/>
    <col min="9466" max="9467" width="9.140625" style="5"/>
    <col min="9468" max="9474" width="8.140625" style="5" bestFit="1" customWidth="1"/>
    <col min="9475" max="9475" width="9.140625" style="5" bestFit="1"/>
    <col min="9476" max="9476" width="8.140625" style="5" bestFit="1" customWidth="1"/>
    <col min="9477" max="9477" width="13.28515625" style="5" customWidth="1"/>
    <col min="9478" max="9479" width="9.140625" style="5"/>
    <col min="9480" max="9480" width="10.85546875" style="5" customWidth="1"/>
    <col min="9481" max="9481" width="9.7109375" style="5" customWidth="1"/>
    <col min="9482" max="9713" width="9.140625" style="5"/>
    <col min="9714" max="9714" width="12.140625" style="5" customWidth="1"/>
    <col min="9715" max="9715" width="11.42578125" style="5" customWidth="1"/>
    <col min="9716" max="9716" width="16" style="5" bestFit="1" customWidth="1"/>
    <col min="9717" max="9718" width="8.140625" style="5" bestFit="1" customWidth="1"/>
    <col min="9719" max="9719" width="22.28515625" style="5" bestFit="1" customWidth="1"/>
    <col min="9720" max="9720" width="22.42578125" style="5" bestFit="1" customWidth="1"/>
    <col min="9721" max="9721" width="17.85546875" style="5" bestFit="1" customWidth="1"/>
    <col min="9722" max="9723" width="9.140625" style="5"/>
    <col min="9724" max="9730" width="8.140625" style="5" bestFit="1" customWidth="1"/>
    <col min="9731" max="9731" width="9.140625" style="5" bestFit="1"/>
    <col min="9732" max="9732" width="8.140625" style="5" bestFit="1" customWidth="1"/>
    <col min="9733" max="9733" width="13.28515625" style="5" customWidth="1"/>
    <col min="9734" max="9735" width="9.140625" style="5"/>
    <col min="9736" max="9736" width="10.85546875" style="5" customWidth="1"/>
    <col min="9737" max="9737" width="9.7109375" style="5" customWidth="1"/>
    <col min="9738" max="9969" width="9.140625" style="5"/>
    <col min="9970" max="9970" width="12.140625" style="5" customWidth="1"/>
    <col min="9971" max="9971" width="11.42578125" style="5" customWidth="1"/>
    <col min="9972" max="9972" width="16" style="5" bestFit="1" customWidth="1"/>
    <col min="9973" max="9974" width="8.140625" style="5" bestFit="1" customWidth="1"/>
    <col min="9975" max="9975" width="22.28515625" style="5" bestFit="1" customWidth="1"/>
    <col min="9976" max="9976" width="22.42578125" style="5" bestFit="1" customWidth="1"/>
    <col min="9977" max="9977" width="17.85546875" style="5" bestFit="1" customWidth="1"/>
    <col min="9978" max="9979" width="9.140625" style="5"/>
    <col min="9980" max="9986" width="8.140625" style="5" bestFit="1" customWidth="1"/>
    <col min="9987" max="9987" width="9.140625" style="5" bestFit="1"/>
    <col min="9988" max="9988" width="8.140625" style="5" bestFit="1" customWidth="1"/>
    <col min="9989" max="9989" width="13.28515625" style="5" customWidth="1"/>
    <col min="9990" max="9991" width="9.140625" style="5"/>
    <col min="9992" max="9992" width="10.85546875" style="5" customWidth="1"/>
    <col min="9993" max="9993" width="9.7109375" style="5" customWidth="1"/>
    <col min="9994" max="10225" width="9.140625" style="5"/>
    <col min="10226" max="10226" width="12.140625" style="5" customWidth="1"/>
    <col min="10227" max="10227" width="11.42578125" style="5" customWidth="1"/>
    <col min="10228" max="10228" width="16" style="5" bestFit="1" customWidth="1"/>
    <col min="10229" max="10230" width="8.140625" style="5" bestFit="1" customWidth="1"/>
    <col min="10231" max="10231" width="22.28515625" style="5" bestFit="1" customWidth="1"/>
    <col min="10232" max="10232" width="22.42578125" style="5" bestFit="1" customWidth="1"/>
    <col min="10233" max="10233" width="17.85546875" style="5" bestFit="1" customWidth="1"/>
    <col min="10234" max="10235" width="9.140625" style="5"/>
    <col min="10236" max="10242" width="8.140625" style="5" bestFit="1" customWidth="1"/>
    <col min="10243" max="10243" width="9.140625" style="5" bestFit="1"/>
    <col min="10244" max="10244" width="8.140625" style="5" bestFit="1" customWidth="1"/>
    <col min="10245" max="10245" width="13.28515625" style="5" customWidth="1"/>
    <col min="10246" max="10247" width="9.140625" style="5"/>
    <col min="10248" max="10248" width="10.85546875" style="5" customWidth="1"/>
    <col min="10249" max="10249" width="9.7109375" style="5" customWidth="1"/>
    <col min="10250" max="10481" width="9.140625" style="5"/>
    <col min="10482" max="10482" width="12.140625" style="5" customWidth="1"/>
    <col min="10483" max="10483" width="11.42578125" style="5" customWidth="1"/>
    <col min="10484" max="10484" width="16" style="5" bestFit="1" customWidth="1"/>
    <col min="10485" max="10486" width="8.140625" style="5" bestFit="1" customWidth="1"/>
    <col min="10487" max="10487" width="22.28515625" style="5" bestFit="1" customWidth="1"/>
    <col min="10488" max="10488" width="22.42578125" style="5" bestFit="1" customWidth="1"/>
    <col min="10489" max="10489" width="17.85546875" style="5" bestFit="1" customWidth="1"/>
    <col min="10490" max="10491" width="9.140625" style="5"/>
    <col min="10492" max="10498" width="8.140625" style="5" bestFit="1" customWidth="1"/>
    <col min="10499" max="10499" width="9.140625" style="5" bestFit="1"/>
    <col min="10500" max="10500" width="8.140625" style="5" bestFit="1" customWidth="1"/>
    <col min="10501" max="10501" width="13.28515625" style="5" customWidth="1"/>
    <col min="10502" max="10503" width="9.140625" style="5"/>
    <col min="10504" max="10504" width="10.85546875" style="5" customWidth="1"/>
    <col min="10505" max="10505" width="9.7109375" style="5" customWidth="1"/>
    <col min="10506" max="10737" width="9.140625" style="5"/>
    <col min="10738" max="10738" width="12.140625" style="5" customWidth="1"/>
    <col min="10739" max="10739" width="11.42578125" style="5" customWidth="1"/>
    <col min="10740" max="10740" width="16" style="5" bestFit="1" customWidth="1"/>
    <col min="10741" max="10742" width="8.140625" style="5" bestFit="1" customWidth="1"/>
    <col min="10743" max="10743" width="22.28515625" style="5" bestFit="1" customWidth="1"/>
    <col min="10744" max="10744" width="22.42578125" style="5" bestFit="1" customWidth="1"/>
    <col min="10745" max="10745" width="17.85546875" style="5" bestFit="1" customWidth="1"/>
    <col min="10746" max="10747" width="9.140625" style="5"/>
    <col min="10748" max="10754" width="8.140625" style="5" bestFit="1" customWidth="1"/>
    <col min="10755" max="10755" width="9.140625" style="5" bestFit="1"/>
    <col min="10756" max="10756" width="8.140625" style="5" bestFit="1" customWidth="1"/>
    <col min="10757" max="10757" width="13.28515625" style="5" customWidth="1"/>
    <col min="10758" max="10759" width="9.140625" style="5"/>
    <col min="10760" max="10760" width="10.85546875" style="5" customWidth="1"/>
    <col min="10761" max="10761" width="9.7109375" style="5" customWidth="1"/>
    <col min="10762" max="10993" width="9.140625" style="5"/>
    <col min="10994" max="10994" width="12.140625" style="5" customWidth="1"/>
    <col min="10995" max="10995" width="11.42578125" style="5" customWidth="1"/>
    <col min="10996" max="10996" width="16" style="5" bestFit="1" customWidth="1"/>
    <col min="10997" max="10998" width="8.140625" style="5" bestFit="1" customWidth="1"/>
    <col min="10999" max="10999" width="22.28515625" style="5" bestFit="1" customWidth="1"/>
    <col min="11000" max="11000" width="22.42578125" style="5" bestFit="1" customWidth="1"/>
    <col min="11001" max="11001" width="17.85546875" style="5" bestFit="1" customWidth="1"/>
    <col min="11002" max="11003" width="9.140625" style="5"/>
    <col min="11004" max="11010" width="8.140625" style="5" bestFit="1" customWidth="1"/>
    <col min="11011" max="11011" width="9.140625" style="5" bestFit="1"/>
    <col min="11012" max="11012" width="8.140625" style="5" bestFit="1" customWidth="1"/>
    <col min="11013" max="11013" width="13.28515625" style="5" customWidth="1"/>
    <col min="11014" max="11015" width="9.140625" style="5"/>
    <col min="11016" max="11016" width="10.85546875" style="5" customWidth="1"/>
    <col min="11017" max="11017" width="9.7109375" style="5" customWidth="1"/>
    <col min="11018" max="11249" width="9.140625" style="5"/>
    <col min="11250" max="11250" width="12.140625" style="5" customWidth="1"/>
    <col min="11251" max="11251" width="11.42578125" style="5" customWidth="1"/>
    <col min="11252" max="11252" width="16" style="5" bestFit="1" customWidth="1"/>
    <col min="11253" max="11254" width="8.140625" style="5" bestFit="1" customWidth="1"/>
    <col min="11255" max="11255" width="22.28515625" style="5" bestFit="1" customWidth="1"/>
    <col min="11256" max="11256" width="22.42578125" style="5" bestFit="1" customWidth="1"/>
    <col min="11257" max="11257" width="17.85546875" style="5" bestFit="1" customWidth="1"/>
    <col min="11258" max="11259" width="9.140625" style="5"/>
    <col min="11260" max="11266" width="8.140625" style="5" bestFit="1" customWidth="1"/>
    <col min="11267" max="11267" width="9.140625" style="5" bestFit="1"/>
    <col min="11268" max="11268" width="8.140625" style="5" bestFit="1" customWidth="1"/>
    <col min="11269" max="11269" width="13.28515625" style="5" customWidth="1"/>
    <col min="11270" max="11271" width="9.140625" style="5"/>
    <col min="11272" max="11272" width="10.85546875" style="5" customWidth="1"/>
    <col min="11273" max="11273" width="9.7109375" style="5" customWidth="1"/>
    <col min="11274" max="11505" width="9.140625" style="5"/>
    <col min="11506" max="11506" width="12.140625" style="5" customWidth="1"/>
    <col min="11507" max="11507" width="11.42578125" style="5" customWidth="1"/>
    <col min="11508" max="11508" width="16" style="5" bestFit="1" customWidth="1"/>
    <col min="11509" max="11510" width="8.140625" style="5" bestFit="1" customWidth="1"/>
    <col min="11511" max="11511" width="22.28515625" style="5" bestFit="1" customWidth="1"/>
    <col min="11512" max="11512" width="22.42578125" style="5" bestFit="1" customWidth="1"/>
    <col min="11513" max="11513" width="17.85546875" style="5" bestFit="1" customWidth="1"/>
    <col min="11514" max="11515" width="9.140625" style="5"/>
    <col min="11516" max="11522" width="8.140625" style="5" bestFit="1" customWidth="1"/>
    <col min="11523" max="11523" width="9.140625" style="5" bestFit="1"/>
    <col min="11524" max="11524" width="8.140625" style="5" bestFit="1" customWidth="1"/>
    <col min="11525" max="11525" width="13.28515625" style="5" customWidth="1"/>
    <col min="11526" max="11527" width="9.140625" style="5"/>
    <col min="11528" max="11528" width="10.85546875" style="5" customWidth="1"/>
    <col min="11529" max="11529" width="9.7109375" style="5" customWidth="1"/>
    <col min="11530" max="11761" width="9.140625" style="5"/>
    <col min="11762" max="11762" width="12.140625" style="5" customWidth="1"/>
    <col min="11763" max="11763" width="11.42578125" style="5" customWidth="1"/>
    <col min="11764" max="11764" width="16" style="5" bestFit="1" customWidth="1"/>
    <col min="11765" max="11766" width="8.140625" style="5" bestFit="1" customWidth="1"/>
    <col min="11767" max="11767" width="22.28515625" style="5" bestFit="1" customWidth="1"/>
    <col min="11768" max="11768" width="22.42578125" style="5" bestFit="1" customWidth="1"/>
    <col min="11769" max="11769" width="17.85546875" style="5" bestFit="1" customWidth="1"/>
    <col min="11770" max="11771" width="9.140625" style="5"/>
    <col min="11772" max="11778" width="8.140625" style="5" bestFit="1" customWidth="1"/>
    <col min="11779" max="11779" width="9.140625" style="5" bestFit="1"/>
    <col min="11780" max="11780" width="8.140625" style="5" bestFit="1" customWidth="1"/>
    <col min="11781" max="11781" width="13.28515625" style="5" customWidth="1"/>
    <col min="11782" max="11783" width="9.140625" style="5"/>
    <col min="11784" max="11784" width="10.85546875" style="5" customWidth="1"/>
    <col min="11785" max="11785" width="9.7109375" style="5" customWidth="1"/>
    <col min="11786" max="12017" width="9.140625" style="5"/>
    <col min="12018" max="12018" width="12.140625" style="5" customWidth="1"/>
    <col min="12019" max="12019" width="11.42578125" style="5" customWidth="1"/>
    <col min="12020" max="12020" width="16" style="5" bestFit="1" customWidth="1"/>
    <col min="12021" max="12022" width="8.140625" style="5" bestFit="1" customWidth="1"/>
    <col min="12023" max="12023" width="22.28515625" style="5" bestFit="1" customWidth="1"/>
    <col min="12024" max="12024" width="22.42578125" style="5" bestFit="1" customWidth="1"/>
    <col min="12025" max="12025" width="17.85546875" style="5" bestFit="1" customWidth="1"/>
    <col min="12026" max="12027" width="9.140625" style="5"/>
    <col min="12028" max="12034" width="8.140625" style="5" bestFit="1" customWidth="1"/>
    <col min="12035" max="12035" width="9.140625" style="5" bestFit="1"/>
    <col min="12036" max="12036" width="8.140625" style="5" bestFit="1" customWidth="1"/>
    <col min="12037" max="12037" width="13.28515625" style="5" customWidth="1"/>
    <col min="12038" max="12039" width="9.140625" style="5"/>
    <col min="12040" max="12040" width="10.85546875" style="5" customWidth="1"/>
    <col min="12041" max="12041" width="9.7109375" style="5" customWidth="1"/>
    <col min="12042" max="12273" width="9.140625" style="5"/>
    <col min="12274" max="12274" width="12.140625" style="5" customWidth="1"/>
    <col min="12275" max="12275" width="11.42578125" style="5" customWidth="1"/>
    <col min="12276" max="12276" width="16" style="5" bestFit="1" customWidth="1"/>
    <col min="12277" max="12278" width="8.140625" style="5" bestFit="1" customWidth="1"/>
    <col min="12279" max="12279" width="22.28515625" style="5" bestFit="1" customWidth="1"/>
    <col min="12280" max="12280" width="22.42578125" style="5" bestFit="1" customWidth="1"/>
    <col min="12281" max="12281" width="17.85546875" style="5" bestFit="1" customWidth="1"/>
    <col min="12282" max="12283" width="9.140625" style="5"/>
    <col min="12284" max="12290" width="8.140625" style="5" bestFit="1" customWidth="1"/>
    <col min="12291" max="12291" width="9.140625" style="5" bestFit="1"/>
    <col min="12292" max="12292" width="8.140625" style="5" bestFit="1" customWidth="1"/>
    <col min="12293" max="12293" width="13.28515625" style="5" customWidth="1"/>
    <col min="12294" max="12295" width="9.140625" style="5"/>
    <col min="12296" max="12296" width="10.85546875" style="5" customWidth="1"/>
    <col min="12297" max="12297" width="9.7109375" style="5" customWidth="1"/>
    <col min="12298" max="12529" width="9.140625" style="5"/>
    <col min="12530" max="12530" width="12.140625" style="5" customWidth="1"/>
    <col min="12531" max="12531" width="11.42578125" style="5" customWidth="1"/>
    <col min="12532" max="12532" width="16" style="5" bestFit="1" customWidth="1"/>
    <col min="12533" max="12534" width="8.140625" style="5" bestFit="1" customWidth="1"/>
    <col min="12535" max="12535" width="22.28515625" style="5" bestFit="1" customWidth="1"/>
    <col min="12536" max="12536" width="22.42578125" style="5" bestFit="1" customWidth="1"/>
    <col min="12537" max="12537" width="17.85546875" style="5" bestFit="1" customWidth="1"/>
    <col min="12538" max="12539" width="9.140625" style="5"/>
    <col min="12540" max="12546" width="8.140625" style="5" bestFit="1" customWidth="1"/>
    <col min="12547" max="12547" width="9.140625" style="5" bestFit="1"/>
    <col min="12548" max="12548" width="8.140625" style="5" bestFit="1" customWidth="1"/>
    <col min="12549" max="12549" width="13.28515625" style="5" customWidth="1"/>
    <col min="12550" max="12551" width="9.140625" style="5"/>
    <col min="12552" max="12552" width="10.85546875" style="5" customWidth="1"/>
    <col min="12553" max="12553" width="9.7109375" style="5" customWidth="1"/>
    <col min="12554" max="12785" width="9.140625" style="5"/>
    <col min="12786" max="12786" width="12.140625" style="5" customWidth="1"/>
    <col min="12787" max="12787" width="11.42578125" style="5" customWidth="1"/>
    <col min="12788" max="12788" width="16" style="5" bestFit="1" customWidth="1"/>
    <col min="12789" max="12790" width="8.140625" style="5" bestFit="1" customWidth="1"/>
    <col min="12791" max="12791" width="22.28515625" style="5" bestFit="1" customWidth="1"/>
    <col min="12792" max="12792" width="22.42578125" style="5" bestFit="1" customWidth="1"/>
    <col min="12793" max="12793" width="17.85546875" style="5" bestFit="1" customWidth="1"/>
    <col min="12794" max="12795" width="9.140625" style="5"/>
    <col min="12796" max="12802" width="8.140625" style="5" bestFit="1" customWidth="1"/>
    <col min="12803" max="12803" width="9.140625" style="5" bestFit="1"/>
    <col min="12804" max="12804" width="8.140625" style="5" bestFit="1" customWidth="1"/>
    <col min="12805" max="12805" width="13.28515625" style="5" customWidth="1"/>
    <col min="12806" max="12807" width="9.140625" style="5"/>
    <col min="12808" max="12808" width="10.85546875" style="5" customWidth="1"/>
    <col min="12809" max="12809" width="9.7109375" style="5" customWidth="1"/>
    <col min="12810" max="13041" width="9.140625" style="5"/>
    <col min="13042" max="13042" width="12.140625" style="5" customWidth="1"/>
    <col min="13043" max="13043" width="11.42578125" style="5" customWidth="1"/>
    <col min="13044" max="13044" width="16" style="5" bestFit="1" customWidth="1"/>
    <col min="13045" max="13046" width="8.140625" style="5" bestFit="1" customWidth="1"/>
    <col min="13047" max="13047" width="22.28515625" style="5" bestFit="1" customWidth="1"/>
    <col min="13048" max="13048" width="22.42578125" style="5" bestFit="1" customWidth="1"/>
    <col min="13049" max="13049" width="17.85546875" style="5" bestFit="1" customWidth="1"/>
    <col min="13050" max="13051" width="9.140625" style="5"/>
    <col min="13052" max="13058" width="8.140625" style="5" bestFit="1" customWidth="1"/>
    <col min="13059" max="13059" width="9.140625" style="5" bestFit="1"/>
    <col min="13060" max="13060" width="8.140625" style="5" bestFit="1" customWidth="1"/>
    <col min="13061" max="13061" width="13.28515625" style="5" customWidth="1"/>
    <col min="13062" max="13063" width="9.140625" style="5"/>
    <col min="13064" max="13064" width="10.85546875" style="5" customWidth="1"/>
    <col min="13065" max="13065" width="9.7109375" style="5" customWidth="1"/>
    <col min="13066" max="13297" width="9.140625" style="5"/>
    <col min="13298" max="13298" width="12.140625" style="5" customWidth="1"/>
    <col min="13299" max="13299" width="11.42578125" style="5" customWidth="1"/>
    <col min="13300" max="13300" width="16" style="5" bestFit="1" customWidth="1"/>
    <col min="13301" max="13302" width="8.140625" style="5" bestFit="1" customWidth="1"/>
    <col min="13303" max="13303" width="22.28515625" style="5" bestFit="1" customWidth="1"/>
    <col min="13304" max="13304" width="22.42578125" style="5" bestFit="1" customWidth="1"/>
    <col min="13305" max="13305" width="17.85546875" style="5" bestFit="1" customWidth="1"/>
    <col min="13306" max="13307" width="9.140625" style="5"/>
    <col min="13308" max="13314" width="8.140625" style="5" bestFit="1" customWidth="1"/>
    <col min="13315" max="13315" width="9.140625" style="5" bestFit="1"/>
    <col min="13316" max="13316" width="8.140625" style="5" bestFit="1" customWidth="1"/>
    <col min="13317" max="13317" width="13.28515625" style="5" customWidth="1"/>
    <col min="13318" max="13319" width="9.140625" style="5"/>
    <col min="13320" max="13320" width="10.85546875" style="5" customWidth="1"/>
    <col min="13321" max="13321" width="9.7109375" style="5" customWidth="1"/>
    <col min="13322" max="13553" width="9.140625" style="5"/>
    <col min="13554" max="13554" width="12.140625" style="5" customWidth="1"/>
    <col min="13555" max="13555" width="11.42578125" style="5" customWidth="1"/>
    <col min="13556" max="13556" width="16" style="5" bestFit="1" customWidth="1"/>
    <col min="13557" max="13558" width="8.140625" style="5" bestFit="1" customWidth="1"/>
    <col min="13559" max="13559" width="22.28515625" style="5" bestFit="1" customWidth="1"/>
    <col min="13560" max="13560" width="22.42578125" style="5" bestFit="1" customWidth="1"/>
    <col min="13561" max="13561" width="17.85546875" style="5" bestFit="1" customWidth="1"/>
    <col min="13562" max="13563" width="9.140625" style="5"/>
    <col min="13564" max="13570" width="8.140625" style="5" bestFit="1" customWidth="1"/>
    <col min="13571" max="13571" width="9.140625" style="5" bestFit="1"/>
    <col min="13572" max="13572" width="8.140625" style="5" bestFit="1" customWidth="1"/>
    <col min="13573" max="13573" width="13.28515625" style="5" customWidth="1"/>
    <col min="13574" max="13575" width="9.140625" style="5"/>
    <col min="13576" max="13576" width="10.85546875" style="5" customWidth="1"/>
    <col min="13577" max="13577" width="9.7109375" style="5" customWidth="1"/>
    <col min="13578" max="13809" width="9.140625" style="5"/>
    <col min="13810" max="13810" width="12.140625" style="5" customWidth="1"/>
    <col min="13811" max="13811" width="11.42578125" style="5" customWidth="1"/>
    <col min="13812" max="13812" width="16" style="5" bestFit="1" customWidth="1"/>
    <col min="13813" max="13814" width="8.140625" style="5" bestFit="1" customWidth="1"/>
    <col min="13815" max="13815" width="22.28515625" style="5" bestFit="1" customWidth="1"/>
    <col min="13816" max="13816" width="22.42578125" style="5" bestFit="1" customWidth="1"/>
    <col min="13817" max="13817" width="17.85546875" style="5" bestFit="1" customWidth="1"/>
    <col min="13818" max="13819" width="9.140625" style="5"/>
    <col min="13820" max="13826" width="8.140625" style="5" bestFit="1" customWidth="1"/>
    <col min="13827" max="13827" width="9.140625" style="5" bestFit="1"/>
    <col min="13828" max="13828" width="8.140625" style="5" bestFit="1" customWidth="1"/>
    <col min="13829" max="13829" width="13.28515625" style="5" customWidth="1"/>
    <col min="13830" max="13831" width="9.140625" style="5"/>
    <col min="13832" max="13832" width="10.85546875" style="5" customWidth="1"/>
    <col min="13833" max="13833" width="9.7109375" style="5" customWidth="1"/>
    <col min="13834" max="14065" width="9.140625" style="5"/>
    <col min="14066" max="14066" width="12.140625" style="5" customWidth="1"/>
    <col min="14067" max="14067" width="11.42578125" style="5" customWidth="1"/>
    <col min="14068" max="14068" width="16" style="5" bestFit="1" customWidth="1"/>
    <col min="14069" max="14070" width="8.140625" style="5" bestFit="1" customWidth="1"/>
    <col min="14071" max="14071" width="22.28515625" style="5" bestFit="1" customWidth="1"/>
    <col min="14072" max="14072" width="22.42578125" style="5" bestFit="1" customWidth="1"/>
    <col min="14073" max="14073" width="17.85546875" style="5" bestFit="1" customWidth="1"/>
    <col min="14074" max="14075" width="9.140625" style="5"/>
    <col min="14076" max="14082" width="8.140625" style="5" bestFit="1" customWidth="1"/>
    <col min="14083" max="14083" width="9.140625" style="5" bestFit="1"/>
    <col min="14084" max="14084" width="8.140625" style="5" bestFit="1" customWidth="1"/>
    <col min="14085" max="14085" width="13.28515625" style="5" customWidth="1"/>
    <col min="14086" max="14087" width="9.140625" style="5"/>
    <col min="14088" max="14088" width="10.85546875" style="5" customWidth="1"/>
    <col min="14089" max="14089" width="9.7109375" style="5" customWidth="1"/>
    <col min="14090" max="14321" width="9.140625" style="5"/>
    <col min="14322" max="14322" width="12.140625" style="5" customWidth="1"/>
    <col min="14323" max="14323" width="11.42578125" style="5" customWidth="1"/>
    <col min="14324" max="14324" width="16" style="5" bestFit="1" customWidth="1"/>
    <col min="14325" max="14326" width="8.140625" style="5" bestFit="1" customWidth="1"/>
    <col min="14327" max="14327" width="22.28515625" style="5" bestFit="1" customWidth="1"/>
    <col min="14328" max="14328" width="22.42578125" style="5" bestFit="1" customWidth="1"/>
    <col min="14329" max="14329" width="17.85546875" style="5" bestFit="1" customWidth="1"/>
    <col min="14330" max="14331" width="9.140625" style="5"/>
    <col min="14332" max="14338" width="8.140625" style="5" bestFit="1" customWidth="1"/>
    <col min="14339" max="14339" width="9.140625" style="5" bestFit="1"/>
    <col min="14340" max="14340" width="8.140625" style="5" bestFit="1" customWidth="1"/>
    <col min="14341" max="14341" width="13.28515625" style="5" customWidth="1"/>
    <col min="14342" max="14343" width="9.140625" style="5"/>
    <col min="14344" max="14344" width="10.85546875" style="5" customWidth="1"/>
    <col min="14345" max="14345" width="9.7109375" style="5" customWidth="1"/>
    <col min="14346" max="14577" width="9.140625" style="5"/>
    <col min="14578" max="14578" width="12.140625" style="5" customWidth="1"/>
    <col min="14579" max="14579" width="11.42578125" style="5" customWidth="1"/>
    <col min="14580" max="14580" width="16" style="5" bestFit="1" customWidth="1"/>
    <col min="14581" max="14582" width="8.140625" style="5" bestFit="1" customWidth="1"/>
    <col min="14583" max="14583" width="22.28515625" style="5" bestFit="1" customWidth="1"/>
    <col min="14584" max="14584" width="22.42578125" style="5" bestFit="1" customWidth="1"/>
    <col min="14585" max="14585" width="17.85546875" style="5" bestFit="1" customWidth="1"/>
    <col min="14586" max="14587" width="9.140625" style="5"/>
    <col min="14588" max="14594" width="8.140625" style="5" bestFit="1" customWidth="1"/>
    <col min="14595" max="14595" width="9.140625" style="5" bestFit="1"/>
    <col min="14596" max="14596" width="8.140625" style="5" bestFit="1" customWidth="1"/>
    <col min="14597" max="14597" width="13.28515625" style="5" customWidth="1"/>
    <col min="14598" max="14599" width="9.140625" style="5"/>
    <col min="14600" max="14600" width="10.85546875" style="5" customWidth="1"/>
    <col min="14601" max="14601" width="9.7109375" style="5" customWidth="1"/>
    <col min="14602" max="14833" width="9.140625" style="5"/>
    <col min="14834" max="14834" width="12.140625" style="5" customWidth="1"/>
    <col min="14835" max="14835" width="11.42578125" style="5" customWidth="1"/>
    <col min="14836" max="14836" width="16" style="5" bestFit="1" customWidth="1"/>
    <col min="14837" max="14838" width="8.140625" style="5" bestFit="1" customWidth="1"/>
    <col min="14839" max="14839" width="22.28515625" style="5" bestFit="1" customWidth="1"/>
    <col min="14840" max="14840" width="22.42578125" style="5" bestFit="1" customWidth="1"/>
    <col min="14841" max="14841" width="17.85546875" style="5" bestFit="1" customWidth="1"/>
    <col min="14842" max="14843" width="9.140625" style="5"/>
    <col min="14844" max="14850" width="8.140625" style="5" bestFit="1" customWidth="1"/>
    <col min="14851" max="14851" width="9.140625" style="5" bestFit="1"/>
    <col min="14852" max="14852" width="8.140625" style="5" bestFit="1" customWidth="1"/>
    <col min="14853" max="14853" width="13.28515625" style="5" customWidth="1"/>
    <col min="14854" max="14855" width="9.140625" style="5"/>
    <col min="14856" max="14856" width="10.85546875" style="5" customWidth="1"/>
    <col min="14857" max="14857" width="9.7109375" style="5" customWidth="1"/>
    <col min="14858" max="15089" width="9.140625" style="5"/>
    <col min="15090" max="15090" width="12.140625" style="5" customWidth="1"/>
    <col min="15091" max="15091" width="11.42578125" style="5" customWidth="1"/>
    <col min="15092" max="15092" width="16" style="5" bestFit="1" customWidth="1"/>
    <col min="15093" max="15094" width="8.140625" style="5" bestFit="1" customWidth="1"/>
    <col min="15095" max="15095" width="22.28515625" style="5" bestFit="1" customWidth="1"/>
    <col min="15096" max="15096" width="22.42578125" style="5" bestFit="1" customWidth="1"/>
    <col min="15097" max="15097" width="17.85546875" style="5" bestFit="1" customWidth="1"/>
    <col min="15098" max="15099" width="9.140625" style="5"/>
    <col min="15100" max="15106" width="8.140625" style="5" bestFit="1" customWidth="1"/>
    <col min="15107" max="15107" width="9.140625" style="5" bestFit="1"/>
    <col min="15108" max="15108" width="8.140625" style="5" bestFit="1" customWidth="1"/>
    <col min="15109" max="15109" width="13.28515625" style="5" customWidth="1"/>
    <col min="15110" max="15111" width="9.140625" style="5"/>
    <col min="15112" max="15112" width="10.85546875" style="5" customWidth="1"/>
    <col min="15113" max="15113" width="9.7109375" style="5" customWidth="1"/>
    <col min="15114" max="15345" width="9.140625" style="5"/>
    <col min="15346" max="15346" width="12.140625" style="5" customWidth="1"/>
    <col min="15347" max="15347" width="11.42578125" style="5" customWidth="1"/>
    <col min="15348" max="15348" width="16" style="5" bestFit="1" customWidth="1"/>
    <col min="15349" max="15350" width="8.140625" style="5" bestFit="1" customWidth="1"/>
    <col min="15351" max="15351" width="22.28515625" style="5" bestFit="1" customWidth="1"/>
    <col min="15352" max="15352" width="22.42578125" style="5" bestFit="1" customWidth="1"/>
    <col min="15353" max="15353" width="17.85546875" style="5" bestFit="1" customWidth="1"/>
    <col min="15354" max="15355" width="9.140625" style="5"/>
    <col min="15356" max="15362" width="8.140625" style="5" bestFit="1" customWidth="1"/>
    <col min="15363" max="15363" width="9.140625" style="5" bestFit="1"/>
    <col min="15364" max="15364" width="8.140625" style="5" bestFit="1" customWidth="1"/>
    <col min="15365" max="15365" width="13.28515625" style="5" customWidth="1"/>
    <col min="15366" max="15367" width="9.140625" style="5"/>
    <col min="15368" max="15368" width="10.85546875" style="5" customWidth="1"/>
    <col min="15369" max="15369" width="9.7109375" style="5" customWidth="1"/>
    <col min="15370" max="15601" width="9.140625" style="5"/>
    <col min="15602" max="15602" width="12.140625" style="5" customWidth="1"/>
    <col min="15603" max="15603" width="11.42578125" style="5" customWidth="1"/>
    <col min="15604" max="15604" width="16" style="5" bestFit="1" customWidth="1"/>
    <col min="15605" max="15606" width="8.140625" style="5" bestFit="1" customWidth="1"/>
    <col min="15607" max="15607" width="22.28515625" style="5" bestFit="1" customWidth="1"/>
    <col min="15608" max="15608" width="22.42578125" style="5" bestFit="1" customWidth="1"/>
    <col min="15609" max="15609" width="17.85546875" style="5" bestFit="1" customWidth="1"/>
    <col min="15610" max="15611" width="9.140625" style="5"/>
    <col min="15612" max="15618" width="8.140625" style="5" bestFit="1" customWidth="1"/>
    <col min="15619" max="15619" width="9.140625" style="5" bestFit="1"/>
    <col min="15620" max="15620" width="8.140625" style="5" bestFit="1" customWidth="1"/>
    <col min="15621" max="15621" width="13.28515625" style="5" customWidth="1"/>
    <col min="15622" max="15623" width="9.140625" style="5"/>
    <col min="15624" max="15624" width="10.85546875" style="5" customWidth="1"/>
    <col min="15625" max="15625" width="9.7109375" style="5" customWidth="1"/>
    <col min="15626" max="15857" width="9.140625" style="5"/>
    <col min="15858" max="15858" width="12.140625" style="5" customWidth="1"/>
    <col min="15859" max="15859" width="11.42578125" style="5" customWidth="1"/>
    <col min="15860" max="15860" width="16" style="5" bestFit="1" customWidth="1"/>
    <col min="15861" max="15862" width="8.140625" style="5" bestFit="1" customWidth="1"/>
    <col min="15863" max="15863" width="22.28515625" style="5" bestFit="1" customWidth="1"/>
    <col min="15864" max="15864" width="22.42578125" style="5" bestFit="1" customWidth="1"/>
    <col min="15865" max="15865" width="17.85546875" style="5" bestFit="1" customWidth="1"/>
    <col min="15866" max="15867" width="9.140625" style="5"/>
    <col min="15868" max="15874" width="8.140625" style="5" bestFit="1" customWidth="1"/>
    <col min="15875" max="15875" width="9.140625" style="5" bestFit="1"/>
    <col min="15876" max="15876" width="8.140625" style="5" bestFit="1" customWidth="1"/>
    <col min="15877" max="15877" width="13.28515625" style="5" customWidth="1"/>
    <col min="15878" max="15879" width="9.140625" style="5"/>
    <col min="15880" max="15880" width="10.85546875" style="5" customWidth="1"/>
    <col min="15881" max="15881" width="9.7109375" style="5" customWidth="1"/>
    <col min="15882" max="16113" width="9.140625" style="5"/>
    <col min="16114" max="16114" width="12.140625" style="5" customWidth="1"/>
    <col min="16115" max="16115" width="11.42578125" style="5" customWidth="1"/>
    <col min="16116" max="16116" width="16" style="5" bestFit="1" customWidth="1"/>
    <col min="16117" max="16118" width="8.140625" style="5" bestFit="1" customWidth="1"/>
    <col min="16119" max="16119" width="22.28515625" style="5" bestFit="1" customWidth="1"/>
    <col min="16120" max="16120" width="22.42578125" style="5" bestFit="1" customWidth="1"/>
    <col min="16121" max="16121" width="17.85546875" style="5" bestFit="1" customWidth="1"/>
    <col min="16122" max="16123" width="9.140625" style="5"/>
    <col min="16124" max="16130" width="8.140625" style="5" bestFit="1" customWidth="1"/>
    <col min="16131" max="16131" width="9.140625" style="5" bestFit="1"/>
    <col min="16132" max="16132" width="8.140625" style="5" bestFit="1" customWidth="1"/>
    <col min="16133" max="16133" width="13.28515625" style="5" customWidth="1"/>
    <col min="16134" max="16135" width="9.140625" style="5"/>
    <col min="16136" max="16136" width="10.85546875" style="5" customWidth="1"/>
    <col min="16137" max="16137" width="9.7109375" style="5" customWidth="1"/>
    <col min="16138" max="16384" width="9.140625" style="5"/>
  </cols>
  <sheetData>
    <row r="1" spans="1:19" x14ac:dyDescent="0.2">
      <c r="A1" s="1">
        <v>43235</v>
      </c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4"/>
      <c r="M1" s="4"/>
      <c r="P1" s="6" t="s">
        <v>1</v>
      </c>
      <c r="Q1" s="6"/>
      <c r="R1" s="6"/>
    </row>
    <row r="2" spans="1:19" x14ac:dyDescent="0.2">
      <c r="A2" s="2"/>
      <c r="B2" s="7">
        <v>43100</v>
      </c>
      <c r="C2" s="2"/>
      <c r="D2" s="2"/>
      <c r="E2" s="2"/>
      <c r="F2" s="2"/>
      <c r="G2" s="2"/>
      <c r="H2" s="8">
        <v>43220</v>
      </c>
      <c r="I2" s="2"/>
      <c r="J2" s="2"/>
      <c r="K2" s="9" t="s">
        <v>2</v>
      </c>
      <c r="L2" s="9" t="s">
        <v>3</v>
      </c>
      <c r="M2" s="9" t="s">
        <v>4</v>
      </c>
      <c r="N2" s="2"/>
      <c r="P2" s="9" t="s">
        <v>2</v>
      </c>
      <c r="Q2" s="9" t="s">
        <v>3</v>
      </c>
      <c r="R2" s="9" t="s">
        <v>4</v>
      </c>
      <c r="S2" s="2"/>
    </row>
    <row r="3" spans="1:19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/>
      <c r="J3" s="2"/>
      <c r="K3" s="2"/>
      <c r="L3" s="2"/>
      <c r="M3" s="2"/>
      <c r="N3" s="2"/>
      <c r="P3" s="2"/>
      <c r="Q3" s="2"/>
      <c r="R3" s="2"/>
      <c r="S3" s="2"/>
    </row>
    <row r="4" spans="1:19" ht="15" x14ac:dyDescent="0.25">
      <c r="A4" s="2" t="s">
        <v>13</v>
      </c>
      <c r="B4" s="10" t="s">
        <v>14</v>
      </c>
      <c r="C4" s="2">
        <v>321.038818359375</v>
      </c>
      <c r="D4" s="2">
        <v>0</v>
      </c>
      <c r="E4" s="2">
        <v>0</v>
      </c>
      <c r="F4" s="2">
        <v>529.94482421875</v>
      </c>
      <c r="G4" s="2">
        <v>850.98388671875</v>
      </c>
      <c r="H4" s="2">
        <v>2046.7628173828125</v>
      </c>
      <c r="I4" s="2"/>
      <c r="J4" s="2" t="s">
        <v>13</v>
      </c>
      <c r="K4" s="2">
        <v>0.377</v>
      </c>
      <c r="L4" s="2">
        <v>0</v>
      </c>
      <c r="M4" s="2">
        <v>0.623</v>
      </c>
      <c r="N4" s="2">
        <v>1</v>
      </c>
      <c r="O4"/>
      <c r="P4" s="2">
        <v>0.13600000000000001</v>
      </c>
      <c r="Q4" s="2">
        <v>0</v>
      </c>
      <c r="R4" s="2">
        <v>0.86399999999999999</v>
      </c>
      <c r="S4" s="2">
        <v>1</v>
      </c>
    </row>
    <row r="5" spans="1:19" ht="15" x14ac:dyDescent="0.25">
      <c r="A5" s="2" t="s">
        <v>15</v>
      </c>
      <c r="B5" s="10" t="s">
        <v>16</v>
      </c>
      <c r="C5" s="2">
        <v>6498</v>
      </c>
      <c r="D5" s="2">
        <v>0</v>
      </c>
      <c r="E5" s="2">
        <v>0</v>
      </c>
      <c r="F5" s="2">
        <v>5385</v>
      </c>
      <c r="G5" s="2">
        <v>11883</v>
      </c>
      <c r="H5" s="2">
        <v>15615.7421875</v>
      </c>
      <c r="I5" s="2"/>
      <c r="J5" s="2" t="s">
        <v>15</v>
      </c>
      <c r="K5" s="2">
        <v>0.54700000000000004</v>
      </c>
      <c r="L5" s="2">
        <v>0</v>
      </c>
      <c r="M5" s="2">
        <v>0.45300000000000001</v>
      </c>
      <c r="N5" s="2">
        <v>1</v>
      </c>
      <c r="O5"/>
      <c r="P5" s="2">
        <v>0.29399999999999998</v>
      </c>
      <c r="Q5" s="2">
        <v>0</v>
      </c>
      <c r="R5" s="2">
        <v>0.70599999999999996</v>
      </c>
      <c r="S5" s="2">
        <v>1</v>
      </c>
    </row>
    <row r="6" spans="1:19" ht="15" x14ac:dyDescent="0.25">
      <c r="A6" s="2" t="s">
        <v>17</v>
      </c>
      <c r="B6" s="10" t="s">
        <v>18</v>
      </c>
      <c r="C6" s="2">
        <v>2007.7529296875</v>
      </c>
      <c r="D6" s="2">
        <v>0</v>
      </c>
      <c r="E6" s="2">
        <v>0</v>
      </c>
      <c r="F6" s="2">
        <v>1957.620849609375</v>
      </c>
      <c r="G6" s="2">
        <v>3965.3740234375</v>
      </c>
      <c r="H6" s="2">
        <v>6252.93896484375</v>
      </c>
      <c r="I6" s="2"/>
      <c r="J6" s="2" t="s">
        <v>17</v>
      </c>
      <c r="K6" s="2">
        <v>0.50600000000000001</v>
      </c>
      <c r="L6" s="2">
        <v>0</v>
      </c>
      <c r="M6" s="2">
        <v>0.49399999999999999</v>
      </c>
      <c r="N6" s="2">
        <v>1</v>
      </c>
      <c r="O6"/>
      <c r="P6" s="2">
        <v>0.24299999999999999</v>
      </c>
      <c r="Q6" s="2">
        <v>0</v>
      </c>
      <c r="R6" s="2">
        <v>0.75700000000000001</v>
      </c>
      <c r="S6" s="2">
        <v>1</v>
      </c>
    </row>
    <row r="7" spans="1:19" ht="15" x14ac:dyDescent="0.25">
      <c r="A7" s="2" t="s">
        <v>19</v>
      </c>
      <c r="B7" s="10" t="s">
        <v>20</v>
      </c>
      <c r="C7" s="2">
        <v>105.58699035644531</v>
      </c>
      <c r="D7" s="2">
        <v>0</v>
      </c>
      <c r="E7" s="2">
        <v>0</v>
      </c>
      <c r="F7" s="2">
        <v>146.64399719238281</v>
      </c>
      <c r="G7" s="2">
        <v>252.23100280761719</v>
      </c>
      <c r="H7" s="2">
        <v>352.497802734375</v>
      </c>
      <c r="I7" s="2"/>
      <c r="J7" s="2" t="s">
        <v>19</v>
      </c>
      <c r="K7" s="2">
        <v>0.41899999999999998</v>
      </c>
      <c r="L7" s="2">
        <v>0</v>
      </c>
      <c r="M7" s="2">
        <v>0.58099999999999996</v>
      </c>
      <c r="N7" s="2">
        <v>1</v>
      </c>
      <c r="O7"/>
      <c r="P7" s="2">
        <v>0.23</v>
      </c>
      <c r="Q7" s="2">
        <v>0</v>
      </c>
      <c r="R7" s="2">
        <v>0.77</v>
      </c>
      <c r="S7" s="2">
        <v>1</v>
      </c>
    </row>
    <row r="8" spans="1:19" ht="15" x14ac:dyDescent="0.25">
      <c r="A8" s="2" t="s">
        <v>21</v>
      </c>
      <c r="B8" s="10" t="s">
        <v>22</v>
      </c>
      <c r="C8" s="2">
        <v>515.79296875</v>
      </c>
      <c r="D8" s="2">
        <v>0</v>
      </c>
      <c r="E8" s="2">
        <v>0</v>
      </c>
      <c r="F8" s="2">
        <v>693.4619140625</v>
      </c>
      <c r="G8" s="2">
        <v>1209.2548828125</v>
      </c>
      <c r="H8" s="2">
        <v>1862.8675537109375</v>
      </c>
      <c r="I8" s="2"/>
      <c r="J8" s="2" t="s">
        <v>21</v>
      </c>
      <c r="K8" s="2">
        <v>0.42699999999999999</v>
      </c>
      <c r="L8" s="2">
        <v>0</v>
      </c>
      <c r="M8" s="2">
        <v>0.57299999999999995</v>
      </c>
      <c r="N8" s="2">
        <v>1</v>
      </c>
      <c r="O8"/>
      <c r="P8" s="2">
        <v>0.217</v>
      </c>
      <c r="Q8" s="2">
        <v>0</v>
      </c>
      <c r="R8" s="2">
        <v>0.78300000000000003</v>
      </c>
      <c r="S8" s="2">
        <v>1</v>
      </c>
    </row>
    <row r="9" spans="1:19" ht="15" x14ac:dyDescent="0.25">
      <c r="A9" s="2" t="s">
        <v>23</v>
      </c>
      <c r="B9" s="10" t="s">
        <v>24</v>
      </c>
      <c r="C9" s="2">
        <v>139.04499816894531</v>
      </c>
      <c r="D9" s="2">
        <v>2.4329996109008789</v>
      </c>
      <c r="E9" s="2">
        <v>0</v>
      </c>
      <c r="F9" s="2">
        <v>229.17500305175781</v>
      </c>
      <c r="G9" s="2">
        <v>370.65283203125</v>
      </c>
      <c r="H9" s="2">
        <v>681.47430419921875</v>
      </c>
      <c r="I9" s="2"/>
      <c r="J9" s="2" t="s">
        <v>23</v>
      </c>
      <c r="K9" s="2">
        <v>0.375</v>
      </c>
      <c r="L9" s="2">
        <v>7.0000000000000062E-3</v>
      </c>
      <c r="M9" s="2">
        <v>0.61799999999999999</v>
      </c>
      <c r="N9" s="2">
        <v>1</v>
      </c>
      <c r="O9"/>
      <c r="P9" s="2">
        <v>0.16900000000000001</v>
      </c>
      <c r="Q9" s="2">
        <v>3.0000000000000027E-3</v>
      </c>
      <c r="R9" s="2">
        <v>0.82799999999999996</v>
      </c>
      <c r="S9" s="2">
        <v>1</v>
      </c>
    </row>
    <row r="10" spans="1:19" ht="15" x14ac:dyDescent="0.25">
      <c r="A10" s="2" t="s">
        <v>25</v>
      </c>
      <c r="B10" s="10" t="s">
        <v>26</v>
      </c>
      <c r="C10" s="2">
        <v>431.091796875</v>
      </c>
      <c r="D10" s="2">
        <v>0</v>
      </c>
      <c r="E10" s="2">
        <v>0</v>
      </c>
      <c r="F10" s="2">
        <v>463.208984375</v>
      </c>
      <c r="G10" s="2">
        <v>894.301025390625</v>
      </c>
      <c r="H10" s="2">
        <v>1244.36328125</v>
      </c>
      <c r="I10" s="2"/>
      <c r="J10" s="2" t="s">
        <v>25</v>
      </c>
      <c r="K10" s="2">
        <v>0.48199999999999998</v>
      </c>
      <c r="L10" s="2">
        <v>0</v>
      </c>
      <c r="M10" s="2">
        <v>0.51800000000000002</v>
      </c>
      <c r="N10" s="2">
        <v>1</v>
      </c>
      <c r="O10"/>
      <c r="P10" s="2">
        <v>0.25700000000000001</v>
      </c>
      <c r="Q10" s="2">
        <v>0</v>
      </c>
      <c r="R10" s="2">
        <v>0.74299999999999999</v>
      </c>
      <c r="S10" s="2">
        <v>1</v>
      </c>
    </row>
    <row r="11" spans="1:19" ht="15" x14ac:dyDescent="0.25">
      <c r="A11" s="2" t="s">
        <v>27</v>
      </c>
      <c r="B11" s="10" t="s">
        <v>28</v>
      </c>
      <c r="C11" s="2">
        <v>90.097991943359375</v>
      </c>
      <c r="D11" s="2">
        <v>0</v>
      </c>
      <c r="E11" s="2">
        <v>0</v>
      </c>
      <c r="F11" s="2">
        <v>119.40499877929688</v>
      </c>
      <c r="G11" s="2">
        <v>209.50300598144531</v>
      </c>
      <c r="H11" s="2">
        <v>414.7681884765625</v>
      </c>
      <c r="I11" s="2"/>
      <c r="J11" s="2" t="s">
        <v>27</v>
      </c>
      <c r="K11" s="2">
        <v>0.43</v>
      </c>
      <c r="L11" s="2">
        <v>0</v>
      </c>
      <c r="M11" s="2">
        <v>0.56999999999999995</v>
      </c>
      <c r="N11" s="2">
        <v>1</v>
      </c>
      <c r="O11"/>
      <c r="P11" s="2">
        <v>0.17799999999999999</v>
      </c>
      <c r="Q11" s="2">
        <v>0</v>
      </c>
      <c r="R11" s="2">
        <v>0.82199999999999995</v>
      </c>
      <c r="S11" s="2">
        <v>1</v>
      </c>
    </row>
    <row r="13" spans="1:19" x14ac:dyDescent="0.2">
      <c r="O13" s="5" t="s">
        <v>29</v>
      </c>
      <c r="P13" s="2">
        <f>AVERAGE(P4:P11)</f>
        <v>0.21550000000000002</v>
      </c>
      <c r="Q13" s="2">
        <f>1-(P13+R13)</f>
        <v>3.7499999999990319E-4</v>
      </c>
      <c r="R13" s="2">
        <f>AVERAGE(R4:R11)</f>
        <v>0.78412500000000007</v>
      </c>
    </row>
    <row r="14" spans="1:19" x14ac:dyDescent="0.2">
      <c r="O14" s="5" t="s">
        <v>30</v>
      </c>
      <c r="P14" s="2">
        <f>MEDIAN(P4:P11)</f>
        <v>0.2235</v>
      </c>
      <c r="Q14" s="2">
        <f>1-R14-P14</f>
        <v>0</v>
      </c>
      <c r="R14" s="2">
        <f>MEDIAN(R4:R11)</f>
        <v>0.77649999999999997</v>
      </c>
    </row>
    <row r="15" spans="1:19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9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">
      <c r="A18" s="12" t="s">
        <v>31</v>
      </c>
      <c r="B18" s="13">
        <v>43220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">
      <c r="A19" s="11" t="s">
        <v>32</v>
      </c>
      <c r="B19" s="11">
        <v>4.28</v>
      </c>
      <c r="C19" s="14"/>
      <c r="D19" s="15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">
      <c r="A20" s="11" t="s">
        <v>33</v>
      </c>
      <c r="B20" s="11">
        <v>5.64</v>
      </c>
      <c r="C20" s="14"/>
      <c r="D20" s="15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">
      <c r="A21" s="11" t="s">
        <v>34</v>
      </c>
      <c r="B21" s="16">
        <v>10.02285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">
      <c r="A22" s="11" t="s">
        <v>34</v>
      </c>
      <c r="B22" s="16">
        <v>8.27285</v>
      </c>
      <c r="C22" s="17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">
      <c r="A24" s="11"/>
      <c r="B24" s="11"/>
      <c r="C24" s="18" t="s">
        <v>35</v>
      </c>
      <c r="D24" s="18" t="s">
        <v>36</v>
      </c>
      <c r="E24" s="18" t="s">
        <v>37</v>
      </c>
      <c r="F24" s="18" t="s">
        <v>38</v>
      </c>
      <c r="G24" s="18" t="s">
        <v>39</v>
      </c>
      <c r="H24" s="11"/>
      <c r="I24" s="11"/>
      <c r="J24" s="11"/>
      <c r="K24" s="11"/>
      <c r="L24" s="11"/>
      <c r="M24" s="11"/>
    </row>
    <row r="25" spans="1:13" x14ac:dyDescent="0.2">
      <c r="A25" s="11"/>
      <c r="B25" s="11"/>
      <c r="C25" s="19">
        <f>ROUND(P14,3)</f>
        <v>0.224</v>
      </c>
      <c r="D25" s="20">
        <f>+B19</f>
        <v>4.28</v>
      </c>
      <c r="E25" s="21">
        <f>+D25*C25</f>
        <v>0.95872000000000013</v>
      </c>
      <c r="F25" s="18">
        <f>+(1-B36)</f>
        <v>0.72</v>
      </c>
      <c r="G25" s="18">
        <f>+F25*E25</f>
        <v>0.69027840000000007</v>
      </c>
      <c r="H25" s="11"/>
      <c r="I25" s="11"/>
      <c r="J25" s="11"/>
      <c r="K25" s="11"/>
      <c r="L25" s="11"/>
      <c r="M25" s="11"/>
    </row>
    <row r="26" spans="1:13" x14ac:dyDescent="0.2">
      <c r="A26" s="11"/>
      <c r="B26" s="11"/>
      <c r="C26" s="19">
        <f>ROUND(Q14,3)</f>
        <v>0</v>
      </c>
      <c r="D26" s="20">
        <f>+B20</f>
        <v>5.64</v>
      </c>
      <c r="E26" s="21">
        <f>+D26*C26</f>
        <v>0</v>
      </c>
      <c r="F26" s="18">
        <v>1</v>
      </c>
      <c r="G26" s="18">
        <f>+F26*E26</f>
        <v>0</v>
      </c>
      <c r="H26" s="11"/>
      <c r="I26" s="11"/>
      <c r="J26" s="11"/>
      <c r="K26" s="11"/>
      <c r="L26" s="11"/>
      <c r="M26" s="11"/>
    </row>
    <row r="27" spans="1:13" ht="13.5" thickBot="1" x14ac:dyDescent="0.25">
      <c r="A27" s="11"/>
      <c r="B27" s="11"/>
      <c r="C27" s="19">
        <f>ROUND(R14,3)</f>
        <v>0.77700000000000002</v>
      </c>
      <c r="D27" s="20">
        <f>ROUND(+B21,2)</f>
        <v>10.02</v>
      </c>
      <c r="E27" s="21">
        <f>+D27*C27</f>
        <v>7.7855400000000001</v>
      </c>
      <c r="F27" s="18">
        <v>1</v>
      </c>
      <c r="G27" s="18">
        <f>+F27*E27</f>
        <v>7.7855400000000001</v>
      </c>
      <c r="H27" s="11"/>
      <c r="I27" s="11"/>
      <c r="J27" s="11"/>
      <c r="K27" s="11"/>
      <c r="L27" s="11"/>
      <c r="M27" s="11"/>
    </row>
    <row r="28" spans="1:13" ht="14.25" thickTop="1" thickBot="1" x14ac:dyDescent="0.25">
      <c r="A28" s="11"/>
      <c r="B28" s="11"/>
      <c r="C28" s="19"/>
      <c r="D28" s="20"/>
      <c r="E28" s="21">
        <f>SUM(E25:E27)</f>
        <v>8.7442600000000006</v>
      </c>
      <c r="F28" s="18"/>
      <c r="G28" s="22">
        <f>ROUND(SUM(G25:G27),2)</f>
        <v>8.48</v>
      </c>
      <c r="H28" s="23" t="s">
        <v>40</v>
      </c>
      <c r="I28" s="11"/>
      <c r="J28" s="11"/>
      <c r="K28" s="11"/>
      <c r="L28" s="11"/>
      <c r="M28" s="11"/>
    </row>
    <row r="29" spans="1:13" ht="13.5" thickTop="1" x14ac:dyDescent="0.2">
      <c r="A29" s="11"/>
      <c r="B29" s="11"/>
      <c r="C29" s="19"/>
      <c r="D29" s="20"/>
      <c r="E29" s="21"/>
      <c r="F29" s="18"/>
      <c r="G29" s="18"/>
      <c r="H29" s="11"/>
      <c r="I29" s="11"/>
      <c r="J29" s="11"/>
      <c r="K29" s="11"/>
      <c r="L29" s="11"/>
      <c r="M29" s="11"/>
    </row>
    <row r="30" spans="1:13" x14ac:dyDescent="0.2">
      <c r="A30" s="11"/>
      <c r="B30" s="11"/>
      <c r="C30" s="19">
        <f>+C25</f>
        <v>0.224</v>
      </c>
      <c r="D30" s="20">
        <f>+D25</f>
        <v>4.28</v>
      </c>
      <c r="E30" s="21">
        <f>+D30*C30</f>
        <v>0.95872000000000013</v>
      </c>
      <c r="F30" s="18">
        <f>+F25</f>
        <v>0.72</v>
      </c>
      <c r="G30" s="18">
        <f>+F30*E30</f>
        <v>0.69027840000000007</v>
      </c>
      <c r="H30" s="11"/>
      <c r="I30" s="11"/>
      <c r="J30" s="11"/>
      <c r="K30" s="11"/>
      <c r="L30" s="11"/>
      <c r="M30" s="11"/>
    </row>
    <row r="31" spans="1:13" x14ac:dyDescent="0.2">
      <c r="A31" s="11"/>
      <c r="B31" s="11"/>
      <c r="C31" s="19">
        <f>+C26</f>
        <v>0</v>
      </c>
      <c r="D31" s="20">
        <f>+D26</f>
        <v>5.64</v>
      </c>
      <c r="E31" s="21">
        <f>+D31*C31</f>
        <v>0</v>
      </c>
      <c r="F31" s="18">
        <v>1</v>
      </c>
      <c r="G31" s="18">
        <f>+F31*E31</f>
        <v>0</v>
      </c>
      <c r="H31" s="11"/>
      <c r="I31" s="11"/>
      <c r="J31" s="11"/>
      <c r="K31" s="11"/>
      <c r="L31" s="11"/>
      <c r="M31" s="11"/>
    </row>
    <row r="32" spans="1:13" ht="13.5" thickBot="1" x14ac:dyDescent="0.25">
      <c r="A32" s="11"/>
      <c r="B32" s="11"/>
      <c r="C32" s="19">
        <f>+C27</f>
        <v>0.77700000000000002</v>
      </c>
      <c r="D32" s="20">
        <f>+B22</f>
        <v>8.27285</v>
      </c>
      <c r="E32" s="21">
        <f>+D32*C32</f>
        <v>6.4280044500000004</v>
      </c>
      <c r="F32" s="18">
        <v>1</v>
      </c>
      <c r="G32" s="18">
        <f>+F32*E32</f>
        <v>6.4280044500000004</v>
      </c>
      <c r="H32" s="11"/>
      <c r="I32" s="11"/>
      <c r="J32" s="11"/>
      <c r="K32" s="11"/>
      <c r="L32" s="11"/>
      <c r="M32" s="11"/>
    </row>
    <row r="33" spans="1:13" ht="14.25" thickTop="1" thickBot="1" x14ac:dyDescent="0.25">
      <c r="A33" s="11"/>
      <c r="B33" s="11"/>
      <c r="C33" s="18"/>
      <c r="D33" s="18"/>
      <c r="E33" s="21">
        <f>SUM(E30:E32)</f>
        <v>7.3867244500000009</v>
      </c>
      <c r="F33" s="18"/>
      <c r="G33" s="22">
        <f>ROUND(SUM(G30:G32),2)</f>
        <v>7.12</v>
      </c>
      <c r="H33" s="23" t="s">
        <v>40</v>
      </c>
      <c r="I33" s="11"/>
      <c r="J33" s="11"/>
      <c r="K33" s="11"/>
      <c r="L33" s="11"/>
      <c r="M33" s="11"/>
    </row>
    <row r="34" spans="1:13" ht="13.5" thickTop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A36" s="11"/>
      <c r="B36" s="24">
        <v>0.28000000000000003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2018-06-21T16:53:17Z</dcterms:created>
  <dcterms:modified xsi:type="dcterms:W3CDTF">2018-06-21T16:56:31Z</dcterms:modified>
</cp:coreProperties>
</file>