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  <definedName name="SPWS_WBID">"137938865983486"</definedName>
    <definedName name="SPWS_WSID" localSheetId="0" hidden="1">"264485467732549"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M43" i="1" s="1"/>
  <c r="B14" i="1"/>
  <c r="K13" i="1"/>
  <c r="L2" i="1"/>
  <c r="L1" i="1"/>
  <c r="K31" i="1" l="1"/>
  <c r="M31" i="1" s="1"/>
  <c r="K19" i="1"/>
  <c r="M19" i="1" s="1"/>
  <c r="K25" i="1"/>
  <c r="K33" i="1" s="1"/>
  <c r="K37" i="1"/>
  <c r="M37" i="1" s="1"/>
  <c r="M13" i="1"/>
  <c r="K21" i="1"/>
  <c r="M21" i="1" s="1"/>
  <c r="K45" i="1"/>
  <c r="M45" i="1" s="1"/>
  <c r="B16" i="1"/>
  <c r="M25" i="1" l="1"/>
  <c r="B17" i="1"/>
  <c r="M33" i="1"/>
  <c r="B19" i="1" l="1"/>
  <c r="B20" i="1" l="1"/>
  <c r="B21" i="1"/>
  <c r="B25" i="1" l="1"/>
  <c r="B26" i="1" l="1"/>
  <c r="B28" i="1" l="1"/>
  <c r="B29" i="1" s="1"/>
  <c r="B31" i="1" s="1"/>
  <c r="B32" i="1" s="1"/>
  <c r="B33" i="1" s="1"/>
  <c r="B37" i="1" l="1"/>
  <c r="B38" i="1" s="1"/>
  <c r="B40" i="1" s="1"/>
  <c r="B41" i="1" s="1"/>
  <c r="B43" i="1" s="1"/>
  <c r="B44" i="1" s="1"/>
  <c r="B45" i="1" s="1"/>
</calcChain>
</file>

<file path=xl/sharedStrings.xml><?xml version="1.0" encoding="utf-8"?>
<sst xmlns="http://schemas.openxmlformats.org/spreadsheetml/2006/main" count="33" uniqueCount="23">
  <si>
    <t>Selected Transactions Method</t>
  </si>
  <si>
    <t>Summary</t>
  </si>
  <si>
    <t>Low</t>
  </si>
  <si>
    <t>High</t>
  </si>
  <si>
    <t>Value</t>
  </si>
  <si>
    <t>All Selected Transactions Companies</t>
  </si>
  <si>
    <t>Capital Items</t>
  </si>
  <si>
    <t>(Page 6, Items 1 - 3; 11 - 13; 21 -23; 31 -33)</t>
  </si>
  <si>
    <t>Income Statement Items</t>
  </si>
  <si>
    <t>-</t>
  </si>
  <si>
    <t>(Page 6, Items 4 - 6; 14 - 16; 24 - 26; 34 - 36)</t>
  </si>
  <si>
    <t>Demographics Items</t>
  </si>
  <si>
    <t>(Page 6, Items 7 - 8; 17 - 18; 27 -28; 37 - 38)</t>
  </si>
  <si>
    <t>Indicated Value</t>
  </si>
  <si>
    <t>Selected Transactions Companies Excluding East Bradford</t>
  </si>
  <si>
    <t>(Page 6, Items 1 - 3; 11 - 13; 21 -23)</t>
  </si>
  <si>
    <t>(Page 6, Items 4 - 6; 14 - 16; 24 - 26)</t>
  </si>
  <si>
    <t>(Page 6, Items 7 - 8; 17 - 18; 27 -28)</t>
  </si>
  <si>
    <t>Selected Transactions Companies - East Bradford</t>
  </si>
  <si>
    <t>(Page 6, Items 31 - 33)</t>
  </si>
  <si>
    <t>(Page 6, Items 34 - 36)</t>
  </si>
  <si>
    <t>(Page 6, Items 37 - 38)</t>
  </si>
  <si>
    <t>For Township of Mahoning Sewer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</si>
</sst>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"/>
    <numFmt numFmtId="165" formatCode="&quot;$&quot;#,##0.0_);\(&quot;$&quot;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5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/>
    <xf numFmtId="39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37" fontId="4" fillId="0" borderId="0" xfId="0" applyNumberFormat="1" applyFont="1" applyBorder="1"/>
    <xf numFmtId="39" fontId="4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0" fontId="4" fillId="0" borderId="0" xfId="0" applyFont="1" applyFill="1"/>
    <xf numFmtId="37" fontId="4" fillId="0" borderId="0" xfId="0" applyNumberFormat="1" applyFont="1"/>
    <xf numFmtId="3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37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164" fontId="4" fillId="0" borderId="0" xfId="0" applyNumberFormat="1" applyFont="1"/>
    <xf numFmtId="0" fontId="4" fillId="0" borderId="0" xfId="0" applyFont="1" applyAlignment="1">
      <alignment horizontal="left" indent="3"/>
    </xf>
    <xf numFmtId="43" fontId="4" fillId="0" borderId="0" xfId="0" applyNumberFormat="1" applyFont="1"/>
    <xf numFmtId="5" fontId="4" fillId="0" borderId="0" xfId="0" applyNumberFormat="1" applyFont="1"/>
    <xf numFmtId="165" fontId="4" fillId="0" borderId="0" xfId="0" applyNumberFormat="1" applyFont="1"/>
    <xf numFmtId="43" fontId="2" fillId="0" borderId="0" xfId="0" applyNumberFormat="1" applyFont="1"/>
    <xf numFmtId="0" fontId="4" fillId="0" borderId="0" xfId="0" applyFont="1" applyAlignment="1">
      <alignment horizontal="left" indent="4"/>
    </xf>
    <xf numFmtId="37" fontId="4" fillId="0" borderId="0" xfId="0" applyNumberFormat="1" applyFont="1" applyAlignment="1">
      <alignment horizontal="right" indent="4"/>
    </xf>
    <xf numFmtId="37" fontId="4" fillId="0" borderId="1" xfId="0" applyNumberFormat="1" applyFont="1" applyBorder="1"/>
    <xf numFmtId="0" fontId="4" fillId="0" borderId="0" xfId="0" applyFont="1" applyFill="1" applyAlignment="1">
      <alignment horizontal="right" indent="2"/>
    </xf>
    <xf numFmtId="39" fontId="4" fillId="0" borderId="0" xfId="0" applyNumberFormat="1" applyFont="1" applyAlignment="1">
      <alignment horizontal="right"/>
    </xf>
    <xf numFmtId="5" fontId="4" fillId="0" borderId="2" xfId="0" applyNumberFormat="1" applyFont="1" applyBorder="1"/>
    <xf numFmtId="5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S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Q15" sqref="Q15"/>
    </sheetView>
  </sheetViews>
  <sheetFormatPr defaultRowHeight="12.75" x14ac:dyDescent="0.2"/>
  <cols>
    <col min="1" max="1" width="9.140625" style="1"/>
    <col min="2" max="2" width="4.7109375" style="1" bestFit="1" customWidth="1"/>
    <col min="3" max="3" width="23.28515625" style="1" customWidth="1"/>
    <col min="4" max="4" width="18.85546875" style="1" customWidth="1"/>
    <col min="5" max="5" width="7.7109375" style="1" customWidth="1"/>
    <col min="6" max="6" width="19.140625" style="1" bestFit="1" customWidth="1"/>
    <col min="7" max="7" width="4.85546875" style="1" customWidth="1"/>
    <col min="8" max="8" width="23.42578125" style="1" customWidth="1"/>
    <col min="9" max="9" width="3.140625" style="1" customWidth="1"/>
    <col min="10" max="10" width="2.5703125" style="1" customWidth="1"/>
    <col min="11" max="11" width="17" style="1" bestFit="1" customWidth="1"/>
    <col min="12" max="12" width="0.140625" style="1" customWidth="1"/>
    <col min="13" max="13" width="9.140625" style="1"/>
    <col min="14" max="14" width="15.28515625" style="1" bestFit="1" customWidth="1"/>
    <col min="15" max="16384" width="9.140625" style="1"/>
  </cols>
  <sheetData>
    <row r="1" spans="1:14" ht="19.5" x14ac:dyDescent="0.3">
      <c r="K1" s="2"/>
      <c r="L1" s="3" t="str">
        <f>+"EXHIBIT "&amp;M1</f>
        <v>EXHIBIT 19</v>
      </c>
      <c r="M1" s="1">
        <v>19</v>
      </c>
    </row>
    <row r="2" spans="1:14" ht="19.5" x14ac:dyDescent="0.3">
      <c r="F2" s="4"/>
      <c r="G2" s="4"/>
      <c r="K2" s="2"/>
      <c r="L2" s="5" t="str">
        <f>+"Page "&amp;M2&amp;" of "&amp;N2</f>
        <v>Page 5 of 6</v>
      </c>
      <c r="M2" s="1">
        <v>5</v>
      </c>
      <c r="N2" s="1">
        <v>6</v>
      </c>
    </row>
    <row r="3" spans="1:14" ht="15.75" x14ac:dyDescent="0.25">
      <c r="A3" s="6"/>
      <c r="B3" s="7" t="s">
        <v>0</v>
      </c>
      <c r="C3" s="7"/>
      <c r="D3" s="8"/>
      <c r="E3" s="8"/>
      <c r="F3" s="8"/>
      <c r="G3" s="8"/>
      <c r="H3" s="8"/>
      <c r="I3" s="8"/>
      <c r="J3" s="8"/>
      <c r="K3" s="8"/>
      <c r="L3" s="6"/>
      <c r="M3" s="6"/>
    </row>
    <row r="4" spans="1:14" ht="15.75" x14ac:dyDescent="0.25">
      <c r="A4" s="6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6"/>
      <c r="M4" s="6"/>
    </row>
    <row r="5" spans="1:14" ht="15.75" x14ac:dyDescent="0.25">
      <c r="A5" s="6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6"/>
      <c r="M5" s="6"/>
    </row>
    <row r="6" spans="1:14" ht="15.75" x14ac:dyDescent="0.25">
      <c r="A6" s="6"/>
      <c r="B6" s="8"/>
      <c r="C6" s="8"/>
      <c r="D6" s="8"/>
      <c r="E6" s="8"/>
      <c r="F6" s="8"/>
      <c r="G6" s="8"/>
      <c r="H6" s="8"/>
      <c r="I6" s="8"/>
      <c r="J6" s="8"/>
      <c r="K6" s="6"/>
      <c r="L6" s="6"/>
      <c r="M6" s="6"/>
    </row>
    <row r="7" spans="1:14" ht="15.75" x14ac:dyDescent="0.25">
      <c r="A7" s="6"/>
      <c r="B7" s="6"/>
      <c r="C7" s="8"/>
      <c r="D7" s="8"/>
      <c r="E7" s="8"/>
      <c r="F7" s="8"/>
      <c r="G7" s="8"/>
      <c r="H7" s="8"/>
      <c r="I7" s="8"/>
      <c r="J7" s="8"/>
      <c r="K7" s="6"/>
      <c r="L7" s="6"/>
      <c r="M7" s="6"/>
    </row>
    <row r="8" spans="1:14" ht="15.95" customHeight="1" x14ac:dyDescent="0.25">
      <c r="A8" s="9"/>
      <c r="B8" s="9"/>
      <c r="C8" s="9"/>
      <c r="D8" s="9"/>
      <c r="E8" s="9"/>
      <c r="F8" s="10"/>
      <c r="G8" s="9"/>
      <c r="H8" s="11"/>
      <c r="I8" s="12"/>
      <c r="J8" s="10"/>
      <c r="K8" s="9"/>
      <c r="L8" s="13"/>
      <c r="M8" s="9"/>
    </row>
    <row r="9" spans="1:14" ht="15.95" customHeight="1" x14ac:dyDescent="0.25">
      <c r="A9" s="6"/>
      <c r="B9" s="6"/>
      <c r="C9" s="6"/>
      <c r="D9" s="6"/>
      <c r="E9" s="6"/>
      <c r="F9" s="14"/>
      <c r="G9" s="6"/>
      <c r="H9" s="15"/>
      <c r="I9" s="16"/>
      <c r="J9" s="14"/>
      <c r="K9" s="6"/>
      <c r="L9" s="17"/>
      <c r="M9" s="6"/>
    </row>
    <row r="10" spans="1:14" ht="15.95" customHeight="1" x14ac:dyDescent="0.25">
      <c r="A10" s="6"/>
      <c r="B10" s="6"/>
      <c r="C10" s="6"/>
      <c r="D10" s="6"/>
      <c r="E10" s="6"/>
      <c r="F10" s="18" t="s">
        <v>2</v>
      </c>
      <c r="G10" s="19"/>
      <c r="H10" s="20" t="s">
        <v>3</v>
      </c>
      <c r="I10" s="21"/>
      <c r="J10" s="18"/>
      <c r="K10" s="22" t="s">
        <v>4</v>
      </c>
      <c r="L10" s="6"/>
      <c r="M10" s="6"/>
    </row>
    <row r="11" spans="1:14" ht="15.95" customHeight="1" x14ac:dyDescent="0.25">
      <c r="A11" s="6"/>
      <c r="B11" s="6"/>
      <c r="C11" s="6"/>
      <c r="D11" s="6"/>
      <c r="E11" s="6"/>
      <c r="F11" s="14"/>
      <c r="G11" s="6"/>
      <c r="H11" s="15"/>
      <c r="I11" s="16"/>
      <c r="J11" s="14"/>
      <c r="K11" s="17"/>
      <c r="L11" s="6"/>
      <c r="M11" s="6"/>
    </row>
    <row r="12" spans="1:14" ht="15.95" customHeight="1" x14ac:dyDescent="0.25">
      <c r="A12" s="6"/>
      <c r="B12" s="6"/>
      <c r="C12" s="23" t="s">
        <v>5</v>
      </c>
      <c r="D12" s="6"/>
      <c r="E12" s="6"/>
      <c r="F12" s="14"/>
      <c r="G12" s="6"/>
      <c r="H12" s="15"/>
      <c r="I12" s="16"/>
      <c r="J12" s="14"/>
      <c r="K12" s="17"/>
      <c r="L12" s="6"/>
      <c r="M12" s="6"/>
    </row>
    <row r="13" spans="1:14" ht="15.95" customHeight="1" x14ac:dyDescent="0.25">
      <c r="A13" s="6"/>
      <c r="B13" s="24">
        <v>1</v>
      </c>
      <c r="C13" s="25" t="s">
        <v>6</v>
      </c>
      <c r="D13" s="6"/>
      <c r="E13" s="6"/>
      <c r="F13" s="26">
        <v>3492533.2613948705</v>
      </c>
      <c r="G13" s="27"/>
      <c r="H13" s="26">
        <v>10484638.776184386</v>
      </c>
      <c r="I13" s="16"/>
      <c r="J13" s="14"/>
      <c r="K13" s="27">
        <f>AVERAGE(F13:H13)</f>
        <v>6988586.0187896285</v>
      </c>
      <c r="L13" s="6"/>
      <c r="M13" s="28">
        <f>K13/1000000</f>
        <v>6.9885860187896283</v>
      </c>
      <c r="N13" s="29"/>
    </row>
    <row r="14" spans="1:14" ht="15.95" customHeight="1" x14ac:dyDescent="0.25">
      <c r="A14" s="6"/>
      <c r="B14" s="24">
        <f t="shared" ref="B14" si="0">1+B13</f>
        <v>2</v>
      </c>
      <c r="C14" s="30" t="s">
        <v>7</v>
      </c>
      <c r="D14" s="6"/>
      <c r="E14" s="6"/>
      <c r="F14" s="27"/>
      <c r="G14" s="27"/>
      <c r="H14" s="14"/>
      <c r="I14" s="16"/>
      <c r="J14" s="14"/>
      <c r="K14" s="17"/>
      <c r="L14" s="6"/>
      <c r="M14" s="6"/>
    </row>
    <row r="15" spans="1:14" ht="15.95" customHeight="1" x14ac:dyDescent="0.25">
      <c r="A15" s="6"/>
      <c r="B15" s="6"/>
      <c r="C15" s="25"/>
      <c r="D15" s="6"/>
      <c r="E15" s="6"/>
      <c r="F15" s="27"/>
      <c r="G15" s="27"/>
      <c r="H15" s="14"/>
      <c r="I15" s="16"/>
      <c r="J15" s="14"/>
      <c r="K15" s="17"/>
      <c r="L15" s="6"/>
      <c r="M15" s="6"/>
    </row>
    <row r="16" spans="1:14" ht="15.95" customHeight="1" x14ac:dyDescent="0.25">
      <c r="A16" s="6"/>
      <c r="B16" s="24">
        <f>1+MAX(B$8:B15)</f>
        <v>3</v>
      </c>
      <c r="C16" s="25" t="s">
        <v>8</v>
      </c>
      <c r="D16" s="6"/>
      <c r="E16" s="6"/>
      <c r="F16" s="26">
        <v>-24529810.858565558</v>
      </c>
      <c r="G16" s="27"/>
      <c r="H16" s="26">
        <v>20276756.112270936</v>
      </c>
      <c r="I16" s="16"/>
      <c r="J16" s="14"/>
      <c r="K16" s="31" t="s">
        <v>9</v>
      </c>
      <c r="L16" s="6"/>
      <c r="M16" s="6"/>
      <c r="N16" s="29"/>
    </row>
    <row r="17" spans="1:16" ht="15.95" customHeight="1" x14ac:dyDescent="0.25">
      <c r="A17" s="6"/>
      <c r="B17" s="24">
        <f t="shared" ref="B17" si="1">1+B16</f>
        <v>4</v>
      </c>
      <c r="C17" s="30" t="s">
        <v>10</v>
      </c>
      <c r="D17" s="6"/>
      <c r="E17" s="6"/>
      <c r="F17" s="17"/>
      <c r="G17" s="27"/>
      <c r="H17" s="17"/>
      <c r="I17" s="16"/>
      <c r="J17" s="14"/>
      <c r="K17" s="17"/>
      <c r="L17" s="6"/>
      <c r="M17" s="6"/>
    </row>
    <row r="18" spans="1:16" ht="15.95" customHeight="1" x14ac:dyDescent="0.25">
      <c r="A18" s="6"/>
      <c r="B18" s="6"/>
      <c r="C18" s="25"/>
      <c r="D18" s="6"/>
      <c r="E18" s="6"/>
      <c r="F18" s="17"/>
      <c r="G18" s="27"/>
      <c r="H18" s="17"/>
      <c r="I18" s="16"/>
      <c r="J18" s="14"/>
      <c r="K18" s="17"/>
      <c r="L18" s="6"/>
      <c r="M18" s="6"/>
      <c r="N18" s="29"/>
    </row>
    <row r="19" spans="1:16" ht="15.95" customHeight="1" x14ac:dyDescent="0.25">
      <c r="A19" s="6"/>
      <c r="B19" s="24">
        <f>1+MAX(B$8:B18)</f>
        <v>5</v>
      </c>
      <c r="C19" s="25" t="s">
        <v>11</v>
      </c>
      <c r="D19" s="6"/>
      <c r="E19" s="6"/>
      <c r="F19" s="26">
        <v>2121303.5606517806</v>
      </c>
      <c r="G19" s="27"/>
      <c r="H19" s="26">
        <v>23833240.534521159</v>
      </c>
      <c r="I19" s="16"/>
      <c r="J19" s="14"/>
      <c r="K19" s="17">
        <f>AVERAGE(F19:H19)</f>
        <v>12977272.047586469</v>
      </c>
      <c r="L19" s="6"/>
      <c r="M19" s="28">
        <f>K19/1000000</f>
        <v>12.977272047586469</v>
      </c>
      <c r="N19" s="29"/>
    </row>
    <row r="20" spans="1:16" ht="15.95" customHeight="1" x14ac:dyDescent="0.25">
      <c r="A20" s="6"/>
      <c r="B20" s="24">
        <f t="shared" ref="B20" si="2">1+B19</f>
        <v>6</v>
      </c>
      <c r="C20" s="30" t="s">
        <v>12</v>
      </c>
      <c r="D20" s="6"/>
      <c r="E20" s="6"/>
      <c r="F20" s="17"/>
      <c r="G20" s="27"/>
      <c r="H20" s="17"/>
      <c r="I20" s="16"/>
      <c r="J20" s="14"/>
      <c r="K20" s="32"/>
      <c r="L20" s="6"/>
      <c r="M20" s="6"/>
    </row>
    <row r="21" spans="1:16" ht="15.95" customHeight="1" thickBot="1" x14ac:dyDescent="0.3">
      <c r="A21" s="6"/>
      <c r="B21" s="24">
        <f>1+MAX(B$8:B20)</f>
        <v>7</v>
      </c>
      <c r="C21" s="6"/>
      <c r="D21" s="6"/>
      <c r="E21" s="6"/>
      <c r="F21" s="17"/>
      <c r="G21" s="27"/>
      <c r="H21" s="17"/>
      <c r="I21" s="33" t="s">
        <v>13</v>
      </c>
      <c r="J21" s="34"/>
      <c r="K21" s="35">
        <f>AVERAGE(K11:K19)</f>
        <v>9982929.0331880488</v>
      </c>
      <c r="L21" s="6"/>
      <c r="M21" s="28">
        <f>K21/1000000</f>
        <v>9.9829290331880483</v>
      </c>
    </row>
    <row r="22" spans="1:16" ht="15.95" customHeight="1" thickTop="1" x14ac:dyDescent="0.25">
      <c r="A22" s="6"/>
      <c r="B22" s="6"/>
      <c r="C22" s="6"/>
      <c r="D22" s="6"/>
      <c r="E22" s="6"/>
      <c r="F22" s="17"/>
      <c r="G22" s="27"/>
      <c r="H22" s="17"/>
      <c r="I22" s="33"/>
      <c r="J22" s="34"/>
      <c r="K22" s="36"/>
      <c r="L22" s="6"/>
      <c r="M22" s="6"/>
    </row>
    <row r="23" spans="1:16" ht="15.95" customHeight="1" x14ac:dyDescent="0.25">
      <c r="A23" s="6"/>
      <c r="B23" s="6"/>
      <c r="C23" s="6"/>
      <c r="D23" s="6"/>
      <c r="E23" s="6"/>
      <c r="F23" s="6"/>
      <c r="G23" s="6"/>
      <c r="H23" s="6"/>
      <c r="I23" s="37"/>
      <c r="J23" s="37"/>
      <c r="K23" s="6"/>
      <c r="L23" s="6"/>
      <c r="M23" s="6"/>
    </row>
    <row r="24" spans="1:16" ht="15.95" customHeight="1" x14ac:dyDescent="0.25">
      <c r="A24" s="6"/>
      <c r="B24" s="6"/>
      <c r="C24" s="23" t="s">
        <v>14</v>
      </c>
      <c r="D24" s="6"/>
      <c r="E24" s="6"/>
      <c r="F24" s="14"/>
      <c r="G24" s="6"/>
      <c r="H24" s="15"/>
      <c r="I24" s="38"/>
      <c r="J24" s="34"/>
      <c r="K24" s="17"/>
      <c r="L24" s="6"/>
      <c r="M24" s="6"/>
    </row>
    <row r="25" spans="1:16" ht="15.75" x14ac:dyDescent="0.25">
      <c r="A25" s="6"/>
      <c r="B25" s="24">
        <f>1+MAX(B$8:B24)</f>
        <v>8</v>
      </c>
      <c r="C25" s="25" t="s">
        <v>6</v>
      </c>
      <c r="D25" s="6"/>
      <c r="E25" s="6"/>
      <c r="F25" s="26">
        <v>3492533.2613948705</v>
      </c>
      <c r="G25" s="27"/>
      <c r="H25" s="26">
        <v>8413961.1535294</v>
      </c>
      <c r="I25" s="38"/>
      <c r="J25" s="34"/>
      <c r="K25" s="27">
        <f>AVERAGE(F25:H25)</f>
        <v>5953247.2074621357</v>
      </c>
      <c r="L25" s="6"/>
      <c r="M25" s="28">
        <f>K25/1000000</f>
        <v>5.9532472074621356</v>
      </c>
      <c r="P25" s="28"/>
    </row>
    <row r="26" spans="1:16" ht="15.75" x14ac:dyDescent="0.25">
      <c r="A26" s="6"/>
      <c r="B26" s="24">
        <f>1+MAX(B$8:B25)</f>
        <v>9</v>
      </c>
      <c r="C26" s="30" t="s">
        <v>15</v>
      </c>
      <c r="D26" s="6"/>
      <c r="E26" s="6"/>
      <c r="F26" s="27"/>
      <c r="G26" s="27"/>
      <c r="H26" s="14"/>
      <c r="I26" s="38"/>
      <c r="J26" s="34"/>
      <c r="K26" s="17"/>
      <c r="L26" s="6"/>
      <c r="M26" s="6"/>
      <c r="P26" s="6"/>
    </row>
    <row r="27" spans="1:16" ht="15.75" x14ac:dyDescent="0.25">
      <c r="A27" s="6"/>
      <c r="B27" s="6"/>
      <c r="C27" s="25"/>
      <c r="D27" s="6"/>
      <c r="E27" s="6"/>
      <c r="F27" s="27"/>
      <c r="G27" s="27"/>
      <c r="H27" s="14"/>
      <c r="I27" s="38"/>
      <c r="J27" s="34"/>
      <c r="K27" s="17"/>
      <c r="L27" s="6"/>
      <c r="M27" s="6"/>
      <c r="P27" s="6"/>
    </row>
    <row r="28" spans="1:16" ht="15.75" x14ac:dyDescent="0.25">
      <c r="A28" s="6"/>
      <c r="B28" s="24">
        <f>1+MAX(B$8:B27)</f>
        <v>10</v>
      </c>
      <c r="C28" s="25" t="s">
        <v>8</v>
      </c>
      <c r="D28" s="6"/>
      <c r="E28" s="6"/>
      <c r="F28" s="26">
        <v>-20534550.306624871</v>
      </c>
      <c r="G28" s="27"/>
      <c r="H28" s="26">
        <v>20276756.112270936</v>
      </c>
      <c r="I28" s="38"/>
      <c r="J28" s="34"/>
      <c r="K28" s="31" t="s">
        <v>9</v>
      </c>
      <c r="L28" s="6"/>
      <c r="M28" s="6"/>
      <c r="P28" s="6"/>
    </row>
    <row r="29" spans="1:16" ht="15.75" x14ac:dyDescent="0.25">
      <c r="A29" s="6"/>
      <c r="B29" s="24">
        <f>1+MAX(B$8:B28)</f>
        <v>11</v>
      </c>
      <c r="C29" s="30" t="s">
        <v>16</v>
      </c>
      <c r="D29" s="6"/>
      <c r="E29" s="6"/>
      <c r="F29" s="17"/>
      <c r="G29" s="27"/>
      <c r="H29" s="17"/>
      <c r="I29" s="38"/>
      <c r="J29" s="34"/>
      <c r="K29" s="17"/>
      <c r="L29" s="6"/>
      <c r="M29" s="6"/>
      <c r="P29" s="6"/>
    </row>
    <row r="30" spans="1:16" ht="15.75" x14ac:dyDescent="0.25">
      <c r="A30" s="6"/>
      <c r="B30" s="6"/>
      <c r="C30" s="25"/>
      <c r="D30" s="6"/>
      <c r="E30" s="6"/>
      <c r="F30" s="17"/>
      <c r="G30" s="27"/>
      <c r="H30" s="17"/>
      <c r="I30" s="38"/>
      <c r="J30" s="34"/>
      <c r="K30" s="17"/>
      <c r="L30" s="6"/>
      <c r="M30" s="6"/>
      <c r="P30" s="6"/>
    </row>
    <row r="31" spans="1:16" ht="15.75" x14ac:dyDescent="0.25">
      <c r="A31" s="6"/>
      <c r="B31" s="24">
        <f>1+MAX(B$8:B30)</f>
        <v>12</v>
      </c>
      <c r="C31" s="25" t="s">
        <v>11</v>
      </c>
      <c r="D31" s="6"/>
      <c r="E31" s="6"/>
      <c r="F31" s="26">
        <v>10296317.749275962</v>
      </c>
      <c r="G31" s="27"/>
      <c r="H31" s="26">
        <v>23833240.534521159</v>
      </c>
      <c r="I31" s="38"/>
      <c r="J31" s="34"/>
      <c r="K31" s="17">
        <f>AVERAGE(F31:H31)</f>
        <v>17064779.141898561</v>
      </c>
      <c r="L31" s="6"/>
      <c r="M31" s="28">
        <f>K31/1000000</f>
        <v>17.064779141898562</v>
      </c>
      <c r="P31" s="28"/>
    </row>
    <row r="32" spans="1:16" ht="15.75" x14ac:dyDescent="0.25">
      <c r="A32" s="6"/>
      <c r="B32" s="24">
        <f>1+MAX(B$8:B31)</f>
        <v>13</v>
      </c>
      <c r="C32" s="30" t="s">
        <v>17</v>
      </c>
      <c r="D32" s="6"/>
      <c r="E32" s="6"/>
      <c r="F32" s="17"/>
      <c r="G32" s="27"/>
      <c r="H32" s="17"/>
      <c r="I32" s="38"/>
      <c r="J32" s="34"/>
      <c r="K32" s="32"/>
      <c r="L32" s="6"/>
      <c r="M32" s="6"/>
      <c r="P32" s="6"/>
    </row>
    <row r="33" spans="1:16" ht="16.5" thickBot="1" x14ac:dyDescent="0.3">
      <c r="A33" s="6"/>
      <c r="B33" s="24">
        <f>1+MAX(B$8:B32)</f>
        <v>14</v>
      </c>
      <c r="C33" s="6"/>
      <c r="D33" s="6"/>
      <c r="E33" s="6"/>
      <c r="F33" s="17"/>
      <c r="G33" s="27"/>
      <c r="H33" s="17"/>
      <c r="I33" s="33" t="s">
        <v>13</v>
      </c>
      <c r="J33" s="34"/>
      <c r="K33" s="35">
        <f>AVERAGE(K23:K31)</f>
        <v>11509013.174680348</v>
      </c>
      <c r="L33" s="6"/>
      <c r="M33" s="28">
        <f>K33/1000000</f>
        <v>11.509013174680348</v>
      </c>
      <c r="P33" s="28"/>
    </row>
    <row r="34" spans="1:16" ht="16.5" thickTop="1" x14ac:dyDescent="0.25">
      <c r="A34" s="6"/>
      <c r="B34" s="24"/>
      <c r="C34" s="6"/>
      <c r="D34" s="6"/>
      <c r="E34" s="6"/>
      <c r="F34" s="17"/>
      <c r="G34" s="27"/>
      <c r="H34" s="17"/>
      <c r="I34" s="33"/>
      <c r="J34" s="34"/>
      <c r="K34" s="36"/>
      <c r="L34" s="6"/>
      <c r="M34" s="28"/>
      <c r="P34" s="28"/>
    </row>
    <row r="35" spans="1:16" ht="15.75" x14ac:dyDescent="0.25">
      <c r="A35" s="6"/>
      <c r="B35" s="24"/>
      <c r="C35" s="6"/>
      <c r="D35" s="6"/>
      <c r="E35" s="6"/>
      <c r="F35" s="17"/>
      <c r="G35" s="27"/>
      <c r="H35" s="17"/>
      <c r="I35" s="33"/>
      <c r="J35" s="34"/>
      <c r="K35" s="36"/>
      <c r="L35" s="6"/>
      <c r="M35" s="28"/>
      <c r="P35" s="28"/>
    </row>
    <row r="36" spans="1:16" ht="15.75" x14ac:dyDescent="0.25">
      <c r="A36" s="6"/>
      <c r="B36" s="6"/>
      <c r="C36" s="23" t="s">
        <v>18</v>
      </c>
      <c r="D36" s="6"/>
      <c r="E36" s="6"/>
      <c r="F36" s="14"/>
      <c r="G36" s="6"/>
      <c r="H36" s="15"/>
      <c r="I36" s="38"/>
      <c r="J36" s="34"/>
      <c r="K36" s="17"/>
      <c r="L36" s="6"/>
      <c r="M36" s="6"/>
      <c r="P36" s="28"/>
    </row>
    <row r="37" spans="1:16" ht="15.75" x14ac:dyDescent="0.25">
      <c r="A37" s="6"/>
      <c r="B37" s="24">
        <f>1+MAX(B$8:B36)</f>
        <v>15</v>
      </c>
      <c r="C37" s="25" t="s">
        <v>6</v>
      </c>
      <c r="D37" s="6"/>
      <c r="E37" s="6"/>
      <c r="F37" s="26">
        <v>10484638.776184386</v>
      </c>
      <c r="G37" s="27"/>
      <c r="H37" s="26">
        <v>10484638.776184386</v>
      </c>
      <c r="I37" s="38"/>
      <c r="J37" s="34"/>
      <c r="K37" s="27">
        <f>AVERAGE(F37:H37)</f>
        <v>10484638.776184386</v>
      </c>
      <c r="L37" s="6"/>
      <c r="M37" s="28">
        <f>K37/1000000</f>
        <v>10.484638776184386</v>
      </c>
      <c r="P37" s="28"/>
    </row>
    <row r="38" spans="1:16" ht="15.75" x14ac:dyDescent="0.25">
      <c r="A38" s="6"/>
      <c r="B38" s="24">
        <f>1+MAX(B$8:B37)</f>
        <v>16</v>
      </c>
      <c r="C38" s="30" t="s">
        <v>19</v>
      </c>
      <c r="D38" s="6"/>
      <c r="E38" s="6"/>
      <c r="F38" s="27"/>
      <c r="G38" s="27"/>
      <c r="H38" s="14"/>
      <c r="I38" s="38"/>
      <c r="J38" s="34"/>
      <c r="K38" s="17"/>
      <c r="L38" s="6"/>
      <c r="M38" s="6"/>
      <c r="P38" s="28"/>
    </row>
    <row r="39" spans="1:16" ht="15.75" x14ac:dyDescent="0.25">
      <c r="A39" s="6"/>
      <c r="B39" s="6"/>
      <c r="C39" s="25"/>
      <c r="D39" s="6"/>
      <c r="E39" s="6"/>
      <c r="F39" s="27"/>
      <c r="G39" s="27"/>
      <c r="H39" s="14"/>
      <c r="I39" s="38"/>
      <c r="J39" s="34"/>
      <c r="K39" s="17"/>
      <c r="L39" s="6"/>
      <c r="M39" s="6"/>
      <c r="P39" s="28"/>
    </row>
    <row r="40" spans="1:16" ht="15.75" x14ac:dyDescent="0.25">
      <c r="A40" s="6"/>
      <c r="B40" s="24">
        <f>1+MAX(B$8:B39)</f>
        <v>17</v>
      </c>
      <c r="C40" s="25" t="s">
        <v>8</v>
      </c>
      <c r="D40" s="6"/>
      <c r="E40" s="6"/>
      <c r="F40" s="26">
        <v>-24529810.858565558</v>
      </c>
      <c r="G40" s="27"/>
      <c r="H40" s="26">
        <v>5277266.6874267943</v>
      </c>
      <c r="I40" s="38"/>
      <c r="J40" s="34"/>
      <c r="K40" s="31" t="s">
        <v>9</v>
      </c>
      <c r="L40" s="6"/>
      <c r="M40" s="6"/>
      <c r="P40" s="28"/>
    </row>
    <row r="41" spans="1:16" ht="15.75" x14ac:dyDescent="0.25">
      <c r="A41" s="6"/>
      <c r="B41" s="24">
        <f>1+MAX(B$8:B40)</f>
        <v>18</v>
      </c>
      <c r="C41" s="30" t="s">
        <v>20</v>
      </c>
      <c r="D41" s="6"/>
      <c r="E41" s="6"/>
      <c r="F41" s="17"/>
      <c r="G41" s="27"/>
      <c r="H41" s="17"/>
      <c r="I41" s="38"/>
      <c r="J41" s="34"/>
      <c r="K41" s="17"/>
      <c r="L41" s="6"/>
      <c r="M41" s="6"/>
      <c r="P41" s="28"/>
    </row>
    <row r="42" spans="1:16" ht="15.75" x14ac:dyDescent="0.25">
      <c r="A42" s="6"/>
      <c r="B42" s="6"/>
      <c r="C42" s="25"/>
      <c r="D42" s="6"/>
      <c r="E42" s="6"/>
      <c r="F42" s="17"/>
      <c r="G42" s="27"/>
      <c r="H42" s="17"/>
      <c r="I42" s="38"/>
      <c r="J42" s="34"/>
      <c r="K42" s="17"/>
      <c r="L42" s="6"/>
      <c r="M42" s="6"/>
      <c r="P42" s="28"/>
    </row>
    <row r="43" spans="1:16" ht="15.75" x14ac:dyDescent="0.25">
      <c r="A43" s="6"/>
      <c r="B43" s="24">
        <f>1+MAX(B$8:B42)</f>
        <v>19</v>
      </c>
      <c r="C43" s="25" t="s">
        <v>11</v>
      </c>
      <c r="D43" s="6"/>
      <c r="E43" s="6"/>
      <c r="F43" s="26">
        <v>2121303.5606517806</v>
      </c>
      <c r="G43" s="27"/>
      <c r="H43" s="26">
        <v>5813301.282051282</v>
      </c>
      <c r="I43" s="38"/>
      <c r="J43" s="34"/>
      <c r="K43" s="17">
        <f>AVERAGE(F43:H43)</f>
        <v>3967302.4213515315</v>
      </c>
      <c r="L43" s="6"/>
      <c r="M43" s="28">
        <f>K43/1000000</f>
        <v>3.9673024213515315</v>
      </c>
      <c r="P43" s="28"/>
    </row>
    <row r="44" spans="1:16" ht="15.75" x14ac:dyDescent="0.25">
      <c r="A44" s="6"/>
      <c r="B44" s="24">
        <f>1+MAX(B$8:B43)</f>
        <v>20</v>
      </c>
      <c r="C44" s="30" t="s">
        <v>21</v>
      </c>
      <c r="D44" s="6"/>
      <c r="E44" s="6"/>
      <c r="F44" s="17"/>
      <c r="G44" s="27"/>
      <c r="H44" s="17"/>
      <c r="I44" s="38"/>
      <c r="J44" s="34"/>
      <c r="K44" s="32"/>
      <c r="L44" s="6"/>
      <c r="M44" s="6"/>
      <c r="P44" s="28"/>
    </row>
    <row r="45" spans="1:16" ht="16.5" thickBot="1" x14ac:dyDescent="0.3">
      <c r="A45" s="6"/>
      <c r="B45" s="24">
        <f>1+MAX(B$8:B44)</f>
        <v>21</v>
      </c>
      <c r="C45" s="6"/>
      <c r="D45" s="6"/>
      <c r="E45" s="6"/>
      <c r="F45" s="17"/>
      <c r="G45" s="27"/>
      <c r="H45" s="17"/>
      <c r="I45" s="33" t="s">
        <v>13</v>
      </c>
      <c r="J45" s="34"/>
      <c r="K45" s="35">
        <f>AVERAGE(K35:K43)</f>
        <v>7225970.5987679586</v>
      </c>
      <c r="L45" s="6"/>
      <c r="M45" s="28">
        <f>K45/1000000</f>
        <v>7.225970598767959</v>
      </c>
      <c r="P45" s="28"/>
    </row>
    <row r="46" spans="1:16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2018-06-21T17:51:41Z</dcterms:created>
  <dcterms:modified xsi:type="dcterms:W3CDTF">2018-06-21T17:52:53Z</dcterms:modified>
</cp:coreProperties>
</file>