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zen.com\HAR\users\jnase\Documents\TUS Deficiency Response\"/>
    </mc:Choice>
  </mc:AlternateContent>
  <bookViews>
    <workbookView xWindow="120" yWindow="20" windowWidth="19040" windowHeight="11510"/>
  </bookViews>
  <sheets>
    <sheet name="Fees &amp; Expenses" sheetId="1" r:id="rId1"/>
    <sheet name="Time sheet Summary" sheetId="3" r:id="rId2"/>
    <sheet name="10-0625-01" sheetId="4" r:id="rId3"/>
    <sheet name="10-0625-02" sheetId="5" r:id="rId4"/>
    <sheet name="10-0625-03" sheetId="6" r:id="rId5"/>
  </sheets>
  <definedNames>
    <definedName name="_xlnm.Print_Area" localSheetId="0">'Fees &amp; Expenses'!$A$1:$G$43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6" l="1"/>
  <c r="E16" i="6"/>
  <c r="E10" i="6"/>
  <c r="C10" i="6"/>
  <c r="C9" i="6"/>
  <c r="E15" i="6"/>
  <c r="E14" i="6"/>
  <c r="E13" i="6"/>
  <c r="C13" i="6"/>
  <c r="E25" i="6"/>
  <c r="E27" i="6" s="1"/>
  <c r="E12" i="6"/>
  <c r="E9" i="6"/>
  <c r="E8" i="6"/>
  <c r="E7" i="6"/>
  <c r="E22" i="5"/>
  <c r="E24" i="5" s="1"/>
  <c r="E12" i="5"/>
  <c r="E11" i="5"/>
  <c r="E9" i="5"/>
  <c r="E8" i="5"/>
  <c r="E7" i="5"/>
  <c r="E9" i="4"/>
  <c r="B9" i="4"/>
  <c r="A9" i="4"/>
  <c r="E12" i="4"/>
  <c r="E11" i="4"/>
  <c r="E8" i="4"/>
  <c r="E7" i="4"/>
  <c r="G26" i="1"/>
  <c r="G25" i="1"/>
  <c r="E22" i="4"/>
  <c r="E24" i="4" s="1"/>
  <c r="G24" i="1" s="1"/>
  <c r="L141" i="3"/>
  <c r="L143" i="3" s="1"/>
  <c r="I141" i="3"/>
  <c r="I143" i="3" s="1"/>
  <c r="F118" i="3"/>
  <c r="F116" i="3"/>
  <c r="C116" i="3"/>
  <c r="B72" i="3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A72" i="3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B70" i="3"/>
  <c r="B69" i="3" s="1"/>
  <c r="B68" i="3" s="1"/>
  <c r="B67" i="3" s="1"/>
  <c r="B66" i="3" s="1"/>
  <c r="B65" i="3" s="1"/>
  <c r="B64" i="3" s="1"/>
  <c r="B63" i="3" s="1"/>
  <c r="B62" i="3" s="1"/>
  <c r="B61" i="3" s="1"/>
  <c r="B60" i="3" s="1"/>
  <c r="B59" i="3" s="1"/>
  <c r="B58" i="3" s="1"/>
  <c r="B57" i="3" s="1"/>
  <c r="B56" i="3" s="1"/>
  <c r="B55" i="3" s="1"/>
  <c r="B54" i="3" s="1"/>
  <c r="B53" i="3" s="1"/>
  <c r="B52" i="3" s="1"/>
  <c r="B51" i="3" s="1"/>
  <c r="B50" i="3" s="1"/>
  <c r="B49" i="3" s="1"/>
  <c r="B48" i="3" s="1"/>
  <c r="B47" i="3" s="1"/>
  <c r="B46" i="3" s="1"/>
  <c r="B45" i="3" s="1"/>
  <c r="B44" i="3" s="1"/>
  <c r="B43" i="3" s="1"/>
  <c r="B42" i="3" s="1"/>
  <c r="B41" i="3" s="1"/>
  <c r="B40" i="3" s="1"/>
  <c r="B39" i="3" s="1"/>
  <c r="B38" i="3" s="1"/>
  <c r="B37" i="3" s="1"/>
  <c r="B36" i="3" s="1"/>
  <c r="B35" i="3" s="1"/>
  <c r="B34" i="3" s="1"/>
  <c r="B33" i="3" s="1"/>
  <c r="B32" i="3" s="1"/>
  <c r="B31" i="3" s="1"/>
  <c r="B30" i="3" s="1"/>
  <c r="B29" i="3" s="1"/>
  <c r="B28" i="3" s="1"/>
  <c r="B27" i="3" s="1"/>
  <c r="B26" i="3" s="1"/>
  <c r="B25" i="3" s="1"/>
  <c r="B24" i="3" s="1"/>
  <c r="B23" i="3" s="1"/>
  <c r="B22" i="3" s="1"/>
  <c r="B21" i="3" s="1"/>
  <c r="B20" i="3" s="1"/>
  <c r="B19" i="3" s="1"/>
  <c r="B18" i="3" s="1"/>
  <c r="B17" i="3" s="1"/>
  <c r="B16" i="3" s="1"/>
  <c r="B15" i="3" s="1"/>
  <c r="B14" i="3" s="1"/>
  <c r="B13" i="3" s="1"/>
  <c r="B12" i="3" s="1"/>
  <c r="B11" i="3" s="1"/>
  <c r="B10" i="3" s="1"/>
  <c r="B9" i="3" s="1"/>
  <c r="A70" i="3"/>
  <c r="A69" i="3" s="1"/>
  <c r="A68" i="3" s="1"/>
  <c r="A67" i="3" s="1"/>
  <c r="A66" i="3" s="1"/>
  <c r="A65" i="3" s="1"/>
  <c r="A64" i="3" s="1"/>
  <c r="A63" i="3" s="1"/>
  <c r="A62" i="3" s="1"/>
  <c r="A61" i="3" s="1"/>
  <c r="A60" i="3" s="1"/>
  <c r="A59" i="3" s="1"/>
  <c r="A58" i="3" s="1"/>
  <c r="A57" i="3" s="1"/>
  <c r="A56" i="3" s="1"/>
  <c r="A55" i="3" s="1"/>
  <c r="A54" i="3" s="1"/>
  <c r="A53" i="3" s="1"/>
  <c r="A52" i="3" s="1"/>
  <c r="A51" i="3" s="1"/>
  <c r="A50" i="3" s="1"/>
  <c r="A49" i="3" s="1"/>
  <c r="A48" i="3" s="1"/>
  <c r="A47" i="3" s="1"/>
  <c r="A46" i="3" s="1"/>
  <c r="A45" i="3" s="1"/>
  <c r="A44" i="3" s="1"/>
  <c r="A43" i="3" s="1"/>
  <c r="A42" i="3" s="1"/>
  <c r="A41" i="3" s="1"/>
  <c r="A40" i="3" s="1"/>
  <c r="A39" i="3" s="1"/>
  <c r="A38" i="3" s="1"/>
  <c r="A37" i="3" s="1"/>
  <c r="A36" i="3" s="1"/>
  <c r="A35" i="3" s="1"/>
  <c r="A34" i="3" s="1"/>
  <c r="A33" i="3" s="1"/>
  <c r="A32" i="3" s="1"/>
  <c r="A31" i="3" s="1"/>
  <c r="A30" i="3" s="1"/>
  <c r="A29" i="3" s="1"/>
  <c r="A28" i="3" s="1"/>
  <c r="A27" i="3" s="1"/>
  <c r="A26" i="3" s="1"/>
  <c r="A25" i="3" s="1"/>
  <c r="A24" i="3" s="1"/>
  <c r="A23" i="3" s="1"/>
  <c r="A22" i="3" s="1"/>
  <c r="A21" i="3" s="1"/>
  <c r="A20" i="3" s="1"/>
  <c r="A19" i="3" s="1"/>
  <c r="A18" i="3" s="1"/>
  <c r="A17" i="3" s="1"/>
  <c r="A16" i="3" s="1"/>
  <c r="A15" i="3" s="1"/>
  <c r="A14" i="3" s="1"/>
  <c r="A13" i="3" s="1"/>
  <c r="A12" i="3" s="1"/>
  <c r="A11" i="3" s="1"/>
  <c r="A10" i="3" s="1"/>
  <c r="A9" i="3" s="1"/>
  <c r="F59" i="3"/>
  <c r="C59" i="3"/>
  <c r="C141" i="3" l="1"/>
  <c r="C143" i="3" s="1"/>
  <c r="E13" i="5"/>
  <c r="E13" i="4"/>
  <c r="G27" i="1"/>
  <c r="F141" i="3"/>
  <c r="F143" i="3" s="1"/>
  <c r="O143" i="3" s="1"/>
  <c r="E26" i="1"/>
  <c r="E9" i="1"/>
  <c r="D9" i="1"/>
  <c r="D26" i="1" s="1"/>
  <c r="F26" i="1" s="1"/>
  <c r="F8" i="1"/>
  <c r="F7" i="1"/>
  <c r="F25" i="1"/>
  <c r="E33" i="1"/>
  <c r="E35" i="1" l="1"/>
  <c r="E27" i="1"/>
  <c r="D27" i="1"/>
  <c r="F24" i="1"/>
  <c r="F27" i="1" s="1"/>
  <c r="F6" i="1"/>
  <c r="F9" i="1" s="1"/>
  <c r="E37" i="1" l="1"/>
  <c r="D35" i="1"/>
  <c r="F35" i="1" s="1"/>
  <c r="F37" i="1" s="1"/>
  <c r="D37" i="1" l="1"/>
</calcChain>
</file>

<file path=xl/sharedStrings.xml><?xml version="1.0" encoding="utf-8"?>
<sst xmlns="http://schemas.openxmlformats.org/spreadsheetml/2006/main" count="87" uniqueCount="51">
  <si>
    <t>Fees</t>
  </si>
  <si>
    <t>Expenses</t>
  </si>
  <si>
    <t>Total</t>
  </si>
  <si>
    <t>Contract</t>
  </si>
  <si>
    <t>Initial Appraisal</t>
  </si>
  <si>
    <t>Date</t>
  </si>
  <si>
    <t>Description</t>
  </si>
  <si>
    <t>Job No.</t>
  </si>
  <si>
    <t>Activities</t>
  </si>
  <si>
    <t>Contract Signed</t>
  </si>
  <si>
    <t>Report Processing</t>
  </si>
  <si>
    <t>FedX</t>
  </si>
  <si>
    <t>Billings</t>
  </si>
  <si>
    <t>This Invoice</t>
  </si>
  <si>
    <t>Total Invoice to Date</t>
  </si>
  <si>
    <t>PA American - Exeter</t>
  </si>
  <si>
    <t>Provided preliminary letter report</t>
  </si>
  <si>
    <t>Travel and Living</t>
  </si>
  <si>
    <t>Subtot Expense</t>
  </si>
  <si>
    <t>Subtotal Professional Fees</t>
  </si>
  <si>
    <t>Progress Billing</t>
  </si>
  <si>
    <t>10-0625</t>
  </si>
  <si>
    <t>10-0625-01</t>
  </si>
  <si>
    <t>10-0625-02</t>
  </si>
  <si>
    <t>Provided preliminary conclusions</t>
  </si>
  <si>
    <t>Provided Updated conclusions (E-Mail to S. Fogelsanger) for updated inventory</t>
  </si>
  <si>
    <t>Sent Draft Report, Direct Testimony &amp; workfile</t>
  </si>
  <si>
    <t>Update Appraisals</t>
  </si>
  <si>
    <t>Direct Testimony</t>
  </si>
  <si>
    <t>Total Initial Appraisal</t>
  </si>
  <si>
    <t>Final Initial Appraisal Billing</t>
  </si>
  <si>
    <t>Elizabeth Weinert</t>
  </si>
  <si>
    <t>Jerome Weinert</t>
  </si>
  <si>
    <t>David Sheffer</t>
  </si>
  <si>
    <t>Sue Machia</t>
  </si>
  <si>
    <t>Exeter   10-0625</t>
  </si>
  <si>
    <t>Professional Fees</t>
  </si>
  <si>
    <t>Fed X</t>
  </si>
  <si>
    <t>Subtotal Expenses</t>
  </si>
  <si>
    <t>Total Invoice</t>
  </si>
  <si>
    <t>From Spreadsheets</t>
  </si>
  <si>
    <t>Post Appraisal Fees &amp; Expenses per hour</t>
  </si>
  <si>
    <t>David sheffer</t>
  </si>
  <si>
    <t>David Weiler</t>
  </si>
  <si>
    <t>Micheal Diedrich</t>
  </si>
  <si>
    <t>Earl Robinson</t>
  </si>
  <si>
    <t>Sue Macchia</t>
  </si>
  <si>
    <t>Limit to contracted amount of:</t>
  </si>
  <si>
    <t>Limit to contracted amount</t>
  </si>
  <si>
    <t>10-0625-03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</si>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</sst>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43" fontId="0" fillId="0" borderId="0" xfId="1" applyNumberFormat="1" applyFont="1"/>
    <xf numFmtId="43" fontId="0" fillId="0" borderId="0" xfId="1" applyNumberFormat="1" applyFont="1" applyAlignment="1">
      <alignment horizontal="center"/>
    </xf>
    <xf numFmtId="0" fontId="2" fillId="0" borderId="0" xfId="0" applyFont="1"/>
    <xf numFmtId="43" fontId="2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quotePrefix="1"/>
    <xf numFmtId="14" fontId="0" fillId="0" borderId="0" xfId="0" applyNumberFormat="1" applyFill="1"/>
    <xf numFmtId="0" fontId="0" fillId="0" borderId="0" xfId="0" applyFill="1"/>
    <xf numFmtId="43" fontId="0" fillId="0" borderId="0" xfId="1" applyNumberFormat="1" applyFont="1" applyFill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5" fontId="0" fillId="0" borderId="0" xfId="0" applyNumberFormat="1"/>
    <xf numFmtId="43" fontId="0" fillId="0" borderId="0" xfId="1" applyFont="1"/>
    <xf numFmtId="43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164" fontId="0" fillId="0" borderId="0" xfId="0" applyNumberFormat="1" applyAlignment="1">
      <alignment horizontal="center" wrapText="1"/>
    </xf>
    <xf numFmtId="0" fontId="0" fillId="0" borderId="0" xfId="0" applyNumberFormat="1" applyAlignment="1"/>
    <xf numFmtId="164" fontId="0" fillId="0" borderId="1" xfId="0" applyNumberFormat="1" applyBorder="1" applyAlignment="1">
      <alignment horizontal="center" wrapText="1"/>
    </xf>
    <xf numFmtId="164" fontId="0" fillId="0" borderId="0" xfId="0" applyNumberFormat="1"/>
    <xf numFmtId="164" fontId="0" fillId="0" borderId="1" xfId="0" applyNumberFormat="1" applyBorder="1"/>
    <xf numFmtId="6" fontId="0" fillId="0" borderId="0" xfId="0" applyNumberFormat="1"/>
    <xf numFmtId="44" fontId="0" fillId="0" borderId="0" xfId="2" applyFont="1"/>
    <xf numFmtId="8" fontId="0" fillId="0" borderId="0" xfId="0" applyNumberFormat="1"/>
    <xf numFmtId="0" fontId="0" fillId="2" borderId="0" xfId="0" applyFill="1"/>
    <xf numFmtId="0" fontId="0" fillId="2" borderId="0" xfId="0" quotePrefix="1" applyFill="1"/>
    <xf numFmtId="43" fontId="0" fillId="2" borderId="0" xfId="1" applyNumberFormat="1" applyFont="1" applyFill="1"/>
    <xf numFmtId="0" fontId="0" fillId="0" borderId="0" xfId="0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workbookViewId="0">
      <selection activeCell="D2" sqref="D2"/>
    </sheetView>
  </sheetViews>
  <sheetFormatPr defaultRowHeight="14.5" x14ac:dyDescent="0.35"/>
  <cols>
    <col min="1" max="1" width="13.81640625" customWidth="1"/>
    <col min="2" max="2" width="10.7265625" bestFit="1" customWidth="1"/>
    <col min="3" max="3" width="37.7265625" customWidth="1"/>
    <col min="4" max="4" width="11.26953125" style="2" bestFit="1" customWidth="1"/>
    <col min="5" max="5" width="9.54296875" style="2" bestFit="1" customWidth="1"/>
    <col min="6" max="6" width="12.1796875" style="2" customWidth="1"/>
    <col min="7" max="7" width="18" customWidth="1"/>
  </cols>
  <sheetData>
    <row r="1" spans="1:16" x14ac:dyDescent="0.35">
      <c r="A1" s="31" t="s">
        <v>3</v>
      </c>
      <c r="B1" s="32" t="s">
        <v>21</v>
      </c>
      <c r="C1" s="31" t="s">
        <v>15</v>
      </c>
      <c r="D1" s="33" t="s">
        <v>50</v>
      </c>
      <c r="E1" s="33"/>
      <c r="F1" s="33"/>
      <c r="G1" s="31"/>
    </row>
    <row r="3" spans="1:16" x14ac:dyDescent="0.35">
      <c r="D3" s="3" t="s">
        <v>0</v>
      </c>
      <c r="E3" s="3" t="s">
        <v>1</v>
      </c>
      <c r="F3" s="3" t="s">
        <v>2</v>
      </c>
    </row>
    <row r="6" spans="1:16" x14ac:dyDescent="0.35">
      <c r="A6" t="s">
        <v>4</v>
      </c>
      <c r="D6" s="2">
        <v>29700</v>
      </c>
      <c r="E6" s="2">
        <v>3200</v>
      </c>
      <c r="F6" s="2">
        <f>D6+E6</f>
        <v>32900</v>
      </c>
    </row>
    <row r="7" spans="1:16" x14ac:dyDescent="0.35">
      <c r="A7" t="s">
        <v>27</v>
      </c>
      <c r="D7" s="2">
        <v>2500</v>
      </c>
      <c r="E7" s="2">
        <v>800</v>
      </c>
      <c r="F7" s="2">
        <f t="shared" ref="F7:F8" si="0">D7+E7</f>
        <v>3300</v>
      </c>
    </row>
    <row r="8" spans="1:16" x14ac:dyDescent="0.35">
      <c r="A8" t="s">
        <v>28</v>
      </c>
      <c r="D8" s="2">
        <v>3000</v>
      </c>
      <c r="E8" s="2">
        <v>500</v>
      </c>
      <c r="F8" s="2">
        <f t="shared" si="0"/>
        <v>3500</v>
      </c>
    </row>
    <row r="9" spans="1:16" x14ac:dyDescent="0.35">
      <c r="A9" t="s">
        <v>29</v>
      </c>
      <c r="D9" s="2">
        <f>SUM(D6:D8)</f>
        <v>35200</v>
      </c>
      <c r="E9" s="2">
        <f t="shared" ref="E9:F9" si="1">SUM(E6:E8)</f>
        <v>4500</v>
      </c>
      <c r="F9" s="2">
        <f t="shared" si="1"/>
        <v>39700</v>
      </c>
    </row>
    <row r="11" spans="1:16" x14ac:dyDescent="0.35">
      <c r="A11" t="s">
        <v>41</v>
      </c>
    </row>
    <row r="12" spans="1:16" x14ac:dyDescent="0.35">
      <c r="A12" t="s">
        <v>32</v>
      </c>
      <c r="C12" s="30">
        <v>250</v>
      </c>
    </row>
    <row r="13" spans="1:16" x14ac:dyDescent="0.35">
      <c r="A13" t="s">
        <v>42</v>
      </c>
      <c r="C13" s="30">
        <v>175</v>
      </c>
      <c r="L13" s="28"/>
      <c r="M13" s="28"/>
    </row>
    <row r="14" spans="1:16" x14ac:dyDescent="0.35">
      <c r="A14" t="s">
        <v>43</v>
      </c>
      <c r="C14" s="30">
        <v>175</v>
      </c>
    </row>
    <row r="15" spans="1:16" x14ac:dyDescent="0.35">
      <c r="A15" t="s">
        <v>44</v>
      </c>
      <c r="C15" s="30">
        <v>225</v>
      </c>
      <c r="P15" s="28"/>
    </row>
    <row r="16" spans="1:16" x14ac:dyDescent="0.35">
      <c r="A16" t="s">
        <v>31</v>
      </c>
      <c r="C16" s="30">
        <v>150</v>
      </c>
    </row>
    <row r="17" spans="1:7" x14ac:dyDescent="0.35">
      <c r="A17" t="s">
        <v>45</v>
      </c>
      <c r="C17" s="30">
        <v>200</v>
      </c>
    </row>
    <row r="18" spans="1:7" x14ac:dyDescent="0.35">
      <c r="A18" t="s">
        <v>46</v>
      </c>
      <c r="C18" s="30">
        <v>50</v>
      </c>
    </row>
    <row r="21" spans="1:7" x14ac:dyDescent="0.35">
      <c r="A21" t="s">
        <v>12</v>
      </c>
    </row>
    <row r="22" spans="1:7" x14ac:dyDescent="0.35">
      <c r="A22" t="s">
        <v>7</v>
      </c>
      <c r="B22" t="s">
        <v>5</v>
      </c>
      <c r="C22" t="s">
        <v>6</v>
      </c>
      <c r="D22" s="3" t="s">
        <v>0</v>
      </c>
      <c r="E22" s="3" t="s">
        <v>1</v>
      </c>
      <c r="F22" s="3" t="s">
        <v>2</v>
      </c>
      <c r="G22" s="3" t="s">
        <v>40</v>
      </c>
    </row>
    <row r="24" spans="1:7" x14ac:dyDescent="0.35">
      <c r="A24" s="7" t="s">
        <v>22</v>
      </c>
      <c r="B24" s="1">
        <v>42886</v>
      </c>
      <c r="C24" t="s">
        <v>20</v>
      </c>
      <c r="D24" s="2">
        <v>14000</v>
      </c>
      <c r="E24" s="2">
        <v>0</v>
      </c>
      <c r="F24" s="2">
        <f>D24+E24</f>
        <v>14000</v>
      </c>
      <c r="G24" s="15">
        <f>'10-0625-01'!E24</f>
        <v>14000</v>
      </c>
    </row>
    <row r="25" spans="1:7" x14ac:dyDescent="0.35">
      <c r="A25" t="s">
        <v>23</v>
      </c>
      <c r="B25" s="1">
        <v>42979</v>
      </c>
      <c r="C25" t="s">
        <v>20</v>
      </c>
      <c r="D25" s="2">
        <v>7775</v>
      </c>
      <c r="F25" s="2">
        <f>D25+E25</f>
        <v>7775</v>
      </c>
      <c r="G25" s="15">
        <f>'10-0625-02'!E15</f>
        <v>7775</v>
      </c>
    </row>
    <row r="26" spans="1:7" x14ac:dyDescent="0.35">
      <c r="A26" t="s">
        <v>23</v>
      </c>
      <c r="B26" s="1">
        <v>43371</v>
      </c>
      <c r="C26" t="s">
        <v>30</v>
      </c>
      <c r="D26" s="2">
        <f>D9-D24-D25</f>
        <v>13425</v>
      </c>
      <c r="E26" s="2">
        <f>27.1*2</f>
        <v>54.2</v>
      </c>
      <c r="F26" s="2">
        <f>D26+E26</f>
        <v>13479.2</v>
      </c>
      <c r="G26" s="15">
        <f>'10-0625-03'!E18</f>
        <v>13425</v>
      </c>
    </row>
    <row r="27" spans="1:7" x14ac:dyDescent="0.35">
      <c r="A27" t="s">
        <v>19</v>
      </c>
      <c r="D27" s="2">
        <f>SUM(D24:D26)</f>
        <v>35200</v>
      </c>
      <c r="E27" s="2">
        <f t="shared" ref="E27:F27" si="2">SUM(E24:E26)</f>
        <v>54.2</v>
      </c>
      <c r="F27" s="2">
        <f t="shared" si="2"/>
        <v>35254.199999999997</v>
      </c>
      <c r="G27" s="15">
        <f>SUM(G24:G26)</f>
        <v>35200</v>
      </c>
    </row>
    <row r="29" spans="1:7" x14ac:dyDescent="0.35">
      <c r="A29" t="s">
        <v>1</v>
      </c>
    </row>
    <row r="30" spans="1:7" x14ac:dyDescent="0.35">
      <c r="A30" s="6" t="s">
        <v>10</v>
      </c>
      <c r="E30" s="2">
        <v>0</v>
      </c>
    </row>
    <row r="31" spans="1:7" x14ac:dyDescent="0.35">
      <c r="A31" s="6" t="s">
        <v>11</v>
      </c>
      <c r="E31" s="2">
        <v>0</v>
      </c>
    </row>
    <row r="32" spans="1:7" x14ac:dyDescent="0.35">
      <c r="A32" s="6" t="s">
        <v>17</v>
      </c>
      <c r="E32" s="2">
        <v>0</v>
      </c>
    </row>
    <row r="33" spans="1:6" x14ac:dyDescent="0.35">
      <c r="A33" s="6" t="s">
        <v>18</v>
      </c>
      <c r="E33" s="2">
        <f>E30+E31+E32</f>
        <v>0</v>
      </c>
    </row>
    <row r="34" spans="1:6" x14ac:dyDescent="0.35">
      <c r="A34" s="6"/>
    </row>
    <row r="35" spans="1:6" x14ac:dyDescent="0.35">
      <c r="A35" s="4" t="s">
        <v>13</v>
      </c>
      <c r="B35" s="4"/>
      <c r="C35" s="4"/>
      <c r="D35" s="5">
        <f>D29</f>
        <v>0</v>
      </c>
      <c r="E35" s="5">
        <f>E30+E31</f>
        <v>0</v>
      </c>
      <c r="F35" s="5">
        <f>D35+E35</f>
        <v>0</v>
      </c>
    </row>
    <row r="37" spans="1:6" x14ac:dyDescent="0.35">
      <c r="A37" t="s">
        <v>14</v>
      </c>
      <c r="D37" s="2">
        <f>D27+D35</f>
        <v>35200</v>
      </c>
      <c r="E37" s="2">
        <f t="shared" ref="E37:F37" si="3">E27+E35</f>
        <v>54.2</v>
      </c>
      <c r="F37" s="2">
        <f t="shared" si="3"/>
        <v>35254.199999999997</v>
      </c>
    </row>
    <row r="38" spans="1:6" x14ac:dyDescent="0.35">
      <c r="A38" t="s">
        <v>8</v>
      </c>
    </row>
    <row r="39" spans="1:6" x14ac:dyDescent="0.35">
      <c r="B39" s="1">
        <v>42886</v>
      </c>
      <c r="C39" t="s">
        <v>9</v>
      </c>
    </row>
    <row r="40" spans="1:6" x14ac:dyDescent="0.35">
      <c r="B40" s="1">
        <v>42872</v>
      </c>
      <c r="C40" t="s">
        <v>24</v>
      </c>
    </row>
    <row r="41" spans="1:6" x14ac:dyDescent="0.35">
      <c r="B41" s="1">
        <v>42887</v>
      </c>
      <c r="C41" t="s">
        <v>16</v>
      </c>
    </row>
    <row r="42" spans="1:6" x14ac:dyDescent="0.35">
      <c r="B42" s="8">
        <v>42933</v>
      </c>
      <c r="C42" s="9" t="s">
        <v>25</v>
      </c>
      <c r="D42" s="10"/>
      <c r="E42" s="10"/>
      <c r="F42" s="10"/>
    </row>
    <row r="43" spans="1:6" x14ac:dyDescent="0.35">
      <c r="B43" s="1">
        <v>43345</v>
      </c>
      <c r="C43" s="9" t="s">
        <v>26</v>
      </c>
    </row>
  </sheetData>
  <pageMargins left="0.7" right="0.7" top="1.25" bottom="0.75" header="0.55000000000000004" footer="0.3"/>
  <pageSetup scale="79" orientation="portrait" r:id="rId1"/>
  <headerFooter>
    <oddHeader>&amp;Z&amp;F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4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24" sqref="O24"/>
    </sheetView>
  </sheetViews>
  <sheetFormatPr defaultRowHeight="14.5" x14ac:dyDescent="0.35"/>
  <cols>
    <col min="1" max="1" width="11" customWidth="1"/>
    <col min="2" max="2" width="10.7265625" bestFit="1" customWidth="1"/>
    <col min="5" max="5" width="2.26953125" customWidth="1"/>
    <col min="8" max="8" width="2.26953125" customWidth="1"/>
    <col min="11" max="11" width="2.26953125" customWidth="1"/>
    <col min="14" max="14" width="2.26953125" customWidth="1"/>
  </cols>
  <sheetData>
    <row r="6" spans="1:15" x14ac:dyDescent="0.35">
      <c r="C6" s="24" t="s">
        <v>31</v>
      </c>
      <c r="D6" s="20"/>
      <c r="E6" s="20"/>
      <c r="F6" s="22" t="s">
        <v>32</v>
      </c>
      <c r="G6" s="20"/>
      <c r="H6" s="20"/>
      <c r="I6" s="22" t="s">
        <v>33</v>
      </c>
      <c r="J6" s="20"/>
      <c r="K6" s="20"/>
      <c r="L6" s="22" t="s">
        <v>34</v>
      </c>
      <c r="M6" s="20"/>
      <c r="O6" t="s">
        <v>2</v>
      </c>
    </row>
    <row r="7" spans="1:15" x14ac:dyDescent="0.35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 ht="29" x14ac:dyDescent="0.35">
      <c r="A8" s="34" t="s">
        <v>5</v>
      </c>
      <c r="B8" s="34"/>
      <c r="C8" s="11" t="s">
        <v>35</v>
      </c>
      <c r="E8" s="11"/>
      <c r="F8" s="11" t="s">
        <v>35</v>
      </c>
      <c r="H8" s="11"/>
      <c r="I8" s="11" t="s">
        <v>35</v>
      </c>
      <c r="K8" s="11"/>
      <c r="L8" s="11" t="s">
        <v>35</v>
      </c>
      <c r="M8" s="11"/>
      <c r="O8" s="11" t="s">
        <v>35</v>
      </c>
    </row>
    <row r="9" spans="1:15" x14ac:dyDescent="0.35">
      <c r="A9" s="12">
        <f t="shared" ref="A9:A36" si="0">A10-7</f>
        <v>42576</v>
      </c>
      <c r="B9" s="12">
        <f t="shared" ref="B9:B36" si="1">B10-7</f>
        <v>42582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</row>
    <row r="10" spans="1:15" x14ac:dyDescent="0.35">
      <c r="A10" s="12">
        <f t="shared" si="0"/>
        <v>42583</v>
      </c>
      <c r="B10" s="12">
        <f t="shared" si="1"/>
        <v>42589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</row>
    <row r="11" spans="1:15" x14ac:dyDescent="0.35">
      <c r="A11" s="12">
        <f t="shared" si="0"/>
        <v>42590</v>
      </c>
      <c r="B11" s="12">
        <f t="shared" si="1"/>
        <v>42596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</row>
    <row r="12" spans="1:15" x14ac:dyDescent="0.35">
      <c r="A12" s="12">
        <f t="shared" si="0"/>
        <v>42597</v>
      </c>
      <c r="B12" s="12">
        <f t="shared" si="1"/>
        <v>42603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O12" s="11"/>
    </row>
    <row r="13" spans="1:15" x14ac:dyDescent="0.35">
      <c r="A13" s="12">
        <f t="shared" si="0"/>
        <v>42604</v>
      </c>
      <c r="B13" s="12">
        <f t="shared" si="1"/>
        <v>42610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O13" s="11"/>
    </row>
    <row r="14" spans="1:15" x14ac:dyDescent="0.35">
      <c r="A14" s="12">
        <f t="shared" si="0"/>
        <v>42611</v>
      </c>
      <c r="B14" s="12">
        <f t="shared" si="1"/>
        <v>42617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O14" s="11"/>
    </row>
    <row r="15" spans="1:15" x14ac:dyDescent="0.35">
      <c r="A15" s="12">
        <f t="shared" si="0"/>
        <v>42618</v>
      </c>
      <c r="B15" s="12">
        <f t="shared" si="1"/>
        <v>42624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O15" s="11"/>
    </row>
    <row r="16" spans="1:15" x14ac:dyDescent="0.35">
      <c r="A16" s="12">
        <f t="shared" si="0"/>
        <v>42625</v>
      </c>
      <c r="B16" s="12">
        <f t="shared" si="1"/>
        <v>42631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O16" s="11"/>
    </row>
    <row r="17" spans="1:15" x14ac:dyDescent="0.35">
      <c r="A17" s="12">
        <f t="shared" si="0"/>
        <v>42632</v>
      </c>
      <c r="B17" s="12">
        <f t="shared" si="1"/>
        <v>42638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O17" s="11"/>
    </row>
    <row r="18" spans="1:15" x14ac:dyDescent="0.35">
      <c r="A18" s="12">
        <f t="shared" si="0"/>
        <v>42639</v>
      </c>
      <c r="B18" s="12">
        <f t="shared" si="1"/>
        <v>42645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O18" s="11"/>
    </row>
    <row r="19" spans="1:15" x14ac:dyDescent="0.35">
      <c r="A19" s="12">
        <f t="shared" si="0"/>
        <v>42646</v>
      </c>
      <c r="B19" s="12">
        <f t="shared" si="1"/>
        <v>42652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O19" s="11"/>
    </row>
    <row r="20" spans="1:15" x14ac:dyDescent="0.35">
      <c r="A20" s="12">
        <f t="shared" si="0"/>
        <v>42653</v>
      </c>
      <c r="B20" s="12">
        <f t="shared" si="1"/>
        <v>42659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O20" s="11"/>
    </row>
    <row r="21" spans="1:15" x14ac:dyDescent="0.35">
      <c r="A21" s="12">
        <f t="shared" si="0"/>
        <v>42660</v>
      </c>
      <c r="B21" s="12">
        <f t="shared" si="1"/>
        <v>42666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O21" s="11"/>
    </row>
    <row r="22" spans="1:15" x14ac:dyDescent="0.35">
      <c r="A22" s="12">
        <f t="shared" si="0"/>
        <v>42667</v>
      </c>
      <c r="B22" s="12">
        <f t="shared" si="1"/>
        <v>42673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O22" s="11"/>
    </row>
    <row r="23" spans="1:15" x14ac:dyDescent="0.35">
      <c r="A23" s="12">
        <f t="shared" si="0"/>
        <v>42674</v>
      </c>
      <c r="B23" s="12">
        <f t="shared" si="1"/>
        <v>42680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O23" s="11"/>
    </row>
    <row r="24" spans="1:15" x14ac:dyDescent="0.35">
      <c r="A24" s="12">
        <f t="shared" si="0"/>
        <v>42681</v>
      </c>
      <c r="B24" s="12">
        <f t="shared" si="1"/>
        <v>42687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O24" s="11"/>
    </row>
    <row r="25" spans="1:15" x14ac:dyDescent="0.35">
      <c r="A25" s="12">
        <f t="shared" si="0"/>
        <v>42688</v>
      </c>
      <c r="B25" s="12">
        <f t="shared" si="1"/>
        <v>42694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O25" s="11"/>
    </row>
    <row r="26" spans="1:15" x14ac:dyDescent="0.35">
      <c r="A26" s="12">
        <f t="shared" si="0"/>
        <v>42695</v>
      </c>
      <c r="B26" s="12">
        <f t="shared" si="1"/>
        <v>42701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O26" s="11"/>
    </row>
    <row r="27" spans="1:15" x14ac:dyDescent="0.35">
      <c r="A27" s="12">
        <f t="shared" si="0"/>
        <v>42702</v>
      </c>
      <c r="B27" s="12">
        <f t="shared" si="1"/>
        <v>42708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O27" s="11"/>
    </row>
    <row r="28" spans="1:15" x14ac:dyDescent="0.35">
      <c r="A28" s="12">
        <f t="shared" si="0"/>
        <v>42709</v>
      </c>
      <c r="B28" s="12">
        <f t="shared" si="1"/>
        <v>42715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O28" s="11"/>
    </row>
    <row r="29" spans="1:15" x14ac:dyDescent="0.35">
      <c r="A29" s="12">
        <f t="shared" si="0"/>
        <v>42716</v>
      </c>
      <c r="B29" s="12">
        <f t="shared" si="1"/>
        <v>42722</v>
      </c>
      <c r="C29" s="23"/>
      <c r="D29" s="11"/>
      <c r="E29" s="11"/>
      <c r="F29" s="11"/>
      <c r="G29" s="11"/>
      <c r="H29" s="11"/>
      <c r="I29" s="11"/>
      <c r="J29" s="11"/>
      <c r="K29" s="11"/>
      <c r="L29" s="11"/>
      <c r="M29" s="11"/>
      <c r="O29" s="11"/>
    </row>
    <row r="30" spans="1:15" x14ac:dyDescent="0.35">
      <c r="A30" s="12">
        <f t="shared" si="0"/>
        <v>42723</v>
      </c>
      <c r="B30" s="12">
        <f t="shared" si="1"/>
        <v>42729</v>
      </c>
      <c r="C30" s="23"/>
      <c r="D30" s="11"/>
      <c r="E30" s="11"/>
      <c r="F30" s="11"/>
      <c r="G30" s="11"/>
      <c r="H30" s="11"/>
      <c r="I30" s="11"/>
      <c r="J30" s="11"/>
      <c r="K30" s="11"/>
      <c r="L30" s="11"/>
      <c r="M30" s="11"/>
      <c r="O30" s="11"/>
    </row>
    <row r="31" spans="1:15" x14ac:dyDescent="0.35">
      <c r="A31" s="12">
        <f t="shared" si="0"/>
        <v>42730</v>
      </c>
      <c r="B31" s="12">
        <f t="shared" si="1"/>
        <v>42736</v>
      </c>
      <c r="C31" s="23"/>
      <c r="D31" s="11"/>
      <c r="E31" s="11"/>
      <c r="F31" s="11"/>
      <c r="G31" s="11"/>
      <c r="H31" s="11"/>
      <c r="I31" s="11"/>
      <c r="J31" s="11"/>
      <c r="K31" s="11"/>
      <c r="L31" s="11"/>
      <c r="M31" s="11"/>
      <c r="O31" s="11"/>
    </row>
    <row r="32" spans="1:15" x14ac:dyDescent="0.35">
      <c r="A32" s="12">
        <f t="shared" si="0"/>
        <v>42737</v>
      </c>
      <c r="B32" s="12">
        <f t="shared" si="1"/>
        <v>42743</v>
      </c>
      <c r="C32" s="23"/>
      <c r="D32" s="11"/>
      <c r="E32" s="11"/>
      <c r="F32" s="11"/>
      <c r="G32" s="11"/>
      <c r="H32" s="11"/>
      <c r="I32" s="11"/>
      <c r="J32" s="11"/>
      <c r="K32" s="11"/>
      <c r="L32" s="11"/>
      <c r="M32" s="11"/>
      <c r="O32" s="11"/>
    </row>
    <row r="33" spans="1:15" x14ac:dyDescent="0.35">
      <c r="A33" s="12">
        <f t="shared" si="0"/>
        <v>42744</v>
      </c>
      <c r="B33" s="12">
        <f t="shared" si="1"/>
        <v>42750</v>
      </c>
      <c r="C33" s="23"/>
      <c r="D33" s="11"/>
      <c r="E33" s="11"/>
      <c r="F33" s="11"/>
      <c r="G33" s="11"/>
      <c r="H33" s="11"/>
      <c r="I33" s="11"/>
      <c r="J33" s="11"/>
      <c r="K33" s="11"/>
      <c r="L33" s="11"/>
      <c r="M33" s="11"/>
      <c r="O33" s="11"/>
    </row>
    <row r="34" spans="1:15" x14ac:dyDescent="0.35">
      <c r="A34" s="12">
        <f t="shared" si="0"/>
        <v>42751</v>
      </c>
      <c r="B34" s="12">
        <f t="shared" si="1"/>
        <v>42757</v>
      </c>
      <c r="C34" s="23"/>
      <c r="D34" s="11"/>
      <c r="E34" s="11"/>
      <c r="F34" s="11"/>
      <c r="G34" s="11"/>
      <c r="H34" s="11"/>
      <c r="I34" s="11"/>
      <c r="J34" s="11"/>
      <c r="K34" s="11"/>
      <c r="L34" s="11"/>
      <c r="M34" s="11"/>
      <c r="O34" s="11"/>
    </row>
    <row r="35" spans="1:15" x14ac:dyDescent="0.35">
      <c r="A35" s="12">
        <f t="shared" si="0"/>
        <v>42758</v>
      </c>
      <c r="B35" s="12">
        <f t="shared" si="1"/>
        <v>42764</v>
      </c>
      <c r="C35" s="23"/>
      <c r="D35" s="11"/>
      <c r="E35" s="11"/>
      <c r="F35" s="11"/>
      <c r="G35" s="11"/>
      <c r="H35" s="11"/>
      <c r="I35" s="11"/>
      <c r="J35" s="11"/>
      <c r="K35" s="11"/>
      <c r="L35" s="11"/>
      <c r="M35" s="11"/>
      <c r="O35" s="11"/>
    </row>
    <row r="36" spans="1:15" x14ac:dyDescent="0.35">
      <c r="A36" s="12">
        <f t="shared" si="0"/>
        <v>42765</v>
      </c>
      <c r="B36" s="12">
        <f t="shared" si="1"/>
        <v>42771</v>
      </c>
      <c r="C36" s="23"/>
      <c r="D36" s="11"/>
      <c r="E36" s="11"/>
      <c r="F36" s="11"/>
      <c r="G36" s="11"/>
      <c r="H36" s="11"/>
      <c r="I36" s="11"/>
      <c r="J36" s="11"/>
      <c r="K36" s="11"/>
      <c r="L36" s="11"/>
      <c r="M36" s="11"/>
      <c r="O36" s="11"/>
    </row>
    <row r="37" spans="1:15" x14ac:dyDescent="0.35">
      <c r="A37" s="12">
        <f t="shared" ref="A37:B69" si="2">A38-7</f>
        <v>42772</v>
      </c>
      <c r="B37" s="12">
        <f t="shared" si="2"/>
        <v>42778</v>
      </c>
      <c r="C37" s="23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5" x14ac:dyDescent="0.35">
      <c r="A38" s="12">
        <f t="shared" si="2"/>
        <v>42779</v>
      </c>
      <c r="B38" s="12">
        <f t="shared" si="2"/>
        <v>42785</v>
      </c>
      <c r="C38" s="23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5" x14ac:dyDescent="0.35">
      <c r="A39" s="12">
        <f t="shared" si="2"/>
        <v>42786</v>
      </c>
      <c r="B39" s="12">
        <f t="shared" si="2"/>
        <v>42792</v>
      </c>
      <c r="C39" s="23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5" x14ac:dyDescent="0.35">
      <c r="A40" s="12">
        <f t="shared" si="2"/>
        <v>42793</v>
      </c>
      <c r="B40" s="12">
        <f t="shared" si="2"/>
        <v>42799</v>
      </c>
      <c r="C40" s="23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5" x14ac:dyDescent="0.35">
      <c r="A41" s="12">
        <f t="shared" si="2"/>
        <v>42800</v>
      </c>
      <c r="B41" s="12">
        <f t="shared" si="2"/>
        <v>42806</v>
      </c>
      <c r="C41" s="23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5" x14ac:dyDescent="0.35">
      <c r="A42" s="12">
        <f t="shared" si="2"/>
        <v>42807</v>
      </c>
      <c r="B42" s="12">
        <f t="shared" si="2"/>
        <v>42813</v>
      </c>
      <c r="C42" s="23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5" x14ac:dyDescent="0.35">
      <c r="A43" s="12">
        <f t="shared" si="2"/>
        <v>42814</v>
      </c>
      <c r="B43" s="12">
        <f t="shared" si="2"/>
        <v>42820</v>
      </c>
      <c r="C43" s="23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5" x14ac:dyDescent="0.35">
      <c r="A44" s="12">
        <f t="shared" si="2"/>
        <v>42821</v>
      </c>
      <c r="B44" s="12">
        <f t="shared" si="2"/>
        <v>42827</v>
      </c>
      <c r="C44" s="23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5" x14ac:dyDescent="0.35">
      <c r="A45" s="12">
        <f t="shared" si="2"/>
        <v>42828</v>
      </c>
      <c r="B45" s="12">
        <f t="shared" si="2"/>
        <v>42834</v>
      </c>
      <c r="C45" s="23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5" x14ac:dyDescent="0.35">
      <c r="A46" s="12">
        <f t="shared" si="2"/>
        <v>42835</v>
      </c>
      <c r="B46" s="12">
        <f t="shared" si="2"/>
        <v>42841</v>
      </c>
      <c r="C46" s="23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5" x14ac:dyDescent="0.35">
      <c r="A47" s="12">
        <f t="shared" si="2"/>
        <v>42842</v>
      </c>
      <c r="B47" s="12">
        <f t="shared" si="2"/>
        <v>42848</v>
      </c>
      <c r="C47" s="23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5" x14ac:dyDescent="0.35">
      <c r="A48" s="12">
        <f t="shared" si="2"/>
        <v>42849</v>
      </c>
      <c r="B48" s="12">
        <f t="shared" si="2"/>
        <v>42855</v>
      </c>
      <c r="C48" s="23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6" x14ac:dyDescent="0.35">
      <c r="A49" s="12">
        <f t="shared" si="2"/>
        <v>42856</v>
      </c>
      <c r="B49" s="12">
        <f t="shared" si="2"/>
        <v>42862</v>
      </c>
      <c r="C49" s="23">
        <v>15</v>
      </c>
      <c r="D49" s="11"/>
      <c r="E49" s="11"/>
      <c r="F49" s="11">
        <v>15</v>
      </c>
      <c r="G49" s="11"/>
      <c r="H49" s="11"/>
      <c r="I49" s="11"/>
      <c r="J49" s="11"/>
      <c r="K49" s="11"/>
      <c r="L49" s="11"/>
      <c r="M49" s="11"/>
    </row>
    <row r="50" spans="1:16" x14ac:dyDescent="0.35">
      <c r="A50" s="12">
        <f t="shared" si="2"/>
        <v>42863</v>
      </c>
      <c r="B50" s="12">
        <f t="shared" si="2"/>
        <v>42869</v>
      </c>
      <c r="C50" s="23">
        <v>15</v>
      </c>
      <c r="D50" s="11"/>
      <c r="E50" s="11"/>
      <c r="F50" s="11">
        <v>15</v>
      </c>
      <c r="G50" s="11"/>
      <c r="H50" s="11"/>
      <c r="I50" s="11"/>
      <c r="J50" s="11"/>
      <c r="K50" s="11"/>
      <c r="L50" s="11"/>
      <c r="M50" s="11"/>
    </row>
    <row r="51" spans="1:16" x14ac:dyDescent="0.35">
      <c r="A51" s="12">
        <f t="shared" si="2"/>
        <v>42870</v>
      </c>
      <c r="B51" s="12">
        <f t="shared" si="2"/>
        <v>42876</v>
      </c>
      <c r="C51" s="23"/>
      <c r="D51" s="11"/>
      <c r="E51" s="11"/>
      <c r="F51" s="11">
        <v>8</v>
      </c>
      <c r="G51" s="11"/>
      <c r="H51" s="11"/>
      <c r="I51" s="11"/>
      <c r="J51" s="11"/>
      <c r="K51" s="11"/>
      <c r="L51" s="11"/>
      <c r="M51" s="11"/>
    </row>
    <row r="52" spans="1:16" x14ac:dyDescent="0.35">
      <c r="A52" s="18">
        <f t="shared" si="2"/>
        <v>42877</v>
      </c>
      <c r="B52" s="18">
        <f t="shared" si="2"/>
        <v>42883</v>
      </c>
      <c r="C52" s="2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7"/>
      <c r="O52" s="17"/>
      <c r="P52" s="21"/>
    </row>
    <row r="53" spans="1:16" x14ac:dyDescent="0.35">
      <c r="A53" s="12">
        <f t="shared" si="2"/>
        <v>42884</v>
      </c>
      <c r="B53" s="12">
        <f t="shared" si="2"/>
        <v>42890</v>
      </c>
      <c r="C53" s="23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6" x14ac:dyDescent="0.35">
      <c r="A54" s="12">
        <f t="shared" si="2"/>
        <v>42891</v>
      </c>
      <c r="B54" s="12">
        <f t="shared" si="2"/>
        <v>42897</v>
      </c>
      <c r="C54" s="23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6" x14ac:dyDescent="0.35">
      <c r="A55" s="12">
        <f t="shared" si="2"/>
        <v>42898</v>
      </c>
      <c r="B55" s="12">
        <f t="shared" si="2"/>
        <v>42904</v>
      </c>
      <c r="C55" s="23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6" x14ac:dyDescent="0.35">
      <c r="A56" s="12">
        <f t="shared" si="2"/>
        <v>42905</v>
      </c>
      <c r="B56" s="12">
        <f t="shared" si="2"/>
        <v>42911</v>
      </c>
      <c r="C56" s="23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6" x14ac:dyDescent="0.35">
      <c r="A57" s="12">
        <f t="shared" si="2"/>
        <v>42912</v>
      </c>
      <c r="B57" s="12">
        <f t="shared" si="2"/>
        <v>42918</v>
      </c>
      <c r="C57" s="23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6" x14ac:dyDescent="0.35">
      <c r="A58" s="12">
        <f t="shared" si="2"/>
        <v>42919</v>
      </c>
      <c r="B58" s="12">
        <f t="shared" si="2"/>
        <v>42925</v>
      </c>
      <c r="C58" s="23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6" x14ac:dyDescent="0.35">
      <c r="A59" s="12">
        <f t="shared" si="2"/>
        <v>42926</v>
      </c>
      <c r="B59" s="12">
        <f t="shared" si="2"/>
        <v>42932</v>
      </c>
      <c r="C59" s="23">
        <f>3*7.5</f>
        <v>22.5</v>
      </c>
      <c r="D59" s="11"/>
      <c r="E59" s="11"/>
      <c r="F59" s="11">
        <f>3*7.5</f>
        <v>22.5</v>
      </c>
      <c r="G59" s="11"/>
      <c r="H59" s="11"/>
      <c r="I59" s="11"/>
      <c r="J59" s="11"/>
      <c r="K59" s="11"/>
      <c r="L59" s="11"/>
      <c r="M59" s="11"/>
    </row>
    <row r="60" spans="1:16" x14ac:dyDescent="0.35">
      <c r="A60" s="12">
        <f t="shared" si="2"/>
        <v>42933</v>
      </c>
      <c r="B60" s="12">
        <f t="shared" si="2"/>
        <v>42939</v>
      </c>
      <c r="C60" s="23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6" x14ac:dyDescent="0.35">
      <c r="A61" s="12">
        <f t="shared" si="2"/>
        <v>42940</v>
      </c>
      <c r="B61" s="12">
        <f t="shared" si="2"/>
        <v>42946</v>
      </c>
      <c r="C61" s="23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6" x14ac:dyDescent="0.35">
      <c r="A62" s="12">
        <f t="shared" si="2"/>
        <v>42947</v>
      </c>
      <c r="B62" s="12">
        <f t="shared" si="2"/>
        <v>42953</v>
      </c>
      <c r="C62" s="23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6" x14ac:dyDescent="0.35">
      <c r="A63" s="12">
        <f t="shared" si="2"/>
        <v>42954</v>
      </c>
      <c r="B63" s="12">
        <f t="shared" si="2"/>
        <v>42960</v>
      </c>
      <c r="C63" s="23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6" x14ac:dyDescent="0.35">
      <c r="A64" s="12">
        <f t="shared" si="2"/>
        <v>42961</v>
      </c>
      <c r="B64" s="12">
        <f t="shared" si="2"/>
        <v>42967</v>
      </c>
      <c r="C64" s="23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5" x14ac:dyDescent="0.35">
      <c r="A65" s="12">
        <f t="shared" si="2"/>
        <v>42968</v>
      </c>
      <c r="B65" s="12">
        <f t="shared" si="2"/>
        <v>42974</v>
      </c>
      <c r="C65" s="23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5" x14ac:dyDescent="0.35">
      <c r="A66" s="12">
        <f t="shared" si="2"/>
        <v>42975</v>
      </c>
      <c r="B66" s="12">
        <f t="shared" si="2"/>
        <v>42981</v>
      </c>
      <c r="C66" s="23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5" x14ac:dyDescent="0.35">
      <c r="A67" s="12">
        <f t="shared" si="2"/>
        <v>42982</v>
      </c>
      <c r="B67" s="12">
        <f t="shared" si="2"/>
        <v>42988</v>
      </c>
      <c r="C67" s="23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5" x14ac:dyDescent="0.35">
      <c r="A68" s="12">
        <f>A69-7</f>
        <v>42989</v>
      </c>
      <c r="B68" s="12">
        <f t="shared" si="2"/>
        <v>42995</v>
      </c>
      <c r="C68" s="23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5" x14ac:dyDescent="0.35">
      <c r="A69" s="18">
        <f>A70-7</f>
        <v>42996</v>
      </c>
      <c r="B69" s="18">
        <f t="shared" si="2"/>
        <v>43002</v>
      </c>
      <c r="C69" s="25"/>
      <c r="D69" s="19"/>
      <c r="E69" s="19"/>
      <c r="F69" s="19">
        <v>3.5</v>
      </c>
      <c r="G69" s="19"/>
      <c r="H69" s="19"/>
      <c r="I69" s="19"/>
      <c r="J69" s="19"/>
      <c r="K69" s="19"/>
      <c r="L69" s="19"/>
      <c r="M69" s="19"/>
      <c r="N69" s="17"/>
      <c r="O69" s="17"/>
    </row>
    <row r="70" spans="1:15" x14ac:dyDescent="0.35">
      <c r="A70" s="12">
        <f>A71-7</f>
        <v>43003</v>
      </c>
      <c r="B70" s="12">
        <f>B71-7</f>
        <v>43009</v>
      </c>
      <c r="C70" s="23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5" x14ac:dyDescent="0.35">
      <c r="A71" s="1">
        <v>43010</v>
      </c>
      <c r="B71" s="1">
        <v>43016</v>
      </c>
      <c r="C71" s="26"/>
    </row>
    <row r="72" spans="1:15" x14ac:dyDescent="0.35">
      <c r="A72" s="1">
        <f>A71+7</f>
        <v>43017</v>
      </c>
      <c r="B72" s="1">
        <f>B71+7</f>
        <v>43023</v>
      </c>
      <c r="C72" s="26"/>
    </row>
    <row r="73" spans="1:15" x14ac:dyDescent="0.35">
      <c r="A73" s="1">
        <f t="shared" ref="A73:B121" si="3">A72+7</f>
        <v>43024</v>
      </c>
      <c r="B73" s="1">
        <f t="shared" si="3"/>
        <v>43030</v>
      </c>
      <c r="C73" s="26"/>
    </row>
    <row r="74" spans="1:15" x14ac:dyDescent="0.35">
      <c r="A74" s="1">
        <f t="shared" si="3"/>
        <v>43031</v>
      </c>
      <c r="B74" s="1">
        <f t="shared" si="3"/>
        <v>43037</v>
      </c>
      <c r="C74" s="26"/>
    </row>
    <row r="75" spans="1:15" x14ac:dyDescent="0.35">
      <c r="A75" s="1">
        <f t="shared" si="3"/>
        <v>43038</v>
      </c>
      <c r="B75" s="1">
        <f t="shared" si="3"/>
        <v>43044</v>
      </c>
      <c r="C75" s="26"/>
    </row>
    <row r="76" spans="1:15" x14ac:dyDescent="0.35">
      <c r="A76" s="1">
        <f t="shared" si="3"/>
        <v>43045</v>
      </c>
      <c r="B76" s="1">
        <f t="shared" si="3"/>
        <v>43051</v>
      </c>
      <c r="C76" s="26"/>
    </row>
    <row r="77" spans="1:15" x14ac:dyDescent="0.35">
      <c r="A77" s="1">
        <f t="shared" si="3"/>
        <v>43052</v>
      </c>
      <c r="B77" s="1">
        <f t="shared" si="3"/>
        <v>43058</v>
      </c>
      <c r="C77" s="26"/>
    </row>
    <row r="78" spans="1:15" x14ac:dyDescent="0.35">
      <c r="A78" s="1">
        <f t="shared" si="3"/>
        <v>43059</v>
      </c>
      <c r="B78" s="1">
        <f t="shared" si="3"/>
        <v>43065</v>
      </c>
      <c r="C78" s="26"/>
    </row>
    <row r="79" spans="1:15" x14ac:dyDescent="0.35">
      <c r="A79" s="1">
        <f t="shared" si="3"/>
        <v>43066</v>
      </c>
      <c r="B79" s="1">
        <f t="shared" si="3"/>
        <v>43072</v>
      </c>
      <c r="C79" s="26"/>
    </row>
    <row r="80" spans="1:15" x14ac:dyDescent="0.35">
      <c r="A80" s="1">
        <f t="shared" si="3"/>
        <v>43073</v>
      </c>
      <c r="B80" s="1">
        <f t="shared" si="3"/>
        <v>43079</v>
      </c>
      <c r="C80" s="26"/>
    </row>
    <row r="81" spans="1:3" x14ac:dyDescent="0.35">
      <c r="A81" s="1">
        <f t="shared" si="3"/>
        <v>43080</v>
      </c>
      <c r="B81" s="1">
        <f t="shared" si="3"/>
        <v>43086</v>
      </c>
      <c r="C81" s="26"/>
    </row>
    <row r="82" spans="1:3" x14ac:dyDescent="0.35">
      <c r="A82" s="1">
        <f t="shared" si="3"/>
        <v>43087</v>
      </c>
      <c r="B82" s="1">
        <f t="shared" si="3"/>
        <v>43093</v>
      </c>
      <c r="C82" s="26"/>
    </row>
    <row r="83" spans="1:3" x14ac:dyDescent="0.35">
      <c r="A83" s="1">
        <f t="shared" si="3"/>
        <v>43094</v>
      </c>
      <c r="B83" s="1">
        <f t="shared" si="3"/>
        <v>43100</v>
      </c>
      <c r="C83" s="26"/>
    </row>
    <row r="84" spans="1:3" x14ac:dyDescent="0.35">
      <c r="A84" s="1">
        <f t="shared" si="3"/>
        <v>43101</v>
      </c>
      <c r="B84" s="1">
        <f t="shared" si="3"/>
        <v>43107</v>
      </c>
      <c r="C84" s="26"/>
    </row>
    <row r="85" spans="1:3" x14ac:dyDescent="0.35">
      <c r="A85" s="1">
        <f t="shared" si="3"/>
        <v>43108</v>
      </c>
      <c r="B85" s="1">
        <f t="shared" si="3"/>
        <v>43114</v>
      </c>
      <c r="C85" s="26"/>
    </row>
    <row r="86" spans="1:3" x14ac:dyDescent="0.35">
      <c r="A86" s="1">
        <f t="shared" si="3"/>
        <v>43115</v>
      </c>
      <c r="B86" s="1">
        <f t="shared" si="3"/>
        <v>43121</v>
      </c>
      <c r="C86" s="26"/>
    </row>
    <row r="87" spans="1:3" x14ac:dyDescent="0.35">
      <c r="A87" s="1">
        <f t="shared" si="3"/>
        <v>43122</v>
      </c>
      <c r="B87" s="1">
        <f t="shared" si="3"/>
        <v>43128</v>
      </c>
      <c r="C87" s="26"/>
    </row>
    <row r="88" spans="1:3" x14ac:dyDescent="0.35">
      <c r="A88" s="1">
        <f t="shared" si="3"/>
        <v>43129</v>
      </c>
      <c r="B88" s="1">
        <f t="shared" si="3"/>
        <v>43135</v>
      </c>
      <c r="C88" s="26"/>
    </row>
    <row r="89" spans="1:3" x14ac:dyDescent="0.35">
      <c r="A89" s="1">
        <f t="shared" si="3"/>
        <v>43136</v>
      </c>
      <c r="B89" s="1">
        <f t="shared" si="3"/>
        <v>43142</v>
      </c>
      <c r="C89" s="26"/>
    </row>
    <row r="90" spans="1:3" x14ac:dyDescent="0.35">
      <c r="A90" s="1">
        <f t="shared" si="3"/>
        <v>43143</v>
      </c>
      <c r="B90" s="1">
        <f t="shared" si="3"/>
        <v>43149</v>
      </c>
      <c r="C90" s="26"/>
    </row>
    <row r="91" spans="1:3" x14ac:dyDescent="0.35">
      <c r="A91" s="1">
        <f t="shared" si="3"/>
        <v>43150</v>
      </c>
      <c r="B91" s="1">
        <f t="shared" si="3"/>
        <v>43156</v>
      </c>
      <c r="C91" s="26"/>
    </row>
    <row r="92" spans="1:3" x14ac:dyDescent="0.35">
      <c r="A92" s="1">
        <f t="shared" si="3"/>
        <v>43157</v>
      </c>
      <c r="B92" s="1">
        <f t="shared" si="3"/>
        <v>43163</v>
      </c>
      <c r="C92" s="26"/>
    </row>
    <row r="93" spans="1:3" x14ac:dyDescent="0.35">
      <c r="A93" s="1">
        <f t="shared" si="3"/>
        <v>43164</v>
      </c>
      <c r="B93" s="1">
        <f t="shared" si="3"/>
        <v>43170</v>
      </c>
      <c r="C93" s="26"/>
    </row>
    <row r="94" spans="1:3" x14ac:dyDescent="0.35">
      <c r="A94" s="1">
        <f t="shared" si="3"/>
        <v>43171</v>
      </c>
      <c r="B94" s="1">
        <f t="shared" si="3"/>
        <v>43177</v>
      </c>
      <c r="C94" s="26"/>
    </row>
    <row r="95" spans="1:3" x14ac:dyDescent="0.35">
      <c r="A95" s="1">
        <f t="shared" si="3"/>
        <v>43178</v>
      </c>
      <c r="B95" s="1">
        <f t="shared" si="3"/>
        <v>43184</v>
      </c>
      <c r="C95" s="26"/>
    </row>
    <row r="96" spans="1:3" x14ac:dyDescent="0.35">
      <c r="A96" s="1">
        <f t="shared" si="3"/>
        <v>43185</v>
      </c>
      <c r="B96" s="1">
        <f t="shared" si="3"/>
        <v>43191</v>
      </c>
      <c r="C96" s="26"/>
    </row>
    <row r="97" spans="1:6" x14ac:dyDescent="0.35">
      <c r="A97" s="1">
        <f t="shared" si="3"/>
        <v>43192</v>
      </c>
      <c r="B97" s="1">
        <f t="shared" si="3"/>
        <v>43198</v>
      </c>
      <c r="C97" s="26"/>
    </row>
    <row r="98" spans="1:6" x14ac:dyDescent="0.35">
      <c r="A98" s="1">
        <f t="shared" si="3"/>
        <v>43199</v>
      </c>
      <c r="B98" s="1">
        <f t="shared" si="3"/>
        <v>43205</v>
      </c>
      <c r="C98" s="26"/>
    </row>
    <row r="99" spans="1:6" x14ac:dyDescent="0.35">
      <c r="A99" s="1">
        <f t="shared" si="3"/>
        <v>43206</v>
      </c>
      <c r="B99" s="1">
        <f t="shared" si="3"/>
        <v>43212</v>
      </c>
      <c r="C99" s="26"/>
    </row>
    <row r="100" spans="1:6" x14ac:dyDescent="0.35">
      <c r="A100" s="1">
        <f t="shared" si="3"/>
        <v>43213</v>
      </c>
      <c r="B100" s="1">
        <f t="shared" si="3"/>
        <v>43219</v>
      </c>
      <c r="C100" s="26"/>
    </row>
    <row r="101" spans="1:6" x14ac:dyDescent="0.35">
      <c r="A101" s="1">
        <f t="shared" si="3"/>
        <v>43220</v>
      </c>
      <c r="B101" s="1">
        <f t="shared" si="3"/>
        <v>43226</v>
      </c>
      <c r="C101" s="26"/>
    </row>
    <row r="102" spans="1:6" x14ac:dyDescent="0.35">
      <c r="A102" s="1">
        <f t="shared" si="3"/>
        <v>43227</v>
      </c>
      <c r="B102" s="1">
        <f t="shared" si="3"/>
        <v>43233</v>
      </c>
      <c r="C102" s="26"/>
    </row>
    <row r="103" spans="1:6" x14ac:dyDescent="0.35">
      <c r="A103" s="1">
        <f t="shared" si="3"/>
        <v>43234</v>
      </c>
      <c r="B103" s="1">
        <f t="shared" si="3"/>
        <v>43240</v>
      </c>
      <c r="C103" s="26"/>
    </row>
    <row r="104" spans="1:6" x14ac:dyDescent="0.35">
      <c r="A104" s="1">
        <f t="shared" si="3"/>
        <v>43241</v>
      </c>
      <c r="B104" s="1">
        <f t="shared" si="3"/>
        <v>43247</v>
      </c>
      <c r="C104" s="26"/>
    </row>
    <row r="105" spans="1:6" x14ac:dyDescent="0.35">
      <c r="A105" s="1">
        <f t="shared" si="3"/>
        <v>43248</v>
      </c>
      <c r="B105" s="1">
        <f t="shared" si="3"/>
        <v>43254</v>
      </c>
      <c r="C105" s="26"/>
    </row>
    <row r="106" spans="1:6" x14ac:dyDescent="0.35">
      <c r="A106" s="1">
        <f t="shared" si="3"/>
        <v>43255</v>
      </c>
      <c r="B106" s="1">
        <f t="shared" si="3"/>
        <v>43261</v>
      </c>
      <c r="C106" s="26"/>
    </row>
    <row r="107" spans="1:6" x14ac:dyDescent="0.35">
      <c r="A107" s="1">
        <f t="shared" si="3"/>
        <v>43262</v>
      </c>
      <c r="B107" s="1">
        <f t="shared" si="3"/>
        <v>43268</v>
      </c>
      <c r="C107" s="26"/>
    </row>
    <row r="108" spans="1:6" x14ac:dyDescent="0.35">
      <c r="A108" s="1">
        <f t="shared" si="3"/>
        <v>43269</v>
      </c>
      <c r="B108" s="1">
        <f t="shared" si="3"/>
        <v>43275</v>
      </c>
      <c r="C108" s="26"/>
    </row>
    <row r="109" spans="1:6" x14ac:dyDescent="0.35">
      <c r="A109" s="1">
        <f t="shared" si="3"/>
        <v>43276</v>
      </c>
      <c r="B109" s="1">
        <f t="shared" si="3"/>
        <v>43282</v>
      </c>
      <c r="C109" s="26"/>
    </row>
    <row r="110" spans="1:6" x14ac:dyDescent="0.35">
      <c r="A110" s="1">
        <f t="shared" si="3"/>
        <v>43283</v>
      </c>
      <c r="B110" s="1">
        <f t="shared" si="3"/>
        <v>43289</v>
      </c>
      <c r="C110" s="26"/>
    </row>
    <row r="111" spans="1:6" x14ac:dyDescent="0.35">
      <c r="A111" s="1">
        <f t="shared" si="3"/>
        <v>43290</v>
      </c>
      <c r="B111" s="1">
        <f t="shared" si="3"/>
        <v>43296</v>
      </c>
      <c r="C111" s="26">
        <v>7.5</v>
      </c>
    </row>
    <row r="112" spans="1:6" x14ac:dyDescent="0.35">
      <c r="A112" s="1">
        <f t="shared" si="3"/>
        <v>43297</v>
      </c>
      <c r="B112" s="1">
        <f t="shared" si="3"/>
        <v>43303</v>
      </c>
      <c r="C112" s="26"/>
      <c r="F112">
        <v>15</v>
      </c>
    </row>
    <row r="113" spans="1:15" x14ac:dyDescent="0.35">
      <c r="A113" s="1">
        <f>A112+7</f>
        <v>43304</v>
      </c>
      <c r="B113" s="1">
        <f>B112+7</f>
        <v>43310</v>
      </c>
      <c r="C113" s="26"/>
    </row>
    <row r="114" spans="1:15" x14ac:dyDescent="0.35">
      <c r="A114" s="1">
        <f t="shared" si="3"/>
        <v>43311</v>
      </c>
      <c r="B114" s="1">
        <f t="shared" si="3"/>
        <v>43317</v>
      </c>
      <c r="C114" s="26"/>
    </row>
    <row r="115" spans="1:15" x14ac:dyDescent="0.35">
      <c r="A115" s="1">
        <f t="shared" si="3"/>
        <v>43318</v>
      </c>
      <c r="B115" s="1">
        <f t="shared" si="3"/>
        <v>43324</v>
      </c>
      <c r="C115" s="26"/>
      <c r="F115">
        <v>15</v>
      </c>
    </row>
    <row r="116" spans="1:15" x14ac:dyDescent="0.35">
      <c r="A116" s="1">
        <f t="shared" si="3"/>
        <v>43325</v>
      </c>
      <c r="B116" s="1">
        <f t="shared" si="3"/>
        <v>43331</v>
      </c>
      <c r="C116" s="26">
        <f>3*7.5</f>
        <v>22.5</v>
      </c>
      <c r="F116">
        <f>3*7.5</f>
        <v>22.5</v>
      </c>
    </row>
    <row r="117" spans="1:15" x14ac:dyDescent="0.35">
      <c r="A117" s="1">
        <f t="shared" si="3"/>
        <v>43332</v>
      </c>
      <c r="B117" s="1">
        <f t="shared" si="3"/>
        <v>43338</v>
      </c>
      <c r="C117" s="26">
        <v>7.5</v>
      </c>
    </row>
    <row r="118" spans="1:15" x14ac:dyDescent="0.35">
      <c r="A118" s="1">
        <f t="shared" si="3"/>
        <v>43339</v>
      </c>
      <c r="B118" s="1">
        <f t="shared" si="3"/>
        <v>43345</v>
      </c>
      <c r="C118" s="26">
        <v>15</v>
      </c>
      <c r="F118">
        <f>3*7.5</f>
        <v>22.5</v>
      </c>
    </row>
    <row r="119" spans="1:15" x14ac:dyDescent="0.35">
      <c r="A119" s="1">
        <f t="shared" si="3"/>
        <v>43346</v>
      </c>
      <c r="B119" s="1">
        <f t="shared" si="3"/>
        <v>43352</v>
      </c>
      <c r="C119" s="26"/>
    </row>
    <row r="120" spans="1:15" x14ac:dyDescent="0.35">
      <c r="A120" s="1">
        <f t="shared" si="3"/>
        <v>43353</v>
      </c>
      <c r="B120" s="1">
        <f t="shared" si="3"/>
        <v>43359</v>
      </c>
      <c r="C120" s="26"/>
    </row>
    <row r="121" spans="1:15" x14ac:dyDescent="0.35">
      <c r="A121" s="1">
        <f t="shared" si="3"/>
        <v>43360</v>
      </c>
      <c r="B121" s="1">
        <f t="shared" si="3"/>
        <v>43366</v>
      </c>
      <c r="C121" s="26"/>
    </row>
    <row r="122" spans="1:15" x14ac:dyDescent="0.35">
      <c r="A122" s="16">
        <f t="shared" ref="A122:B137" si="4">A121+7</f>
        <v>43367</v>
      </c>
      <c r="B122" s="16">
        <f t="shared" si="4"/>
        <v>43373</v>
      </c>
      <c r="C122" s="2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1:15" x14ac:dyDescent="0.35">
      <c r="A123" s="1">
        <f t="shared" si="4"/>
        <v>43374</v>
      </c>
      <c r="B123" s="1">
        <f t="shared" si="4"/>
        <v>43380</v>
      </c>
      <c r="C123" s="26"/>
    </row>
    <row r="124" spans="1:15" x14ac:dyDescent="0.35">
      <c r="A124" s="1">
        <f t="shared" si="4"/>
        <v>43381</v>
      </c>
      <c r="B124" s="1">
        <f t="shared" si="4"/>
        <v>43387</v>
      </c>
      <c r="C124" s="26"/>
    </row>
    <row r="125" spans="1:15" x14ac:dyDescent="0.35">
      <c r="A125" s="1">
        <f t="shared" si="4"/>
        <v>43388</v>
      </c>
      <c r="B125" s="1">
        <f t="shared" si="4"/>
        <v>43394</v>
      </c>
      <c r="C125" s="26"/>
    </row>
    <row r="126" spans="1:15" x14ac:dyDescent="0.35">
      <c r="A126" s="1">
        <f t="shared" si="4"/>
        <v>43395</v>
      </c>
      <c r="B126" s="1">
        <f t="shared" si="4"/>
        <v>43401</v>
      </c>
      <c r="C126" s="26"/>
    </row>
    <row r="127" spans="1:15" x14ac:dyDescent="0.35">
      <c r="A127" s="1">
        <f t="shared" si="4"/>
        <v>43402</v>
      </c>
      <c r="B127" s="1">
        <f t="shared" si="4"/>
        <v>43408</v>
      </c>
      <c r="C127" s="26"/>
    </row>
    <row r="128" spans="1:15" x14ac:dyDescent="0.35">
      <c r="A128" s="1">
        <f t="shared" si="4"/>
        <v>43409</v>
      </c>
      <c r="B128" s="1">
        <f t="shared" si="4"/>
        <v>43415</v>
      </c>
      <c r="C128" s="26"/>
    </row>
    <row r="129" spans="1:15" x14ac:dyDescent="0.35">
      <c r="A129" s="1">
        <f t="shared" si="4"/>
        <v>43416</v>
      </c>
      <c r="B129" s="1">
        <f t="shared" si="4"/>
        <v>43422</v>
      </c>
      <c r="C129" s="26"/>
    </row>
    <row r="130" spans="1:15" x14ac:dyDescent="0.35">
      <c r="A130" s="1">
        <f t="shared" si="4"/>
        <v>43423</v>
      </c>
      <c r="B130" s="1">
        <f t="shared" si="4"/>
        <v>43429</v>
      </c>
      <c r="C130" s="26"/>
    </row>
    <row r="131" spans="1:15" x14ac:dyDescent="0.35">
      <c r="A131" s="1">
        <f t="shared" si="4"/>
        <v>43430</v>
      </c>
      <c r="B131" s="1">
        <f t="shared" si="4"/>
        <v>43436</v>
      </c>
      <c r="C131" s="26"/>
    </row>
    <row r="132" spans="1:15" x14ac:dyDescent="0.35">
      <c r="A132" s="1">
        <f t="shared" si="4"/>
        <v>43437</v>
      </c>
      <c r="B132" s="1">
        <f t="shared" si="4"/>
        <v>43443</v>
      </c>
      <c r="C132" s="26"/>
    </row>
    <row r="133" spans="1:15" x14ac:dyDescent="0.35">
      <c r="A133" s="1">
        <f t="shared" si="4"/>
        <v>43444</v>
      </c>
      <c r="B133" s="1">
        <f t="shared" si="4"/>
        <v>43450</v>
      </c>
      <c r="C133" s="26"/>
    </row>
    <row r="134" spans="1:15" x14ac:dyDescent="0.35">
      <c r="A134" s="1">
        <f t="shared" si="4"/>
        <v>43451</v>
      </c>
      <c r="B134" s="1">
        <f t="shared" si="4"/>
        <v>43457</v>
      </c>
      <c r="C134" s="26"/>
    </row>
    <row r="135" spans="1:15" x14ac:dyDescent="0.35">
      <c r="A135" s="1">
        <f t="shared" si="4"/>
        <v>43458</v>
      </c>
      <c r="B135" s="1">
        <f t="shared" si="4"/>
        <v>43464</v>
      </c>
      <c r="C135" s="26"/>
    </row>
    <row r="136" spans="1:15" x14ac:dyDescent="0.35">
      <c r="A136" s="1">
        <f t="shared" si="4"/>
        <v>43465</v>
      </c>
      <c r="B136" s="1">
        <f t="shared" si="4"/>
        <v>43471</v>
      </c>
      <c r="C136" s="26"/>
    </row>
    <row r="137" spans="1:15" x14ac:dyDescent="0.35">
      <c r="A137" s="1">
        <f t="shared" si="4"/>
        <v>43472</v>
      </c>
      <c r="B137" s="1">
        <f t="shared" si="4"/>
        <v>43478</v>
      </c>
      <c r="C137" s="26"/>
    </row>
    <row r="138" spans="1:15" x14ac:dyDescent="0.35">
      <c r="A138" s="1">
        <f t="shared" ref="A138:B140" si="5">A137+7</f>
        <v>43479</v>
      </c>
      <c r="B138" s="1">
        <f t="shared" si="5"/>
        <v>43485</v>
      </c>
      <c r="C138" s="26"/>
    </row>
    <row r="139" spans="1:15" x14ac:dyDescent="0.35">
      <c r="A139" s="1">
        <f t="shared" si="5"/>
        <v>43486</v>
      </c>
      <c r="B139" s="1">
        <f t="shared" si="5"/>
        <v>43492</v>
      </c>
      <c r="C139" s="26"/>
    </row>
    <row r="140" spans="1:15" x14ac:dyDescent="0.35">
      <c r="A140" s="1">
        <f t="shared" si="5"/>
        <v>43493</v>
      </c>
      <c r="B140" s="1">
        <f t="shared" si="5"/>
        <v>43499</v>
      </c>
      <c r="C140" s="26"/>
    </row>
    <row r="141" spans="1:15" x14ac:dyDescent="0.35">
      <c r="C141" s="26">
        <f>SUM(C37:C140)</f>
        <v>105</v>
      </c>
      <c r="F141">
        <f t="shared" ref="F141:L141" si="6">SUM(F37:F140)</f>
        <v>139</v>
      </c>
      <c r="I141">
        <f t="shared" si="6"/>
        <v>0</v>
      </c>
      <c r="L141">
        <f t="shared" si="6"/>
        <v>0</v>
      </c>
    </row>
    <row r="142" spans="1:15" x14ac:dyDescent="0.35">
      <c r="C142">
        <v>150</v>
      </c>
      <c r="F142">
        <v>250</v>
      </c>
      <c r="I142">
        <v>250</v>
      </c>
      <c r="L142">
        <v>250</v>
      </c>
    </row>
    <row r="143" spans="1:15" x14ac:dyDescent="0.35">
      <c r="C143">
        <f t="shared" ref="C143:F143" si="7">C141*C142</f>
        <v>15750</v>
      </c>
      <c r="F143">
        <f t="shared" si="7"/>
        <v>34750</v>
      </c>
      <c r="I143">
        <f t="shared" ref="I143:L143" si="8">I141*I142</f>
        <v>0</v>
      </c>
      <c r="L143">
        <f t="shared" si="8"/>
        <v>0</v>
      </c>
      <c r="O143">
        <f>C143+F143+I143+L143</f>
        <v>50500</v>
      </c>
    </row>
  </sheetData>
  <mergeCells count="1">
    <mergeCell ref="A8:B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4.5" x14ac:dyDescent="0.35"/>
  <cols>
    <col min="1" max="2" width="9.7265625" bestFit="1" customWidth="1"/>
    <col min="5" max="5" width="10.54296875" bestFit="1" customWidth="1"/>
  </cols>
  <sheetData>
    <row r="1" spans="1:5" x14ac:dyDescent="0.35">
      <c r="A1" t="s">
        <v>22</v>
      </c>
    </row>
    <row r="3" spans="1:5" x14ac:dyDescent="0.35">
      <c r="A3" s="13">
        <v>42888</v>
      </c>
    </row>
    <row r="6" spans="1:5" x14ac:dyDescent="0.35">
      <c r="A6" t="s">
        <v>32</v>
      </c>
    </row>
    <row r="7" spans="1:5" x14ac:dyDescent="0.35">
      <c r="A7" s="1">
        <v>42856</v>
      </c>
      <c r="B7" s="1">
        <v>42862</v>
      </c>
      <c r="C7">
        <v>15</v>
      </c>
      <c r="D7">
        <v>250</v>
      </c>
      <c r="E7" s="14">
        <f>C7*D7</f>
        <v>3750</v>
      </c>
    </row>
    <row r="8" spans="1:5" x14ac:dyDescent="0.35">
      <c r="A8" s="1">
        <v>42863</v>
      </c>
      <c r="B8" s="1">
        <v>42869</v>
      </c>
      <c r="C8">
        <v>15</v>
      </c>
      <c r="D8">
        <v>250</v>
      </c>
      <c r="E8" s="14">
        <f t="shared" ref="E8:E12" si="0">C8*D8</f>
        <v>3750</v>
      </c>
    </row>
    <row r="9" spans="1:5" x14ac:dyDescent="0.35">
      <c r="A9" s="1">
        <f>A8+7</f>
        <v>42870</v>
      </c>
      <c r="B9" s="1">
        <f>B8+7</f>
        <v>42876</v>
      </c>
      <c r="C9">
        <v>8</v>
      </c>
      <c r="D9">
        <v>250</v>
      </c>
      <c r="E9" s="14">
        <f t="shared" ref="E9" si="1">C9*D9</f>
        <v>2000</v>
      </c>
    </row>
    <row r="10" spans="1:5" x14ac:dyDescent="0.35">
      <c r="A10" t="s">
        <v>31</v>
      </c>
      <c r="E10" s="14"/>
    </row>
    <row r="11" spans="1:5" x14ac:dyDescent="0.35">
      <c r="A11" s="1">
        <v>42856</v>
      </c>
      <c r="B11" s="1">
        <v>42862</v>
      </c>
      <c r="C11">
        <v>15</v>
      </c>
      <c r="D11">
        <v>150</v>
      </c>
      <c r="E11" s="14">
        <f t="shared" si="0"/>
        <v>2250</v>
      </c>
    </row>
    <row r="12" spans="1:5" x14ac:dyDescent="0.35">
      <c r="A12" s="1">
        <v>42863</v>
      </c>
      <c r="B12" s="1">
        <v>42869</v>
      </c>
      <c r="C12">
        <v>15</v>
      </c>
      <c r="D12">
        <v>150</v>
      </c>
      <c r="E12" s="14">
        <f t="shared" si="0"/>
        <v>2250</v>
      </c>
    </row>
    <row r="13" spans="1:5" x14ac:dyDescent="0.35">
      <c r="E13" s="15">
        <f>SUM(E7:E12)</f>
        <v>14000</v>
      </c>
    </row>
    <row r="14" spans="1:5" x14ac:dyDescent="0.35">
      <c r="E14" s="15"/>
    </row>
    <row r="15" spans="1:5" x14ac:dyDescent="0.35">
      <c r="A15" t="s">
        <v>36</v>
      </c>
      <c r="E15" s="14">
        <v>14000</v>
      </c>
    </row>
    <row r="16" spans="1:5" x14ac:dyDescent="0.35">
      <c r="E16" s="14"/>
    </row>
    <row r="17" spans="1:5" x14ac:dyDescent="0.35">
      <c r="E17" s="14"/>
    </row>
    <row r="19" spans="1:5" x14ac:dyDescent="0.35">
      <c r="A19" t="s">
        <v>1</v>
      </c>
    </row>
    <row r="20" spans="1:5" x14ac:dyDescent="0.35">
      <c r="A20" t="s">
        <v>10</v>
      </c>
      <c r="E20" s="14">
        <v>0</v>
      </c>
    </row>
    <row r="21" spans="1:5" x14ac:dyDescent="0.35">
      <c r="A21" t="s">
        <v>37</v>
      </c>
      <c r="E21" s="14">
        <v>0</v>
      </c>
    </row>
    <row r="22" spans="1:5" x14ac:dyDescent="0.35">
      <c r="A22" t="s">
        <v>38</v>
      </c>
      <c r="E22" s="14">
        <f>SUM(E20:E21)</f>
        <v>0</v>
      </c>
    </row>
    <row r="24" spans="1:5" x14ac:dyDescent="0.35">
      <c r="A24" t="s">
        <v>39</v>
      </c>
      <c r="E24" s="15">
        <f>E15+E22</f>
        <v>14000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"/>
    </sheetView>
  </sheetViews>
  <sheetFormatPr defaultRowHeight="14.5" x14ac:dyDescent="0.35"/>
  <cols>
    <col min="1" max="1" width="11.54296875" customWidth="1"/>
    <col min="2" max="2" width="10.81640625" customWidth="1"/>
    <col min="5" max="5" width="10.54296875" bestFit="1" customWidth="1"/>
  </cols>
  <sheetData>
    <row r="1" spans="1:5" x14ac:dyDescent="0.35">
      <c r="A1" t="s">
        <v>23</v>
      </c>
    </row>
    <row r="3" spans="1:5" x14ac:dyDescent="0.35">
      <c r="A3" s="13">
        <v>42985</v>
      </c>
    </row>
    <row r="6" spans="1:5" x14ac:dyDescent="0.35">
      <c r="A6" t="s">
        <v>32</v>
      </c>
    </row>
    <row r="7" spans="1:5" x14ac:dyDescent="0.35">
      <c r="A7" s="1">
        <v>42926</v>
      </c>
      <c r="B7" s="1">
        <v>42932</v>
      </c>
      <c r="C7">
        <v>22.5</v>
      </c>
      <c r="D7">
        <v>250</v>
      </c>
      <c r="E7" s="14">
        <f>C7*D7</f>
        <v>5625</v>
      </c>
    </row>
    <row r="8" spans="1:5" x14ac:dyDescent="0.35">
      <c r="A8" s="1">
        <v>42996</v>
      </c>
      <c r="B8" s="1">
        <v>43002</v>
      </c>
      <c r="C8">
        <v>3.5</v>
      </c>
      <c r="D8">
        <v>250</v>
      </c>
      <c r="E8" s="14">
        <f t="shared" ref="E8:E12" si="0">C8*D8</f>
        <v>875</v>
      </c>
    </row>
    <row r="9" spans="1:5" x14ac:dyDescent="0.35">
      <c r="A9" s="1"/>
      <c r="B9" s="1"/>
      <c r="D9">
        <v>250</v>
      </c>
      <c r="E9" s="14">
        <f t="shared" si="0"/>
        <v>0</v>
      </c>
    </row>
    <row r="10" spans="1:5" x14ac:dyDescent="0.35">
      <c r="A10" t="s">
        <v>31</v>
      </c>
      <c r="E10" s="14"/>
    </row>
    <row r="11" spans="1:5" x14ac:dyDescent="0.35">
      <c r="A11" s="1">
        <v>42926</v>
      </c>
      <c r="B11" s="1">
        <v>42932</v>
      </c>
      <c r="C11">
        <v>22.5</v>
      </c>
      <c r="D11">
        <v>150</v>
      </c>
      <c r="E11" s="14">
        <f t="shared" si="0"/>
        <v>3375</v>
      </c>
    </row>
    <row r="12" spans="1:5" x14ac:dyDescent="0.35">
      <c r="A12" s="1"/>
      <c r="B12" s="1"/>
      <c r="D12">
        <v>150</v>
      </c>
      <c r="E12" s="14">
        <f t="shared" si="0"/>
        <v>0</v>
      </c>
    </row>
    <row r="13" spans="1:5" x14ac:dyDescent="0.35">
      <c r="E13" s="15">
        <f>SUM(E7:E12)</f>
        <v>9875</v>
      </c>
    </row>
    <row r="14" spans="1:5" x14ac:dyDescent="0.35">
      <c r="E14" s="15"/>
    </row>
    <row r="15" spans="1:5" x14ac:dyDescent="0.35">
      <c r="A15" t="s">
        <v>36</v>
      </c>
      <c r="E15" s="14">
        <v>7775</v>
      </c>
    </row>
    <row r="16" spans="1:5" x14ac:dyDescent="0.35">
      <c r="A16" t="s">
        <v>48</v>
      </c>
      <c r="E16" s="14"/>
    </row>
    <row r="17" spans="1:5" x14ac:dyDescent="0.35">
      <c r="E17" s="14"/>
    </row>
    <row r="19" spans="1:5" x14ac:dyDescent="0.35">
      <c r="A19" t="s">
        <v>1</v>
      </c>
    </row>
    <row r="20" spans="1:5" x14ac:dyDescent="0.35">
      <c r="A20" t="s">
        <v>10</v>
      </c>
      <c r="E20" s="14">
        <v>0</v>
      </c>
    </row>
    <row r="21" spans="1:5" x14ac:dyDescent="0.35">
      <c r="A21" t="s">
        <v>37</v>
      </c>
      <c r="E21" s="14">
        <v>0</v>
      </c>
    </row>
    <row r="22" spans="1:5" x14ac:dyDescent="0.35">
      <c r="A22" t="s">
        <v>38</v>
      </c>
      <c r="E22" s="14">
        <f>SUM(E20:E21)</f>
        <v>0</v>
      </c>
    </row>
    <row r="24" spans="1:5" x14ac:dyDescent="0.35">
      <c r="A24" t="s">
        <v>39</v>
      </c>
      <c r="E24" s="15">
        <f>E15+E22</f>
        <v>7775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2" sqref="A2"/>
    </sheetView>
  </sheetViews>
  <sheetFormatPr defaultRowHeight="14.5" x14ac:dyDescent="0.35"/>
  <cols>
    <col min="1" max="1" width="11.1796875" customWidth="1"/>
    <col min="2" max="2" width="11.54296875" customWidth="1"/>
    <col min="5" max="5" width="12" customWidth="1"/>
    <col min="9" max="9" width="11.54296875" bestFit="1" customWidth="1"/>
  </cols>
  <sheetData>
    <row r="1" spans="1:5" x14ac:dyDescent="0.35">
      <c r="A1" t="s">
        <v>49</v>
      </c>
    </row>
    <row r="3" spans="1:5" x14ac:dyDescent="0.35">
      <c r="A3" s="13">
        <v>43374</v>
      </c>
    </row>
    <row r="6" spans="1:5" x14ac:dyDescent="0.35">
      <c r="A6" t="s">
        <v>32</v>
      </c>
    </row>
    <row r="7" spans="1:5" x14ac:dyDescent="0.35">
      <c r="A7" s="1">
        <v>43297</v>
      </c>
      <c r="B7" s="1">
        <v>43303</v>
      </c>
      <c r="C7">
        <v>15</v>
      </c>
      <c r="D7">
        <v>250</v>
      </c>
      <c r="E7" s="14">
        <f>C7*D7</f>
        <v>3750</v>
      </c>
    </row>
    <row r="8" spans="1:5" x14ac:dyDescent="0.35">
      <c r="A8" s="1">
        <v>43318</v>
      </c>
      <c r="B8" s="1">
        <v>43324</v>
      </c>
      <c r="C8">
        <v>15</v>
      </c>
      <c r="D8">
        <v>250</v>
      </c>
      <c r="E8" s="14">
        <f t="shared" ref="E8:E12" si="0">C8*D8</f>
        <v>3750</v>
      </c>
    </row>
    <row r="9" spans="1:5" x14ac:dyDescent="0.35">
      <c r="A9" s="1">
        <v>43325</v>
      </c>
      <c r="B9" s="1">
        <v>43331</v>
      </c>
      <c r="C9">
        <f>3*7.5</f>
        <v>22.5</v>
      </c>
      <c r="D9">
        <v>250</v>
      </c>
      <c r="E9" s="14">
        <f t="shared" si="0"/>
        <v>5625</v>
      </c>
    </row>
    <row r="10" spans="1:5" x14ac:dyDescent="0.35">
      <c r="A10" s="1">
        <v>43339</v>
      </c>
      <c r="B10" s="1">
        <v>43345</v>
      </c>
      <c r="C10">
        <f>3*7.5</f>
        <v>22.5</v>
      </c>
      <c r="D10">
        <v>250</v>
      </c>
      <c r="E10" s="14">
        <f t="shared" ref="E10" si="1">C10*D10</f>
        <v>5625</v>
      </c>
    </row>
    <row r="11" spans="1:5" x14ac:dyDescent="0.35">
      <c r="A11" t="s">
        <v>31</v>
      </c>
      <c r="E11" s="14"/>
    </row>
    <row r="12" spans="1:5" x14ac:dyDescent="0.35">
      <c r="A12" s="1">
        <v>43290</v>
      </c>
      <c r="B12" s="1">
        <v>43296</v>
      </c>
      <c r="C12">
        <v>7.5</v>
      </c>
      <c r="D12">
        <v>150</v>
      </c>
      <c r="E12" s="14">
        <f t="shared" si="0"/>
        <v>1125</v>
      </c>
    </row>
    <row r="13" spans="1:5" x14ac:dyDescent="0.35">
      <c r="A13" s="1">
        <v>43325</v>
      </c>
      <c r="B13" s="1">
        <v>43331</v>
      </c>
      <c r="C13" s="26">
        <f>3*7.5</f>
        <v>22.5</v>
      </c>
      <c r="D13">
        <v>150</v>
      </c>
      <c r="E13" s="14">
        <f t="shared" ref="E13:E15" si="2">C13*D13</f>
        <v>3375</v>
      </c>
    </row>
    <row r="14" spans="1:5" x14ac:dyDescent="0.35">
      <c r="A14" s="1">
        <v>43332</v>
      </c>
      <c r="B14" s="1">
        <v>43338</v>
      </c>
      <c r="C14" s="26">
        <v>7.5</v>
      </c>
      <c r="D14">
        <v>150</v>
      </c>
      <c r="E14" s="14">
        <f t="shared" si="2"/>
        <v>1125</v>
      </c>
    </row>
    <row r="15" spans="1:5" x14ac:dyDescent="0.35">
      <c r="A15" s="1">
        <v>43339</v>
      </c>
      <c r="B15" s="1">
        <v>43345</v>
      </c>
      <c r="C15" s="26">
        <v>15</v>
      </c>
      <c r="D15">
        <v>150</v>
      </c>
      <c r="E15" s="14">
        <f t="shared" si="2"/>
        <v>2250</v>
      </c>
    </row>
    <row r="16" spans="1:5" x14ac:dyDescent="0.35">
      <c r="E16" s="15">
        <f>SUM(E7:E15)</f>
        <v>26625</v>
      </c>
    </row>
    <row r="17" spans="1:5" x14ac:dyDescent="0.35">
      <c r="E17" s="15"/>
    </row>
    <row r="18" spans="1:5" x14ac:dyDescent="0.35">
      <c r="A18" t="s">
        <v>36</v>
      </c>
      <c r="E18" s="14">
        <v>13425</v>
      </c>
    </row>
    <row r="19" spans="1:5" x14ac:dyDescent="0.35">
      <c r="A19" t="s">
        <v>47</v>
      </c>
      <c r="E19" s="29">
        <f>29700+3000+2500</f>
        <v>35200</v>
      </c>
    </row>
    <row r="20" spans="1:5" x14ac:dyDescent="0.35">
      <c r="E20" s="14"/>
    </row>
    <row r="22" spans="1:5" x14ac:dyDescent="0.35">
      <c r="A22" t="s">
        <v>1</v>
      </c>
    </row>
    <row r="23" spans="1:5" x14ac:dyDescent="0.35">
      <c r="A23" t="s">
        <v>10</v>
      </c>
      <c r="E23" s="14">
        <v>0</v>
      </c>
    </row>
    <row r="24" spans="1:5" x14ac:dyDescent="0.35">
      <c r="A24" t="s">
        <v>37</v>
      </c>
      <c r="E24" s="14">
        <v>54.2</v>
      </c>
    </row>
    <row r="25" spans="1:5" x14ac:dyDescent="0.35">
      <c r="A25" t="s">
        <v>38</v>
      </c>
      <c r="E25" s="14">
        <f>SUM(E23:E24)</f>
        <v>54.2</v>
      </c>
    </row>
    <row r="27" spans="1:5" x14ac:dyDescent="0.35">
      <c r="A27" t="s">
        <v>39</v>
      </c>
      <c r="E27" s="15">
        <f>E18+E25</f>
        <v>13479.2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Fees &amp; Expenses</vt:lpstr>
      <vt:lpstr>Time sheet Summary</vt:lpstr>
      <vt:lpstr>10-0625-01</vt:lpstr>
      <vt:lpstr>10-0625-02</vt:lpstr>
      <vt:lpstr>10-0625-03</vt:lpstr>
      <vt:lpstr>'Fees &amp;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Salvo</dc:creator>
  <cp:lastModifiedBy>Nase, Jonathan</cp:lastModifiedBy>
  <cp:lastPrinted>2018-12-15T01:56:26Z</cp:lastPrinted>
  <dcterms:created xsi:type="dcterms:W3CDTF">2017-05-03T15:13:28Z</dcterms:created>
  <dcterms:modified xsi:type="dcterms:W3CDTF">2018-12-16T19:11:34Z</dcterms:modified>
</cp:coreProperties>
</file>