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3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\2020 Rate Case\Testimony\Statement No. 1_Nevirauskas\"/>
    </mc:Choice>
  </mc:AlternateContent>
  <xr:revisionPtr revIDLastSave="0" documentId="13_ncr:1_{041FF4F8-0062-40BF-BE36-505A67248FEB}" xr6:coauthVersionLast="44" xr6:coauthVersionMax="44" xr10:uidLastSave="{00000000-0000-0000-0000-000000000000}"/>
  <bookViews>
    <workbookView xWindow="28680" yWindow="-120" windowWidth="29040" windowHeight="16440" xr2:uid="{80C00147-8C1A-48B8-8475-A2BA24DCA8BE}"/>
  </bookViews>
  <sheets>
    <sheet name="500 by District 2019" sheetId="2" r:id="rId1"/>
    <sheet name="500 by District 2018" sheetId="4" r:id="rId2"/>
    <sheet name="500 by District 2017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 localSheetId="0">'[1]204'!#REF!</definedName>
    <definedName name="\c">'[1]204'!#REF!</definedName>
    <definedName name="\D" localSheetId="0">'[1]204'!#REF!</definedName>
    <definedName name="\D">'[1]204'!#REF!</definedName>
    <definedName name="\P" localSheetId="0">#REF!</definedName>
    <definedName name="\P">#REF!</definedName>
    <definedName name="\Q" localSheetId="0">'[1]876'!#REF!</definedName>
    <definedName name="\Q">'[1]876'!#REF!</definedName>
    <definedName name="_001_disconops_YTD" localSheetId="0">#REF!</definedName>
    <definedName name="_001_disconops_YTD">#REF!</definedName>
    <definedName name="_002_disconops_YTD" localSheetId="0">#REF!</definedName>
    <definedName name="_002_disconops_YTD">#REF!</definedName>
    <definedName name="_10_223" localSheetId="0">'[1]222'!#REF!</definedName>
    <definedName name="_10_223">'[1]222'!#REF!</definedName>
    <definedName name="_1M" localSheetId="0">#REF!</definedName>
    <definedName name="_1M">#REF!</definedName>
    <definedName name="_223" localSheetId="0">'[1]222'!#REF!</definedName>
    <definedName name="_223">'[1]222'!#REF!</definedName>
    <definedName name="_49B" localSheetId="0">[2]PAGE49B!#REF!</definedName>
    <definedName name="_49B">[2]PAGE49B!#REF!</definedName>
    <definedName name="_49B1" localSheetId="0">#REF!</definedName>
    <definedName name="_49B1">#REF!</definedName>
    <definedName name="_5_223" localSheetId="0">'[1]222'!#REF!</definedName>
    <definedName name="_54" localSheetId="0">'[2]PAGE54B QC tnks, chem feed'!#REF!</definedName>
    <definedName name="_54">'[2]PAGE54B QC tnks, chem feed'!#REF!</definedName>
    <definedName name="_57" localSheetId="0">#REF!</definedName>
    <definedName name="_57">#REF!</definedName>
    <definedName name="_8_223" localSheetId="0">'[1]222'!#REF!</definedName>
    <definedName name="_8_223">'[1]222'!#REF!</definedName>
    <definedName name="_Order1" hidden="1">255</definedName>
    <definedName name="_Order2" hidden="1">255</definedName>
    <definedName name="ACCRUED_COMPENSATION_DETAIL" localSheetId="0">#REF!</definedName>
    <definedName name="ACCRUED_COMPENSATION_DETAIL">#REF!</definedName>
    <definedName name="ACCRUED_LIABILITIES" localSheetId="0">#REF!</definedName>
    <definedName name="ACCRUED_LIABILITIES">#REF!</definedName>
    <definedName name="AddNewLineAccruedLiab" localSheetId="0">#REF!</definedName>
    <definedName name="AddNewLineAccruedLiab">#REF!</definedName>
    <definedName name="AddNewLineAllowDA" localSheetId="0">#REF!</definedName>
    <definedName name="AddNewLineAllowDA">#REF!</definedName>
    <definedName name="AddNewLineAssetRsv" localSheetId="0">#REF!</definedName>
    <definedName name="AddNewLineAssetRsv">#REF!</definedName>
    <definedName name="AddNewLineCompAccrual" localSheetId="0">#REF!</definedName>
    <definedName name="AddNewLineCompAccrual">#REF!</definedName>
    <definedName name="AddNewLineContriProp" localSheetId="0">#REF!</definedName>
    <definedName name="AddNewLineContriProp">#REF!</definedName>
    <definedName name="AddNewLineDefRev" localSheetId="0">#REF!</definedName>
    <definedName name="AddNewLineDefRev">#REF!</definedName>
    <definedName name="AddNewLineDepreciation" localSheetId="0">#REF!</definedName>
    <definedName name="AddNewLineDepreciation">#REF!</definedName>
    <definedName name="AddNewLineFARlfwd2" localSheetId="0">'[3]FA Rfwd'!#REF!</definedName>
    <definedName name="AddNewLineFARlfwd2">'[3]FA Rfwd'!#REF!</definedName>
    <definedName name="AddNewLineGainLoss" localSheetId="0">#REF!</definedName>
    <definedName name="AddNewLineGainLoss">#REF!</definedName>
    <definedName name="AddNewLineIntangibles1" localSheetId="0">#REF!</definedName>
    <definedName name="AddNewLineIntangibles1">#REF!</definedName>
    <definedName name="AddNewLineIntangibles2" localSheetId="0">#REF!</definedName>
    <definedName name="AddNewLineIntangibles2">#REF!</definedName>
    <definedName name="AddNewLineInventoryRsv" localSheetId="0">#REF!</definedName>
    <definedName name="AddNewLineInventoryRsv">#REF!</definedName>
    <definedName name="AddNewLineM1Perms" localSheetId="0">#REF!</definedName>
    <definedName name="AddNewLineM1Perms">#REF!</definedName>
    <definedName name="AddNewLineM1Temps" localSheetId="0">#REF!</definedName>
    <definedName name="AddNewLineM1Temps">#REF!</definedName>
    <definedName name="AddNewLineME" localSheetId="0">#REF!</definedName>
    <definedName name="AddNewLineME">#REF!</definedName>
    <definedName name="AddNewLineOfficerLifeIns" localSheetId="0">#REF!</definedName>
    <definedName name="AddNewLineOfficerLifeIns">#REF!</definedName>
    <definedName name="AddNewLinePartnerships" localSheetId="0">#REF!</definedName>
    <definedName name="AddNewLinePartnerships">#REF!</definedName>
    <definedName name="AddNewLinePenalties" localSheetId="0">#REF!</definedName>
    <definedName name="AddNewLinePenalties">#REF!</definedName>
    <definedName name="AddNewLinePrepaids" localSheetId="0">#REF!</definedName>
    <definedName name="AddNewLinePrepaids">#REF!</definedName>
    <definedName name="AddNewLineStateTaxes" localSheetId="0">#REF!</definedName>
    <definedName name="AddNewLineStateTaxes">#REF!</definedName>
    <definedName name="AddNewLineStockOption" localSheetId="0">#REF!</definedName>
    <definedName name="AddNewLineStockOption">#REF!</definedName>
    <definedName name="AddNewLineSubEarnings" localSheetId="0">#REF!</definedName>
    <definedName name="AddNewLineSubEarnings">#REF!</definedName>
    <definedName name="AddNewLineUnrealizedGain" localSheetId="0">#REF!</definedName>
    <definedName name="AddNewLineUnrealizedGain">#REF!</definedName>
    <definedName name="ALL" localSheetId="0">#REF!</definedName>
    <definedName name="ALL">#REF!</definedName>
    <definedName name="awkfiscal" localSheetId="0">#REF!</definedName>
    <definedName name="awkfiscal">#REF!</definedName>
    <definedName name="AZAM00" localSheetId="0">#REF!</definedName>
    <definedName name="AZAM00">#REF!</definedName>
    <definedName name="AZAM01" localSheetId="0">#REF!</definedName>
    <definedName name="AZAM01">#REF!</definedName>
    <definedName name="azamfiscal" localSheetId="0">#REF!</definedName>
    <definedName name="azamfiscal">#REF!</definedName>
    <definedName name="CAAM00" localSheetId="0">#REF!</definedName>
    <definedName name="CAAM00">#REF!</definedName>
    <definedName name="CAAM01" localSheetId="0">#REF!</definedName>
    <definedName name="CAAM01">#REF!</definedName>
    <definedName name="caamfiscal" localSheetId="0">#REF!</definedName>
    <definedName name="caamfiscal">#REF!</definedName>
    <definedName name="CHARITABLE_CONTRIBUTION_OF_PROPERTY" localSheetId="0">#REF!</definedName>
    <definedName name="CHARITABLE_CONTRIBUTION_OF_PROPERTY">#REF!</definedName>
    <definedName name="CLEAR_100">'[3]100'!$C$8,'[3]100'!$C$10,'[3]100'!$C$12,'[3]100'!$C$18:$C$20,'[3]100'!$C$26:$D$28,'[3]100'!$C$31:$C$35,'[3]100'!$H$7:$I$43</definedName>
    <definedName name="CLEAR_200">'[3]200'!$C$8:$C$11,'[3]200'!$H$7:$I$20</definedName>
    <definedName name="CLEAR_5471_1">'[3]5471A'!$B$10,'[3]5471A'!$B$12:$B$14,'[3]5471A'!$B$16:$B$18,'[3]5471A'!$C$29:$C$30,'[3]5471A'!$B$33:$C$41,'[3]5471A'!$C$60:$G$67,'[3]5471A'!$C$69:$G$76,'[3]5471A'!$C$78:$G$79,'[3]5471A'!$J$9:$K$56</definedName>
    <definedName name="CLEAR_5471_2">'[3]5471B'!$B$10,'[3]5471B'!$B$12:$B$14,'[3]5471B'!$B$16:$B$18,'[3]5471B'!$C$29:$C$30,'[3]5471B'!$C$33:$C$41,'[3]5471B'!$C$60:$G$67,'[3]5471B'!$C$69:$G$76,'[3]5471B'!$C$78:$G$79,'[3]5471B'!$J$1:$L$65536</definedName>
    <definedName name="CLEAR_5471_3">'[3]5471C'!$B$10,'[3]5471C'!$B$12:$B$14,'[3]5471C'!$B$16:$B$18,'[3]5471C'!$C$29:$C$30,'[3]5471C'!$C$33:$C$41,'[3]5471C'!$B$33:$B$41,'[3]5471C'!$C$60:$G$67,'[3]5471C'!$C$69:$G$76,'[3]5471C'!$C$78:$G$79,'[3]5471C'!$J$1:$L$65536</definedName>
    <definedName name="CLEAR_ACCRUED_LIABILITY_ANSWERS" localSheetId="0">#REF!</definedName>
    <definedName name="CLEAR_ACCRUED_LIABILITY_ANSWERS">#REF!</definedName>
    <definedName name="CLEAR_ADDL_QUESTIONS">[3]Addl!$A$13:$C$22,[3]Addl!$H$13:$I$22</definedName>
    <definedName name="CLEAR_CLUB_DUES">'[3]Club Dues'!$A$13:$D$24,'[3]Club Dues'!$G$13:$G$23,'[3]Club Dues'!$G$25</definedName>
    <definedName name="CLEAR_CONTR_PROPERTY" localSheetId="0">#REF!</definedName>
    <definedName name="CLEAR_CONTR_PROPERTY">#REF!</definedName>
    <definedName name="CLEAR_DEPRECIATION" localSheetId="0">#REF!,#REF!,#REF!</definedName>
    <definedName name="CLEAR_DEPRECIATION">#REF!,#REF!,#REF!</definedName>
    <definedName name="CLEAR_ES">'[3]ES Pmts'!$B$9:$C$16,'[3]ES Pmts'!$A$15:$A$16</definedName>
    <definedName name="CLEAR_GAIN" localSheetId="0">#REF!,#REF!</definedName>
    <definedName name="CLEAR_GAIN">#REF!,#REF!</definedName>
    <definedName name="CLEAR_GIFTS">[3]Gifts!$A$11:$D$23,[3]Gifts!$G$11:$G$22,[3]Gifts!$G$24</definedName>
    <definedName name="CLEAR_LEASES">[3]Leases!$A$11:$F$25,[3]Leases!$I$11:$I$23,[3]Leases!$I$26</definedName>
    <definedName name="CLEAR_M1" localSheetId="0">#REF!,#REF!,#REF!,#REF!,#REF!,#REF!</definedName>
    <definedName name="CLEAR_M1">#REF!,#REF!,#REF!,#REF!,#REF!,#REF!</definedName>
    <definedName name="CLEAR_MAIN_DATA">'[3]Gen''l'!$C$5:$C$8,'[3]Gen''l'!$C$65,'[3]Gen''l'!$C$67:$C$71</definedName>
    <definedName name="CLEAR_MEALS" localSheetId="0">#REF!,#REF!,#REF!</definedName>
    <definedName name="CLEAR_MEALS">#REF!,#REF!,#REF!</definedName>
    <definedName name="CLEAR_OFFICER_LIFE" localSheetId="0">#REF!,#REF!,#REF!</definedName>
    <definedName name="CLEAR_OFFICER_LIFE">#REF!,#REF!,#REF!</definedName>
    <definedName name="CLEAR_PARTNERSHIP" localSheetId="0">#REF!</definedName>
    <definedName name="CLEAR_PARTNERSHIP">#REF!</definedName>
    <definedName name="CLEAR_PENALTIES" localSheetId="0">#REF!,#REF!,#REF!</definedName>
    <definedName name="CLEAR_PENALTIES">#REF!,#REF!,#REF!</definedName>
    <definedName name="CLEAR_POLITICAL">'[3]Pol Contri'!$A$10:$D$22,'[3]Pol Contri'!$G$10:$G$19,'[3]Pol Contri'!$G$23</definedName>
    <definedName name="CLEAR_RE">'[3]RE Rec'!$B$12:$B$13,'[3]RE Rec'!$A$16:$B$25</definedName>
    <definedName name="CLEAR_SPOUSAL_TRAVEL">'[3]Spouse Travel'!$A$10:$D$22,'[3]Spouse Travel'!$G$10:$G$21,'[3]Spouse Travel'!$G$23</definedName>
    <definedName name="CLEAR_STOCK_OPTION" localSheetId="0">#REF!</definedName>
    <definedName name="CLEAR_STOCK_OPTION">#REF!</definedName>
    <definedName name="CLEAR_SUB_EARNINGS" localSheetId="0">#REF!,#REF!,#REF!</definedName>
    <definedName name="CLEAR_SUB_EARNINGS">#REF!,#REF!,#REF!</definedName>
    <definedName name="CLEAR_UNREALIZED_GAINS" localSheetId="0">#REF!,#REF!,#REF!</definedName>
    <definedName name="CLEAR_UNREALIZED_GAINS">#REF!,#REF!,#REF!</definedName>
    <definedName name="CLEAR_VEHICLES">[3]Vehicles!$I$10:$K$28,[3]Vehicles!$D$31:$F$33,[3]Vehicles!$D$37:$F$39,[3]Vehicles!$D$43:$F$45,[3]Vehicles!$D$49:$F$51,[3]Vehicles!$D$55:$F$57</definedName>
    <definedName name="CLIENT_NAME">'[4]AWW Consolidated'!$D$3</definedName>
    <definedName name="CLUB_DUES_DETAIL">'[3]Club Dues'!$A$1</definedName>
    <definedName name="Company_Name" localSheetId="0">'[5]Title Page'!$A$7</definedName>
    <definedName name="Company_Name">'[6]Title Page'!$A$8</definedName>
    <definedName name="CompanyName">'[1]Title Page'!$A$22</definedName>
    <definedName name="Crap" localSheetId="0">#REF!</definedName>
    <definedName name="Crap">#REF!</definedName>
    <definedName name="CTAM00" localSheetId="0">#REF!</definedName>
    <definedName name="CTAM00">#REF!</definedName>
    <definedName name="CTAM01" localSheetId="0">#REF!</definedName>
    <definedName name="CTAM01">#REF!</definedName>
    <definedName name="ctamfiscal" localSheetId="0">#REF!</definedName>
    <definedName name="ctamfiscal">#REF!</definedName>
    <definedName name="data" localSheetId="0">#REF!</definedName>
    <definedName name="data">#REF!</definedName>
    <definedName name="dav" localSheetId="0">'[7]201'!#REF!</definedName>
    <definedName name="dav">'[7]201'!#REF!</definedName>
    <definedName name="DOC" localSheetId="0">#REF!</definedName>
    <definedName name="DOC">#REF!</definedName>
    <definedName name="EXPENSE" localSheetId="0">#REF!</definedName>
    <definedName name="EXPENSE">#REF!</definedName>
    <definedName name="FEDIAS" localSheetId="0">#REF!</definedName>
    <definedName name="FEDIAS">#REF!</definedName>
    <definedName name="Final_AD_BS_Bulk_Report" localSheetId="0">#REF!</definedName>
    <definedName name="Final_AD_BS_Bulk_Report">#REF!</definedName>
    <definedName name="Final_AD_IS_Bulk_Report" localSheetId="0">#REF!</definedName>
    <definedName name="Final_AD_IS_Bulk_Report">#REF!</definedName>
    <definedName name="Final_ITC_BS_Bulk_Report" localSheetId="0">#REF!</definedName>
    <definedName name="Final_ITC_BS_Bulk_Report">#REF!</definedName>
    <definedName name="Final_ITC_IS_Bulk_Report" localSheetId="0">#REF!</definedName>
    <definedName name="Final_ITC_IS_Bulk_Report">#REF!</definedName>
    <definedName name="Final_REG_BS_Bulk_Report" localSheetId="0">#REF!</definedName>
    <definedName name="Final_REG_BS_Bulk_Report">#REF!</definedName>
    <definedName name="Final_REG_IS_Bulk_Report" localSheetId="0">#REF!</definedName>
    <definedName name="Final_REG_IS_Bulk_Report">#REF!</definedName>
    <definedName name="financings" localSheetId="0">#REF!</definedName>
    <definedName name="financings">#REF!</definedName>
    <definedName name="FINCO2000" localSheetId="0">#REF!</definedName>
    <definedName name="FINCO2000">#REF!</definedName>
    <definedName name="FINCO2001" localSheetId="0">#REF!</definedName>
    <definedName name="FINCO2001">#REF!</definedName>
    <definedName name="fincofiscal" localSheetId="0">#REF!</definedName>
    <definedName name="fincofiscal">#REF!</definedName>
    <definedName name="fiscalprint" localSheetId="0">#REF!</definedName>
    <definedName name="fiscalprint">#REF!</definedName>
    <definedName name="For_the_Year_Ended__December_31" localSheetId="0">'[5]Title Page'!$D$23</definedName>
    <definedName name="FTAX_GAIN_LOSS_WITH_BK_COLUMN_FINAL" localSheetId="0">#REF!</definedName>
    <definedName name="FTAX_GAIN_LOSS_WITH_BK_COLUMN_FINAL">#REF!</definedName>
    <definedName name="HAMP00" localSheetId="0">#REF!</definedName>
    <definedName name="HAMP00">#REF!</definedName>
    <definedName name="HAMP01" localSheetId="0">#REF!</definedName>
    <definedName name="HAMP01">#REF!</definedName>
    <definedName name="hamptfiscal" localSheetId="0">#REF!</definedName>
    <definedName name="hamptfiscal">#REF!</definedName>
    <definedName name="HIAM00" localSheetId="0">#REF!</definedName>
    <definedName name="HIAM00">#REF!</definedName>
    <definedName name="HIAM01" localSheetId="0">#REF!</definedName>
    <definedName name="HIAM01">#REF!</definedName>
    <definedName name="hiamfiscal" localSheetId="0">#REF!</definedName>
    <definedName name="hiamfiscal">#REF!</definedName>
    <definedName name="IAAM00" localSheetId="0">#REF!</definedName>
    <definedName name="IAAM00">#REF!</definedName>
    <definedName name="IAAM01" localSheetId="0">#REF!</definedName>
    <definedName name="IAAM01">#REF!</definedName>
    <definedName name="iaamfiscal" localSheetId="0">#REF!</definedName>
    <definedName name="iaamfiscal">#REF!</definedName>
    <definedName name="ILAM00" localSheetId="0">#REF!</definedName>
    <definedName name="ILAM00">#REF!</definedName>
    <definedName name="ILAM01" localSheetId="0">#REF!</definedName>
    <definedName name="ILAM01">#REF!</definedName>
    <definedName name="ilamfiscal" localSheetId="0">#REF!</definedName>
    <definedName name="ilamfiscal">#REF!</definedName>
    <definedName name="INAM00" localSheetId="0">#REF!</definedName>
    <definedName name="INAM00">#REF!</definedName>
    <definedName name="INAM01" localSheetId="0">#REF!</definedName>
    <definedName name="INAM01">#REF!</definedName>
    <definedName name="inamfiscal" localSheetId="0">#REF!</definedName>
    <definedName name="inamfiscal">#REF!</definedName>
    <definedName name="INTANGIBLE_ASSETS__BOOK_TAX_BASIS_DIFFERENCE" localSheetId="0">#REF!</definedName>
    <definedName name="INTANGIBLE_ASSETS__BOOK_TAX_BASIS_DIFFERENCE">#REF!</definedName>
    <definedName name="JCWC00" localSheetId="0">#REF!</definedName>
    <definedName name="JCWC00">#REF!</definedName>
    <definedName name="JCWC01" localSheetId="0">#REF!</definedName>
    <definedName name="JCWC01">#REF!</definedName>
    <definedName name="jcwcfiscal" localSheetId="0">#REF!</definedName>
    <definedName name="jcwcfiscal">#REF!</definedName>
    <definedName name="JOURNAL" localSheetId="0">#REF!</definedName>
    <definedName name="JOURNAL">#REF!</definedName>
    <definedName name="journal_entry" localSheetId="0">#REF!</definedName>
    <definedName name="journal_entry">#REF!</definedName>
    <definedName name="KYAM00" localSheetId="0">#REF!</definedName>
    <definedName name="KYAM00">#REF!</definedName>
    <definedName name="KYAM01" localSheetId="0">#REF!</definedName>
    <definedName name="KYAM01">#REF!</definedName>
    <definedName name="kyamfiscal" localSheetId="0">#REF!</definedName>
    <definedName name="kyamfiscal">#REF!</definedName>
    <definedName name="LAB" localSheetId="0">'[5]801 (2)'!#REF!</definedName>
    <definedName name="LAB">'[6]201'!#REF!</definedName>
    <definedName name="LEFT_SHEET" localSheetId="0">'[2]PAGE49A-ATTACHMENT'!#REF!</definedName>
    <definedName name="LEFT_SHEET">'[2]PAGE49A-ATTACHMENT'!#REF!</definedName>
    <definedName name="LIWC00" localSheetId="0">#REF!</definedName>
    <definedName name="LIWC00">#REF!</definedName>
    <definedName name="LIWC01" localSheetId="0">#REF!</definedName>
    <definedName name="LIWC01">#REF!</definedName>
    <definedName name="liwcfiscal" localSheetId="0">#REF!</definedName>
    <definedName name="liwcfiscal">#REF!</definedName>
    <definedName name="MAAM00" localSheetId="0">#REF!</definedName>
    <definedName name="MAAM00">#REF!</definedName>
    <definedName name="MAAM01" localSheetId="0">#REF!</definedName>
    <definedName name="MAAM01">#REF!</definedName>
    <definedName name="maamfiscal" localSheetId="0">#REF!</definedName>
    <definedName name="maamfiscal">#REF!</definedName>
    <definedName name="MDAM00" localSheetId="0">#REF!</definedName>
    <definedName name="MDAM00">#REF!</definedName>
    <definedName name="MDAM01" localSheetId="0">#REF!</definedName>
    <definedName name="MDAM01">#REF!</definedName>
    <definedName name="mdamfiscal" localSheetId="0">#REF!</definedName>
    <definedName name="mdamfiscal">#REF!</definedName>
    <definedName name="MEALS___ENTERTAINMENT" localSheetId="0">#REF!</definedName>
    <definedName name="MEALS___ENTERTAINMENT">#REF!</definedName>
    <definedName name="MIAM00" localSheetId="0">#REF!</definedName>
    <definedName name="MIAM00">#REF!</definedName>
    <definedName name="MIAM01" localSheetId="0">#REF!</definedName>
    <definedName name="MIAM01">#REF!</definedName>
    <definedName name="miamfiscal" localSheetId="0">#REF!</definedName>
    <definedName name="miamfiscal">#REF!</definedName>
    <definedName name="MOAM00" localSheetId="0">#REF!</definedName>
    <definedName name="MOAM00">#REF!</definedName>
    <definedName name="MOAM01" localSheetId="0">#REF!</definedName>
    <definedName name="MOAM01">#REF!</definedName>
    <definedName name="moamfiscal" localSheetId="0">#REF!</definedName>
    <definedName name="moamfiscal">#REF!</definedName>
    <definedName name="NJAM00" localSheetId="0">#REF!</definedName>
    <definedName name="NJAM00">#REF!</definedName>
    <definedName name="NJAM01" localSheetId="0">#REF!</definedName>
    <definedName name="NJAM01">#REF!</definedName>
    <definedName name="njamfiscal" localSheetId="0">#REF!</definedName>
    <definedName name="njamfiscal">#REF!</definedName>
    <definedName name="NMAM00" localSheetId="0">#REF!</definedName>
    <definedName name="NMAM00">#REF!</definedName>
    <definedName name="NMAM01" localSheetId="0">#REF!</definedName>
    <definedName name="NMAM01">#REF!</definedName>
    <definedName name="nmamfiscal" localSheetId="0">#REF!</definedName>
    <definedName name="nmamfiscal">#REF!</definedName>
    <definedName name="NYAM00" localSheetId="0">#REF!</definedName>
    <definedName name="NYAM00">#REF!</definedName>
    <definedName name="NYAM01" localSheetId="0">#REF!</definedName>
    <definedName name="NYAM01">#REF!</definedName>
    <definedName name="nyamfiscal" localSheetId="0">#REF!</definedName>
    <definedName name="nyamfiscal">#REF!</definedName>
    <definedName name="OFFICERS_LIFE_INSURANCE" localSheetId="0">#REF!</definedName>
    <definedName name="OFFICERS_LIFE_INSURANCE">#REF!</definedName>
    <definedName name="OHAM00" localSheetId="0">#REF!</definedName>
    <definedName name="OHAM00">#REF!</definedName>
    <definedName name="OHAM01" localSheetId="0">#REF!</definedName>
    <definedName name="OHAM01">#REF!</definedName>
    <definedName name="ohamfiscal" localSheetId="0">#REF!</definedName>
    <definedName name="ohamfiscal">#REF!</definedName>
    <definedName name="PAAM00" localSheetId="0">#REF!</definedName>
    <definedName name="PAAM00">#REF!</definedName>
    <definedName name="PAAM01" localSheetId="0">#REF!</definedName>
    <definedName name="PAAM01">#REF!</definedName>
    <definedName name="paamfiscal" localSheetId="0">#REF!</definedName>
    <definedName name="paamfiscal">#REF!</definedName>
    <definedName name="PENALTIES_AND_FINES" localSheetId="0">#REF!</definedName>
    <definedName name="PENALTIES_AND_FINES">#REF!</definedName>
    <definedName name="PERIOD_END">'[4]AWW Consolidated'!$D$4</definedName>
    <definedName name="POLITICAL_CONTRIBUTIONS">'[3]Pol Contri'!$A$1</definedName>
    <definedName name="PREPAID_ASSET_DETAIL" localSheetId="0">#REF!</definedName>
    <definedName name="PREPAID_ASSET_DETAIL">#REF!</definedName>
    <definedName name="PREPARED_BY">'[4]AWW Consolidated'!$J$3</definedName>
    <definedName name="PREPARED_DATE">'[4]AWW Consolidated'!$J$4</definedName>
    <definedName name="_xlnm.Print_Area" localSheetId="0">'500 by District 2019'!$A$1:$F$62</definedName>
    <definedName name="_xlnm.Print_Area">#REF!</definedName>
    <definedName name="PRINT_AREA_MI" localSheetId="0">#REF!</definedName>
    <definedName name="PRINT_AREA_MI">#REF!</definedName>
    <definedName name="PRINT2000" localSheetId="0">#REF!</definedName>
    <definedName name="PRINT2000">#REF!</definedName>
    <definedName name="PRINT2001" localSheetId="0">#REF!</definedName>
    <definedName name="PRINT2001">#REF!</definedName>
    <definedName name="RANGE_ACCRUALS_CY" localSheetId="0">#REF!</definedName>
    <definedName name="RANGE_ACCRUALS_CY">#REF!</definedName>
    <definedName name="RANGE_ACCRUALS_HIDE" localSheetId="0">#REF!</definedName>
    <definedName name="RANGE_ACCRUALS_HIDE">#REF!</definedName>
    <definedName name="RANGE_ACCRUALS_PY" localSheetId="0">#REF!</definedName>
    <definedName name="RANGE_ACCRUALS_PY">#REF!</definedName>
    <definedName name="RANGE_ACCRUED_COMP_CY" localSheetId="0">#REF!</definedName>
    <definedName name="RANGE_ACCRUED_COMP_CY">#REF!</definedName>
    <definedName name="RANGE_ACCRUED_COMP_PY" localSheetId="0">#REF!</definedName>
    <definedName name="RANGE_ACCRUED_COMP_PY">#REF!</definedName>
    <definedName name="RANGE_ALLOW_CY" localSheetId="0">#REF!</definedName>
    <definedName name="RANGE_ALLOW_CY">#REF!</definedName>
    <definedName name="RANGE_ALLOW_PY" localSheetId="0">#REF!</definedName>
    <definedName name="RANGE_ALLOW_PY">#REF!</definedName>
    <definedName name="RANGE_DEFERRED_CY" localSheetId="0">#REF!</definedName>
    <definedName name="RANGE_DEFERRED_CY">#REF!</definedName>
    <definedName name="RANGE_DEFERRED_PY" localSheetId="0">#REF!</definedName>
    <definedName name="RANGE_DEFERRED_PY">#REF!</definedName>
    <definedName name="RANGE_FA_ACE_CLEAR">'[3]FA Rfwd (ACE)'!$C$12:$E$17,'[3]FA Rfwd (ACE)'!$C$20:$E$22,'[3]FA Rfwd (ACE)'!$I$12:$K$17,'[3]FA Rfwd (ACE)'!$I$20:$K$22,'[3]FA Rfwd (ACE)'!$I$29,'[3]FA Rfwd (ACE)'!$L$29</definedName>
    <definedName name="RANGE_FA_AMT_CLEAR">'[3]FA Rfwd (AMT)'!$C$12:$E$17,'[3]FA Rfwd (AMT)'!$C$20:$E$22,'[3]FA Rfwd (AMT)'!$C$38:$E$46,'[3]FA Rfwd (AMT)'!$I$12:$K$17,'[3]FA Rfwd (AMT)'!$I$41:$I$42,'[3]FA Rfwd (AMT)'!$L$41:$L$42</definedName>
    <definedName name="RANGE_FA_REGULAR_CLEAR">'[3]FA Rfwd'!$C$12:$E$18,'[3]FA Rfwd'!$C$21:$E$23,'[3]FA Rfwd'!$C$31:$E$37,'[3]FA Rfwd'!$C$40:$E$42,'[3]FA Rfwd'!$C$52:$E$62,'[3]FA Rfwd'!$I$12:$K$18,'[3]FA Rfwd'!$I$31:$K$37,'[3]FA Rfwd'!$I$55:$I$56,'[3]FA Rfwd'!$L$55:$L$56</definedName>
    <definedName name="RANGE_INTANGIBLE_AD_BEG" localSheetId="0">#REF!</definedName>
    <definedName name="RANGE_INTANGIBLE_AD_BEG">#REF!</definedName>
    <definedName name="RANGE_INTANGIBLE_AD_END" localSheetId="0">#REF!</definedName>
    <definedName name="RANGE_INTANGIBLE_AD_END">#REF!</definedName>
    <definedName name="RANGE_INTANGIBLE_CLEAR" localSheetId="0">#REF!,#REF!,#REF!</definedName>
    <definedName name="RANGE_INTANGIBLE_CLEAR">#REF!,#REF!,#REF!</definedName>
    <definedName name="RANGE_INTANGIBLE_COST_BEG" localSheetId="0">#REF!</definedName>
    <definedName name="RANGE_INTANGIBLE_COST_BEG">#REF!</definedName>
    <definedName name="RANGE_INTANGIBLE_COST_END" localSheetId="0">#REF!</definedName>
    <definedName name="RANGE_INTANGIBLE_COST_END">#REF!</definedName>
    <definedName name="RANGE_INV_RSV_CY" localSheetId="0">#REF!</definedName>
    <definedName name="RANGE_INV_RSV_CY">#REF!</definedName>
    <definedName name="RANGE_INV_RSV_PY" localSheetId="0">#REF!</definedName>
    <definedName name="RANGE_INV_RSV_PY">#REF!</definedName>
    <definedName name="RANGE_PREPAID_CY" localSheetId="0">#REF!</definedName>
    <definedName name="RANGE_PREPAID_CY">#REF!</definedName>
    <definedName name="RANGE_PREPAID_PY" localSheetId="0">#REF!</definedName>
    <definedName name="RANGE_PREPAID_PY">#REF!</definedName>
    <definedName name="RANGE_RSV_CY" localSheetId="0">#REF!</definedName>
    <definedName name="RANGE_RSV_CY">#REF!</definedName>
    <definedName name="RANGE_RSV_PY" localSheetId="0">#REF!</definedName>
    <definedName name="RANGE_RSV_PY">#REF!</definedName>
    <definedName name="RECONCILIATION" localSheetId="0">#REF!</definedName>
    <definedName name="RECONCILIATION">#REF!</definedName>
    <definedName name="RIGHT_SHEET" localSheetId="0">'[2]PAGE49A-ATTACHMENT'!#REF!</definedName>
    <definedName name="RIGHT_SHEET">'[2]PAGE49A-ATTACHMENT'!#REF!</definedName>
    <definedName name="SALI00" localSheetId="0">#REF!</definedName>
    <definedName name="SALI00">#REF!</definedName>
    <definedName name="SALI01" localSheetId="0">#REF!</definedName>
    <definedName name="SALI01">#REF!</definedName>
    <definedName name="salisfiscal" localSheetId="0">#REF!</definedName>
    <definedName name="salisfiscal">#REF!</definedName>
    <definedName name="SAPCrosstab1">#REF!</definedName>
    <definedName name="SizingColumn" localSheetId="0">[8]BS!#REF!</definedName>
    <definedName name="SizingColumn">[8]BS!#REF!</definedName>
    <definedName name="SLCW00" localSheetId="0">#REF!</definedName>
    <definedName name="SLCW00">#REF!</definedName>
    <definedName name="SLCW01" localSheetId="0">#REF!</definedName>
    <definedName name="SLCW01">#REF!</definedName>
    <definedName name="slcwfiscal" localSheetId="0">#REF!</definedName>
    <definedName name="slcwfiscal">#REF!</definedName>
    <definedName name="STATE_TAX_DEDUCTION" localSheetId="0">#REF!</definedName>
    <definedName name="STATE_TAX_DEDUCTION">#REF!</definedName>
    <definedName name="STATEIAS" localSheetId="0">#REF!</definedName>
    <definedName name="STATEIAS">#REF!</definedName>
    <definedName name="STOCK" localSheetId="0">#REF!</definedName>
    <definedName name="STOCK">#REF!</definedName>
    <definedName name="STOCK_OPTION_INFORMATION" localSheetId="0">#REF!</definedName>
    <definedName name="STOCK_OPTION_INFORMATION">#REF!</definedName>
    <definedName name="Stuff" localSheetId="0">#REF!</definedName>
    <definedName name="Stuff">#REF!</definedName>
    <definedName name="SUMMARY_SHEET" localSheetId="0">#REF!</definedName>
    <definedName name="SUMMARY_SHEET">#REF!</definedName>
    <definedName name="TABLE" localSheetId="0">#REF!</definedName>
    <definedName name="TABLE">#REF!</definedName>
    <definedName name="TNAM00" localSheetId="0">#REF!</definedName>
    <definedName name="TNAM00">#REF!</definedName>
    <definedName name="TNAM01" localSheetId="0">#REF!</definedName>
    <definedName name="TNAM01">#REF!</definedName>
    <definedName name="tnamfiscal" localSheetId="0">#REF!</definedName>
    <definedName name="tnamfiscal">#REF!</definedName>
    <definedName name="TOTAL" localSheetId="0">#REF!</definedName>
    <definedName name="TOTAL">#REF!</definedName>
    <definedName name="UNICAP__SECTION_263A__COMPUTATION" localSheetId="0">#REF!</definedName>
    <definedName name="UNICAP__SECTION_263A__COMPUTATION">#REF!</definedName>
    <definedName name="VAAM00" localSheetId="0">#REF!</definedName>
    <definedName name="VAAM00">#REF!</definedName>
    <definedName name="VAAM01" localSheetId="0">#REF!</definedName>
    <definedName name="VAAM01">#REF!</definedName>
    <definedName name="vaamfiscal" localSheetId="0">#REF!</definedName>
    <definedName name="vaamfiscal">#REF!</definedName>
    <definedName name="VARIOUS_ASSET_RESERVES" localSheetId="0">#REF!</definedName>
    <definedName name="VARIOUS_ASSET_RESERVES">#REF!</definedName>
    <definedName name="web" localSheetId="0">'[9]201'!#REF!</definedName>
    <definedName name="web">'[9]201'!#REF!</definedName>
    <definedName name="WVAM00" localSheetId="0">#REF!</definedName>
    <definedName name="WVAM00">#REF!</definedName>
    <definedName name="WVAM01" localSheetId="0">#REF!</definedName>
    <definedName name="WVAM01">#REF!</definedName>
    <definedName name="wvamfiscal" localSheetId="0">#REF!</definedName>
    <definedName name="wvamfiscal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C60" i="4" l="1"/>
  <c r="AM60" i="4"/>
  <c r="AM42" i="4" s="1"/>
  <c r="W60" i="4"/>
  <c r="G60" i="4"/>
  <c r="G42" i="4" s="1"/>
  <c r="BE60" i="4"/>
  <c r="AO60" i="4"/>
  <c r="AO42" i="4" s="1"/>
  <c r="AP42" i="4" s="1"/>
  <c r="Y60" i="4"/>
  <c r="E59" i="4"/>
  <c r="E58" i="4"/>
  <c r="E57" i="4"/>
  <c r="BK60" i="4"/>
  <c r="AU60" i="4"/>
  <c r="AE60" i="4"/>
  <c r="O60" i="4"/>
  <c r="BQ60" i="4"/>
  <c r="BO60" i="4"/>
  <c r="BI60" i="4"/>
  <c r="BG60" i="4"/>
  <c r="BG42" i="4" s="1"/>
  <c r="BH42" i="4" s="1"/>
  <c r="BA60" i="4"/>
  <c r="AY60" i="4"/>
  <c r="AS60" i="4"/>
  <c r="AQ60" i="4"/>
  <c r="AQ42" i="4" s="1"/>
  <c r="AR42" i="4" s="1"/>
  <c r="AK60" i="4"/>
  <c r="AI60" i="4"/>
  <c r="AI42" i="4" s="1"/>
  <c r="AJ42" i="4" s="1"/>
  <c r="AC60" i="4"/>
  <c r="AA60" i="4"/>
  <c r="AA42" i="4" s="1"/>
  <c r="AB42" i="4" s="1"/>
  <c r="U60" i="4"/>
  <c r="S60" i="4"/>
  <c r="S42" i="4" s="1"/>
  <c r="T42" i="4" s="1"/>
  <c r="M60" i="4"/>
  <c r="BR47" i="4"/>
  <c r="BP47" i="4"/>
  <c r="BN47" i="4"/>
  <c r="BL47" i="4"/>
  <c r="BJ47" i="4"/>
  <c r="BH47" i="4"/>
  <c r="BF47" i="4"/>
  <c r="BD47" i="4"/>
  <c r="BB47" i="4"/>
  <c r="AZ47" i="4"/>
  <c r="AX47" i="4"/>
  <c r="AV47" i="4"/>
  <c r="AT47" i="4"/>
  <c r="AR47" i="4"/>
  <c r="AP47" i="4"/>
  <c r="AN47" i="4"/>
  <c r="AL47" i="4"/>
  <c r="AJ47" i="4"/>
  <c r="AH47" i="4"/>
  <c r="AF47" i="4"/>
  <c r="AD47" i="4"/>
  <c r="AB47" i="4"/>
  <c r="Z47" i="4"/>
  <c r="X47" i="4"/>
  <c r="V47" i="4"/>
  <c r="T47" i="4"/>
  <c r="R47" i="4"/>
  <c r="P47" i="4"/>
  <c r="N47" i="4"/>
  <c r="L47" i="4"/>
  <c r="J47" i="4"/>
  <c r="H47" i="4"/>
  <c r="F47" i="4"/>
  <c r="BR46" i="4"/>
  <c r="BP46" i="4"/>
  <c r="BN46" i="4"/>
  <c r="BL46" i="4"/>
  <c r="BJ46" i="4"/>
  <c r="BH46" i="4"/>
  <c r="BF46" i="4"/>
  <c r="BD46" i="4"/>
  <c r="BB46" i="4"/>
  <c r="AZ46" i="4"/>
  <c r="AX46" i="4"/>
  <c r="AV46" i="4"/>
  <c r="AT46" i="4"/>
  <c r="AR46" i="4"/>
  <c r="AP46" i="4"/>
  <c r="AN46" i="4"/>
  <c r="AL46" i="4"/>
  <c r="AJ46" i="4"/>
  <c r="AH46" i="4"/>
  <c r="AF46" i="4"/>
  <c r="AD46" i="4"/>
  <c r="AB46" i="4"/>
  <c r="Z46" i="4"/>
  <c r="X46" i="4"/>
  <c r="V46" i="4"/>
  <c r="T46" i="4"/>
  <c r="R46" i="4"/>
  <c r="P46" i="4"/>
  <c r="N46" i="4"/>
  <c r="L46" i="4"/>
  <c r="J46" i="4"/>
  <c r="H46" i="4"/>
  <c r="BR44" i="4"/>
  <c r="BP44" i="4"/>
  <c r="BN44" i="4"/>
  <c r="BL44" i="4"/>
  <c r="BJ44" i="4"/>
  <c r="BH44" i="4"/>
  <c r="BF44" i="4"/>
  <c r="BD44" i="4"/>
  <c r="BB44" i="4"/>
  <c r="AZ44" i="4"/>
  <c r="AX44" i="4"/>
  <c r="AV44" i="4"/>
  <c r="AT44" i="4"/>
  <c r="AR44" i="4"/>
  <c r="AP44" i="4"/>
  <c r="AN44" i="4"/>
  <c r="AL44" i="4"/>
  <c r="AJ44" i="4"/>
  <c r="AH44" i="4"/>
  <c r="AF44" i="4"/>
  <c r="AD44" i="4"/>
  <c r="AB44" i="4"/>
  <c r="Z44" i="4"/>
  <c r="X44" i="4"/>
  <c r="V44" i="4"/>
  <c r="T44" i="4"/>
  <c r="R44" i="4"/>
  <c r="P44" i="4"/>
  <c r="N44" i="4"/>
  <c r="L44" i="4"/>
  <c r="J44" i="4"/>
  <c r="BR43" i="4"/>
  <c r="BP43" i="4"/>
  <c r="BN43" i="4"/>
  <c r="BL43" i="4"/>
  <c r="BJ43" i="4"/>
  <c r="BH43" i="4"/>
  <c r="BF43" i="4"/>
  <c r="BD43" i="4"/>
  <c r="BB43" i="4"/>
  <c r="AZ43" i="4"/>
  <c r="AX43" i="4"/>
  <c r="AV43" i="4"/>
  <c r="AT43" i="4"/>
  <c r="AR43" i="4"/>
  <c r="AP43" i="4"/>
  <c r="AN43" i="4"/>
  <c r="AL43" i="4"/>
  <c r="AJ43" i="4"/>
  <c r="AH43" i="4"/>
  <c r="AF43" i="4"/>
  <c r="AD43" i="4"/>
  <c r="AB43" i="4"/>
  <c r="Z43" i="4"/>
  <c r="X43" i="4"/>
  <c r="V43" i="4"/>
  <c r="T43" i="4"/>
  <c r="R43" i="4"/>
  <c r="P43" i="4"/>
  <c r="N43" i="4"/>
  <c r="L43" i="4"/>
  <c r="J43" i="4"/>
  <c r="H43" i="4"/>
  <c r="E43" i="4"/>
  <c r="F43" i="4" s="1"/>
  <c r="BQ42" i="4"/>
  <c r="BR42" i="4" s="1"/>
  <c r="BO42" i="4"/>
  <c r="BP42" i="4" s="1"/>
  <c r="BK42" i="4"/>
  <c r="BL42" i="4" s="1"/>
  <c r="BI42" i="4"/>
  <c r="BJ42" i="4" s="1"/>
  <c r="BE42" i="4"/>
  <c r="BF42" i="4" s="1"/>
  <c r="BD42" i="4"/>
  <c r="BC42" i="4"/>
  <c r="BA42" i="4"/>
  <c r="BB42" i="4" s="1"/>
  <c r="AY42" i="4"/>
  <c r="AZ42" i="4" s="1"/>
  <c r="AU42" i="4"/>
  <c r="AV42" i="4" s="1"/>
  <c r="AS42" i="4"/>
  <c r="AT42" i="4" s="1"/>
  <c r="AN42" i="4"/>
  <c r="AK42" i="4"/>
  <c r="AL42" i="4" s="1"/>
  <c r="AE42" i="4"/>
  <c r="AF42" i="4" s="1"/>
  <c r="AC42" i="4"/>
  <c r="AD42" i="4" s="1"/>
  <c r="Y42" i="4"/>
  <c r="Z42" i="4" s="1"/>
  <c r="X42" i="4"/>
  <c r="W42" i="4"/>
  <c r="U42" i="4"/>
  <c r="V42" i="4" s="1"/>
  <c r="O42" i="4"/>
  <c r="P42" i="4" s="1"/>
  <c r="M42" i="4"/>
  <c r="N42" i="4" s="1"/>
  <c r="H42" i="4"/>
  <c r="BR41" i="4"/>
  <c r="BP41" i="4"/>
  <c r="BN41" i="4"/>
  <c r="BL41" i="4"/>
  <c r="BJ41" i="4"/>
  <c r="BH41" i="4"/>
  <c r="BF41" i="4"/>
  <c r="BD41" i="4"/>
  <c r="BB41" i="4"/>
  <c r="AZ41" i="4"/>
  <c r="AX41" i="4"/>
  <c r="AV41" i="4"/>
  <c r="AT41" i="4"/>
  <c r="AR41" i="4"/>
  <c r="AP41" i="4"/>
  <c r="AN41" i="4"/>
  <c r="AL41" i="4"/>
  <c r="AJ41" i="4"/>
  <c r="AH41" i="4"/>
  <c r="AF41" i="4"/>
  <c r="AD41" i="4"/>
  <c r="AB41" i="4"/>
  <c r="Z41" i="4"/>
  <c r="X41" i="4"/>
  <c r="V41" i="4"/>
  <c r="T41" i="4"/>
  <c r="R41" i="4"/>
  <c r="P41" i="4"/>
  <c r="N41" i="4"/>
  <c r="L41" i="4"/>
  <c r="J41" i="4"/>
  <c r="BJ40" i="4"/>
  <c r="BH40" i="4"/>
  <c r="BF40" i="4"/>
  <c r="AT40" i="4"/>
  <c r="AR40" i="4"/>
  <c r="AD40" i="4"/>
  <c r="AB40" i="4"/>
  <c r="Z40" i="4"/>
  <c r="N40" i="4"/>
  <c r="L40" i="4"/>
  <c r="N37" i="4"/>
  <c r="BR36" i="4"/>
  <c r="BQ36" i="4"/>
  <c r="BO36" i="4"/>
  <c r="BP36" i="4" s="1"/>
  <c r="BN36" i="4"/>
  <c r="BM36" i="4"/>
  <c r="BI36" i="4"/>
  <c r="BJ36" i="4" s="1"/>
  <c r="BG36" i="4"/>
  <c r="BH36" i="4" s="1"/>
  <c r="BE36" i="4"/>
  <c r="BF36" i="4" s="1"/>
  <c r="BC36" i="4"/>
  <c r="BD36" i="4" s="1"/>
  <c r="BB36" i="4"/>
  <c r="BA36" i="4"/>
  <c r="AY36" i="4"/>
  <c r="AZ36" i="4" s="1"/>
  <c r="AW36" i="4"/>
  <c r="AX36" i="4" s="1"/>
  <c r="AT36" i="4"/>
  <c r="AS36" i="4"/>
  <c r="AQ36" i="4"/>
  <c r="AR36" i="4" s="1"/>
  <c r="AO36" i="4"/>
  <c r="AP36" i="4" s="1"/>
  <c r="AM36" i="4"/>
  <c r="AN36" i="4" s="1"/>
  <c r="AL36" i="4"/>
  <c r="AK36" i="4"/>
  <c r="AI36" i="4"/>
  <c r="AJ36" i="4" s="1"/>
  <c r="AH36" i="4"/>
  <c r="AG36" i="4"/>
  <c r="AC36" i="4"/>
  <c r="AD36" i="4" s="1"/>
  <c r="AA36" i="4"/>
  <c r="AB36" i="4" s="1"/>
  <c r="Y36" i="4"/>
  <c r="Z36" i="4" s="1"/>
  <c r="W36" i="4"/>
  <c r="X36" i="4" s="1"/>
  <c r="V36" i="4"/>
  <c r="U36" i="4"/>
  <c r="S36" i="4"/>
  <c r="T36" i="4" s="1"/>
  <c r="Q36" i="4"/>
  <c r="R36" i="4" s="1"/>
  <c r="N36" i="4"/>
  <c r="M36" i="4"/>
  <c r="K36" i="4"/>
  <c r="L36" i="4" s="1"/>
  <c r="I36" i="4"/>
  <c r="J36" i="4" s="1"/>
  <c r="G36" i="4"/>
  <c r="H36" i="4" s="1"/>
  <c r="BR35" i="4"/>
  <c r="BP35" i="4"/>
  <c r="BN35" i="4"/>
  <c r="BL35" i="4"/>
  <c r="BJ35" i="4"/>
  <c r="BH35" i="4"/>
  <c r="BF35" i="4"/>
  <c r="BD35" i="4"/>
  <c r="BB35" i="4"/>
  <c r="AZ35" i="4"/>
  <c r="AX35" i="4"/>
  <c r="AV35" i="4"/>
  <c r="AT35" i="4"/>
  <c r="AR35" i="4"/>
  <c r="AP35" i="4"/>
  <c r="AN35" i="4"/>
  <c r="AL35" i="4"/>
  <c r="AJ35" i="4"/>
  <c r="AH35" i="4"/>
  <c r="AF35" i="4"/>
  <c r="AD35" i="4"/>
  <c r="AB35" i="4"/>
  <c r="Z35" i="4"/>
  <c r="X35" i="4"/>
  <c r="V35" i="4"/>
  <c r="T35" i="4"/>
  <c r="R35" i="4"/>
  <c r="P35" i="4"/>
  <c r="N35" i="4"/>
  <c r="L35" i="4"/>
  <c r="J35" i="4"/>
  <c r="H35" i="4"/>
  <c r="F35" i="4"/>
  <c r="BR34" i="4"/>
  <c r="BP34" i="4"/>
  <c r="BN34" i="4"/>
  <c r="BL34" i="4"/>
  <c r="BJ34" i="4"/>
  <c r="BH34" i="4"/>
  <c r="BF34" i="4"/>
  <c r="BD34" i="4"/>
  <c r="BB34" i="4"/>
  <c r="AZ34" i="4"/>
  <c r="AX34" i="4"/>
  <c r="AV34" i="4"/>
  <c r="AT34" i="4"/>
  <c r="AR34" i="4"/>
  <c r="AP34" i="4"/>
  <c r="AN34" i="4"/>
  <c r="AL34" i="4"/>
  <c r="AJ34" i="4"/>
  <c r="AH34" i="4"/>
  <c r="AF34" i="4"/>
  <c r="AD34" i="4"/>
  <c r="AB34" i="4"/>
  <c r="Z34" i="4"/>
  <c r="X34" i="4"/>
  <c r="V34" i="4"/>
  <c r="T34" i="4"/>
  <c r="R34" i="4"/>
  <c r="P34" i="4"/>
  <c r="N34" i="4"/>
  <c r="L34" i="4"/>
  <c r="J34" i="4"/>
  <c r="H34" i="4"/>
  <c r="F34" i="4"/>
  <c r="BR33" i="4"/>
  <c r="BP33" i="4"/>
  <c r="BN33" i="4"/>
  <c r="BL33" i="4"/>
  <c r="BJ33" i="4"/>
  <c r="BH33" i="4"/>
  <c r="BF33" i="4"/>
  <c r="BD33" i="4"/>
  <c r="BB33" i="4"/>
  <c r="AZ33" i="4"/>
  <c r="AX33" i="4"/>
  <c r="AV33" i="4"/>
  <c r="AT33" i="4"/>
  <c r="AR33" i="4"/>
  <c r="AP33" i="4"/>
  <c r="AN33" i="4"/>
  <c r="AL33" i="4"/>
  <c r="AJ33" i="4"/>
  <c r="AH33" i="4"/>
  <c r="AF33" i="4"/>
  <c r="AD33" i="4"/>
  <c r="AB33" i="4"/>
  <c r="Z33" i="4"/>
  <c r="X33" i="4"/>
  <c r="V33" i="4"/>
  <c r="T33" i="4"/>
  <c r="R33" i="4"/>
  <c r="P33" i="4"/>
  <c r="N33" i="4"/>
  <c r="L33" i="4"/>
  <c r="J33" i="4"/>
  <c r="H33" i="4"/>
  <c r="F33" i="4"/>
  <c r="BR32" i="4"/>
  <c r="BP32" i="4"/>
  <c r="BN32" i="4"/>
  <c r="BL32" i="4"/>
  <c r="BJ32" i="4"/>
  <c r="BH32" i="4"/>
  <c r="BF32" i="4"/>
  <c r="BD32" i="4"/>
  <c r="BB32" i="4"/>
  <c r="AZ32" i="4"/>
  <c r="AX32" i="4"/>
  <c r="AV32" i="4"/>
  <c r="AT32" i="4"/>
  <c r="AR32" i="4"/>
  <c r="AP32" i="4"/>
  <c r="AN32" i="4"/>
  <c r="AL32" i="4"/>
  <c r="AJ32" i="4"/>
  <c r="AH32" i="4"/>
  <c r="AF32" i="4"/>
  <c r="AD32" i="4"/>
  <c r="AB32" i="4"/>
  <c r="Z32" i="4"/>
  <c r="X32" i="4"/>
  <c r="V32" i="4"/>
  <c r="T32" i="4"/>
  <c r="R32" i="4"/>
  <c r="P32" i="4"/>
  <c r="N32" i="4"/>
  <c r="L32" i="4"/>
  <c r="J32" i="4"/>
  <c r="H32" i="4"/>
  <c r="F32" i="4"/>
  <c r="BR31" i="4"/>
  <c r="BP31" i="4"/>
  <c r="BN31" i="4"/>
  <c r="BL31" i="4"/>
  <c r="BJ31" i="4"/>
  <c r="BH31" i="4"/>
  <c r="BF31" i="4"/>
  <c r="BD31" i="4"/>
  <c r="BB31" i="4"/>
  <c r="AZ31" i="4"/>
  <c r="AX31" i="4"/>
  <c r="AV31" i="4"/>
  <c r="AT31" i="4"/>
  <c r="AR31" i="4"/>
  <c r="AP31" i="4"/>
  <c r="AN31" i="4"/>
  <c r="AL31" i="4"/>
  <c r="AJ31" i="4"/>
  <c r="AH31" i="4"/>
  <c r="AF31" i="4"/>
  <c r="AD31" i="4"/>
  <c r="AB31" i="4"/>
  <c r="Z31" i="4"/>
  <c r="X31" i="4"/>
  <c r="V31" i="4"/>
  <c r="T31" i="4"/>
  <c r="R31" i="4"/>
  <c r="P31" i="4"/>
  <c r="N31" i="4"/>
  <c r="L31" i="4"/>
  <c r="J31" i="4"/>
  <c r="H31" i="4"/>
  <c r="F31" i="4"/>
  <c r="BR30" i="4"/>
  <c r="BP30" i="4"/>
  <c r="BN30" i="4"/>
  <c r="BL30" i="4"/>
  <c r="BK36" i="4"/>
  <c r="BL36" i="4" s="1"/>
  <c r="BJ30" i="4"/>
  <c r="BH30" i="4"/>
  <c r="BF30" i="4"/>
  <c r="BD30" i="4"/>
  <c r="BB30" i="4"/>
  <c r="AZ30" i="4"/>
  <c r="AX30" i="4"/>
  <c r="AV30" i="4"/>
  <c r="AU36" i="4"/>
  <c r="AV36" i="4" s="1"/>
  <c r="AT30" i="4"/>
  <c r="AR30" i="4"/>
  <c r="AP30" i="4"/>
  <c r="AN30" i="4"/>
  <c r="AL30" i="4"/>
  <c r="AJ30" i="4"/>
  <c r="AH30" i="4"/>
  <c r="AF30" i="4"/>
  <c r="AE36" i="4"/>
  <c r="AF36" i="4" s="1"/>
  <c r="AD30" i="4"/>
  <c r="AB30" i="4"/>
  <c r="Z30" i="4"/>
  <c r="X30" i="4"/>
  <c r="V30" i="4"/>
  <c r="T30" i="4"/>
  <c r="R30" i="4"/>
  <c r="P30" i="4"/>
  <c r="O36" i="4"/>
  <c r="P36" i="4" s="1"/>
  <c r="N30" i="4"/>
  <c r="L30" i="4"/>
  <c r="J30" i="4"/>
  <c r="H30" i="4"/>
  <c r="E30" i="4"/>
  <c r="E36" i="4" s="1"/>
  <c r="F36" i="4" s="1"/>
  <c r="F30" i="4"/>
  <c r="AX28" i="4"/>
  <c r="N28" i="4"/>
  <c r="BR27" i="4"/>
  <c r="BP27" i="4"/>
  <c r="BN27" i="4"/>
  <c r="BL27" i="4"/>
  <c r="BJ27" i="4"/>
  <c r="BH27" i="4"/>
  <c r="BF27" i="4"/>
  <c r="BD27" i="4"/>
  <c r="BB27" i="4"/>
  <c r="AZ27" i="4"/>
  <c r="AX27" i="4"/>
  <c r="AV27" i="4"/>
  <c r="AT27" i="4"/>
  <c r="AR27" i="4"/>
  <c r="AP27" i="4"/>
  <c r="AN27" i="4"/>
  <c r="AL27" i="4"/>
  <c r="AJ27" i="4"/>
  <c r="AH27" i="4"/>
  <c r="AF27" i="4"/>
  <c r="AD27" i="4"/>
  <c r="AB27" i="4"/>
  <c r="Z27" i="4"/>
  <c r="X27" i="4"/>
  <c r="V27" i="4"/>
  <c r="T27" i="4"/>
  <c r="R27" i="4"/>
  <c r="P27" i="4"/>
  <c r="N27" i="4"/>
  <c r="L27" i="4"/>
  <c r="J27" i="4"/>
  <c r="H27" i="4"/>
  <c r="F27" i="4"/>
  <c r="BR26" i="4"/>
  <c r="BP26" i="4"/>
  <c r="BN26" i="4"/>
  <c r="BL26" i="4"/>
  <c r="BJ26" i="4"/>
  <c r="BH26" i="4"/>
  <c r="BF26" i="4"/>
  <c r="BD26" i="4"/>
  <c r="BB26" i="4"/>
  <c r="AZ26" i="4"/>
  <c r="AX26" i="4"/>
  <c r="AV26" i="4"/>
  <c r="AT26" i="4"/>
  <c r="AR26" i="4"/>
  <c r="AP26" i="4"/>
  <c r="AN26" i="4"/>
  <c r="AL26" i="4"/>
  <c r="AJ26" i="4"/>
  <c r="AH26" i="4"/>
  <c r="AF26" i="4"/>
  <c r="AD26" i="4"/>
  <c r="AB26" i="4"/>
  <c r="Z26" i="4"/>
  <c r="X26" i="4"/>
  <c r="V26" i="4"/>
  <c r="T26" i="4"/>
  <c r="R26" i="4"/>
  <c r="P26" i="4"/>
  <c r="N26" i="4"/>
  <c r="L26" i="4"/>
  <c r="J26" i="4"/>
  <c r="H26" i="4"/>
  <c r="F26" i="4"/>
  <c r="BR25" i="4"/>
  <c r="BP25" i="4"/>
  <c r="BN25" i="4"/>
  <c r="BL25" i="4"/>
  <c r="BJ25" i="4"/>
  <c r="BH25" i="4"/>
  <c r="BF25" i="4"/>
  <c r="BD25" i="4"/>
  <c r="BB25" i="4"/>
  <c r="AZ25" i="4"/>
  <c r="AX25" i="4"/>
  <c r="AV25" i="4"/>
  <c r="AT25" i="4"/>
  <c r="AR25" i="4"/>
  <c r="AP25" i="4"/>
  <c r="AN25" i="4"/>
  <c r="AL25" i="4"/>
  <c r="AJ25" i="4"/>
  <c r="AH25" i="4"/>
  <c r="AF25" i="4"/>
  <c r="AD25" i="4"/>
  <c r="AB25" i="4"/>
  <c r="Z25" i="4"/>
  <c r="X25" i="4"/>
  <c r="V25" i="4"/>
  <c r="T25" i="4"/>
  <c r="R25" i="4"/>
  <c r="P25" i="4"/>
  <c r="N25" i="4"/>
  <c r="L25" i="4"/>
  <c r="J25" i="4"/>
  <c r="H25" i="4"/>
  <c r="BR24" i="4"/>
  <c r="BP24" i="4"/>
  <c r="BN24" i="4"/>
  <c r="BL24" i="4"/>
  <c r="BJ24" i="4"/>
  <c r="BH24" i="4"/>
  <c r="BF24" i="4"/>
  <c r="BD24" i="4"/>
  <c r="BB24" i="4"/>
  <c r="AZ24" i="4"/>
  <c r="AX24" i="4"/>
  <c r="AV24" i="4"/>
  <c r="AT24" i="4"/>
  <c r="AR24" i="4"/>
  <c r="AP24" i="4"/>
  <c r="AN24" i="4"/>
  <c r="AL24" i="4"/>
  <c r="AJ24" i="4"/>
  <c r="AH24" i="4"/>
  <c r="AF24" i="4"/>
  <c r="AD24" i="4"/>
  <c r="AB24" i="4"/>
  <c r="Z24" i="4"/>
  <c r="X24" i="4"/>
  <c r="V24" i="4"/>
  <c r="T24" i="4"/>
  <c r="R24" i="4"/>
  <c r="P24" i="4"/>
  <c r="N24" i="4"/>
  <c r="L24" i="4"/>
  <c r="J24" i="4"/>
  <c r="H24" i="4"/>
  <c r="BR23" i="4"/>
  <c r="BP23" i="4"/>
  <c r="BN23" i="4"/>
  <c r="BL23" i="4"/>
  <c r="BJ23" i="4"/>
  <c r="BH23" i="4"/>
  <c r="BF23" i="4"/>
  <c r="BD23" i="4"/>
  <c r="BB23" i="4"/>
  <c r="AZ23" i="4"/>
  <c r="AX23" i="4"/>
  <c r="AV23" i="4"/>
  <c r="AT23" i="4"/>
  <c r="AR23" i="4"/>
  <c r="AP23" i="4"/>
  <c r="AN23" i="4"/>
  <c r="AL23" i="4"/>
  <c r="AJ23" i="4"/>
  <c r="AH23" i="4"/>
  <c r="AF23" i="4"/>
  <c r="AD23" i="4"/>
  <c r="AB23" i="4"/>
  <c r="Z23" i="4"/>
  <c r="X23" i="4"/>
  <c r="V23" i="4"/>
  <c r="T23" i="4"/>
  <c r="R23" i="4"/>
  <c r="P23" i="4"/>
  <c r="N23" i="4"/>
  <c r="L23" i="4"/>
  <c r="J23" i="4"/>
  <c r="H23" i="4"/>
  <c r="BR22" i="4"/>
  <c r="BP22" i="4"/>
  <c r="BN22" i="4"/>
  <c r="BL22" i="4"/>
  <c r="BJ22" i="4"/>
  <c r="BH22" i="4"/>
  <c r="BF22" i="4"/>
  <c r="BC28" i="4"/>
  <c r="BB22" i="4"/>
  <c r="AZ22" i="4"/>
  <c r="AX22" i="4"/>
  <c r="AV22" i="4"/>
  <c r="AT22" i="4"/>
  <c r="AR22" i="4"/>
  <c r="AP22" i="4"/>
  <c r="AN22" i="4"/>
  <c r="AL22" i="4"/>
  <c r="AJ22" i="4"/>
  <c r="AH22" i="4"/>
  <c r="AF22" i="4"/>
  <c r="AD22" i="4"/>
  <c r="AB22" i="4"/>
  <c r="Z22" i="4"/>
  <c r="X22" i="4"/>
  <c r="V22" i="4"/>
  <c r="T22" i="4"/>
  <c r="R22" i="4"/>
  <c r="P22" i="4"/>
  <c r="N22" i="4"/>
  <c r="L22" i="4"/>
  <c r="J22" i="4"/>
  <c r="E22" i="4"/>
  <c r="F22" i="4" s="1"/>
  <c r="BR21" i="4"/>
  <c r="BP21" i="4"/>
  <c r="BN21" i="4"/>
  <c r="BL21" i="4"/>
  <c r="BJ21" i="4"/>
  <c r="BH21" i="4"/>
  <c r="BF21" i="4"/>
  <c r="BD21" i="4"/>
  <c r="BB21" i="4"/>
  <c r="AZ21" i="4"/>
  <c r="AX21" i="4"/>
  <c r="AV21" i="4"/>
  <c r="AT21" i="4"/>
  <c r="AR21" i="4"/>
  <c r="AP21" i="4"/>
  <c r="AN21" i="4"/>
  <c r="AL21" i="4"/>
  <c r="AJ21" i="4"/>
  <c r="AH21" i="4"/>
  <c r="AF21" i="4"/>
  <c r="AD21" i="4"/>
  <c r="AB21" i="4"/>
  <c r="Z21" i="4"/>
  <c r="X21" i="4"/>
  <c r="V21" i="4"/>
  <c r="S28" i="4"/>
  <c r="R21" i="4"/>
  <c r="P21" i="4"/>
  <c r="N21" i="4"/>
  <c r="L21" i="4"/>
  <c r="J21" i="4"/>
  <c r="E21" i="4"/>
  <c r="F21" i="4" s="1"/>
  <c r="BR20" i="4"/>
  <c r="BO28" i="4"/>
  <c r="BN20" i="4"/>
  <c r="BM28" i="4"/>
  <c r="BM37" i="4" s="1"/>
  <c r="BN37" i="4" s="1"/>
  <c r="BL20" i="4"/>
  <c r="BJ20" i="4"/>
  <c r="BF20" i="4"/>
  <c r="BD20" i="4"/>
  <c r="BB20" i="4"/>
  <c r="AZ20" i="4"/>
  <c r="AX20" i="4"/>
  <c r="AW28" i="4"/>
  <c r="AV20" i="4"/>
  <c r="AT20" i="4"/>
  <c r="AS28" i="4"/>
  <c r="AS37" i="4" s="1"/>
  <c r="AT37" i="4" s="1"/>
  <c r="AP20" i="4"/>
  <c r="AM28" i="4"/>
  <c r="AL20" i="4"/>
  <c r="AJ20" i="4"/>
  <c r="AH20" i="4"/>
  <c r="AE28" i="4"/>
  <c r="AD20" i="4"/>
  <c r="AC28" i="4"/>
  <c r="AD28" i="4" s="1"/>
  <c r="Z20" i="4"/>
  <c r="X20" i="4"/>
  <c r="V20" i="4"/>
  <c r="T20" i="4"/>
  <c r="R20" i="4"/>
  <c r="Q28" i="4"/>
  <c r="R28" i="4" s="1"/>
  <c r="P20" i="4"/>
  <c r="N20" i="4"/>
  <c r="M28" i="4"/>
  <c r="M37" i="4" s="1"/>
  <c r="J20" i="4"/>
  <c r="H20" i="4"/>
  <c r="F20" i="4"/>
  <c r="E20" i="4"/>
  <c r="BR19" i="4"/>
  <c r="BP19" i="4"/>
  <c r="BN19" i="4"/>
  <c r="BL19" i="4"/>
  <c r="BJ19" i="4"/>
  <c r="BH19" i="4"/>
  <c r="BF19" i="4"/>
  <c r="BD19" i="4"/>
  <c r="BB19" i="4"/>
  <c r="AZ19" i="4"/>
  <c r="AX19" i="4"/>
  <c r="AV19" i="4"/>
  <c r="AT19" i="4"/>
  <c r="AR19" i="4"/>
  <c r="AP19" i="4"/>
  <c r="AN19" i="4"/>
  <c r="AL19" i="4"/>
  <c r="AJ19" i="4"/>
  <c r="AH19" i="4"/>
  <c r="AF19" i="4"/>
  <c r="AD19" i="4"/>
  <c r="AB19" i="4"/>
  <c r="Z19" i="4"/>
  <c r="X19" i="4"/>
  <c r="V19" i="4"/>
  <c r="T19" i="4"/>
  <c r="R19" i="4"/>
  <c r="P19" i="4"/>
  <c r="N19" i="4"/>
  <c r="L19" i="4"/>
  <c r="J19" i="4"/>
  <c r="H19" i="4"/>
  <c r="F19" i="4"/>
  <c r="BO18" i="4"/>
  <c r="BK18" i="4"/>
  <c r="BL18" i="4" s="1"/>
  <c r="BG18" i="4"/>
  <c r="BC18" i="4"/>
  <c r="BD18" i="4" s="1"/>
  <c r="AY18" i="4"/>
  <c r="AU18" i="4"/>
  <c r="AV18" i="4" s="1"/>
  <c r="AQ18" i="4"/>
  <c r="AM18" i="4"/>
  <c r="AI18" i="4"/>
  <c r="AJ18" i="4" s="1"/>
  <c r="AE18" i="4"/>
  <c r="AA18" i="4"/>
  <c r="W18" i="4"/>
  <c r="X18" i="4" s="1"/>
  <c r="S18" i="4"/>
  <c r="O18" i="4"/>
  <c r="P18" i="4" s="1"/>
  <c r="K18" i="4"/>
  <c r="G18" i="4"/>
  <c r="H18" i="4" s="1"/>
  <c r="BR17" i="4"/>
  <c r="BP17" i="4"/>
  <c r="BN17" i="4"/>
  <c r="BL17" i="4"/>
  <c r="BJ17" i="4"/>
  <c r="BH17" i="4"/>
  <c r="BF17" i="4"/>
  <c r="BD17" i="4"/>
  <c r="BB17" i="4"/>
  <c r="AZ17" i="4"/>
  <c r="AX17" i="4"/>
  <c r="AV17" i="4"/>
  <c r="AT17" i="4"/>
  <c r="AR17" i="4"/>
  <c r="AP17" i="4"/>
  <c r="AN17" i="4"/>
  <c r="AL17" i="4"/>
  <c r="AJ17" i="4"/>
  <c r="AH17" i="4"/>
  <c r="AF17" i="4"/>
  <c r="AD17" i="4"/>
  <c r="AB17" i="4"/>
  <c r="Z17" i="4"/>
  <c r="X17" i="4"/>
  <c r="V17" i="4"/>
  <c r="T17" i="4"/>
  <c r="R17" i="4"/>
  <c r="P17" i="4"/>
  <c r="N17" i="4"/>
  <c r="L17" i="4"/>
  <c r="J17" i="4"/>
  <c r="H17" i="4"/>
  <c r="F17" i="4"/>
  <c r="E17" i="4"/>
  <c r="BQ18" i="4"/>
  <c r="BP16" i="4"/>
  <c r="BM18" i="4"/>
  <c r="BL16" i="4"/>
  <c r="BI18" i="4"/>
  <c r="BH16" i="4"/>
  <c r="BE18" i="4"/>
  <c r="BD16" i="4"/>
  <c r="BA18" i="4"/>
  <c r="AZ16" i="4"/>
  <c r="AW18" i="4"/>
  <c r="AV16" i="4"/>
  <c r="AS18" i="4"/>
  <c r="AR16" i="4"/>
  <c r="AO18" i="4"/>
  <c r="AN16" i="4"/>
  <c r="AK18" i="4"/>
  <c r="AJ16" i="4"/>
  <c r="AG18" i="4"/>
  <c r="AF16" i="4"/>
  <c r="AC18" i="4"/>
  <c r="AB16" i="4"/>
  <c r="Y18" i="4"/>
  <c r="X16" i="4"/>
  <c r="U18" i="4"/>
  <c r="T16" i="4"/>
  <c r="Q18" i="4"/>
  <c r="P16" i="4"/>
  <c r="M18" i="4"/>
  <c r="L16" i="4"/>
  <c r="I18" i="4"/>
  <c r="H16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6" i="4" l="1"/>
  <c r="A35" i="4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L18" i="4"/>
  <c r="BB18" i="4"/>
  <c r="BC37" i="4"/>
  <c r="BD37" i="4" s="1"/>
  <c r="BD28" i="4"/>
  <c r="R18" i="4"/>
  <c r="AX18" i="4"/>
  <c r="N18" i="4"/>
  <c r="AD18" i="4"/>
  <c r="AT18" i="4"/>
  <c r="BJ18" i="4"/>
  <c r="AM37" i="4"/>
  <c r="AN37" i="4" s="1"/>
  <c r="AN28" i="4"/>
  <c r="V18" i="4"/>
  <c r="BR18" i="4"/>
  <c r="AF28" i="4"/>
  <c r="AE37" i="4"/>
  <c r="AF37" i="4" s="1"/>
  <c r="AH18" i="4"/>
  <c r="BN18" i="4"/>
  <c r="J18" i="4"/>
  <c r="Z18" i="4"/>
  <c r="AP18" i="4"/>
  <c r="BF18" i="4"/>
  <c r="BP28" i="4"/>
  <c r="BO37" i="4"/>
  <c r="BP37" i="4" s="1"/>
  <c r="S37" i="4"/>
  <c r="T37" i="4" s="1"/>
  <c r="T28" i="4"/>
  <c r="E16" i="4"/>
  <c r="BO49" i="4"/>
  <c r="G28" i="4"/>
  <c r="AI28" i="4"/>
  <c r="BK28" i="4"/>
  <c r="T40" i="4"/>
  <c r="S48" i="4"/>
  <c r="T48" i="4" s="1"/>
  <c r="AE48" i="4"/>
  <c r="AF48" i="4" s="1"/>
  <c r="AF40" i="4"/>
  <c r="AZ40" i="4"/>
  <c r="AY48" i="4"/>
  <c r="AZ48" i="4" s="1"/>
  <c r="BK48" i="4"/>
  <c r="BL48" i="4" s="1"/>
  <c r="BL40" i="4"/>
  <c r="AQ48" i="4"/>
  <c r="AR48" i="4" s="1"/>
  <c r="J16" i="4"/>
  <c r="N16" i="4"/>
  <c r="R16" i="4"/>
  <c r="V16" i="4"/>
  <c r="Z16" i="4"/>
  <c r="AD16" i="4"/>
  <c r="AH16" i="4"/>
  <c r="AL16" i="4"/>
  <c r="AP16" i="4"/>
  <c r="AT16" i="4"/>
  <c r="AX16" i="4"/>
  <c r="BB16" i="4"/>
  <c r="BF16" i="4"/>
  <c r="BJ16" i="4"/>
  <c r="BN16" i="4"/>
  <c r="BR16" i="4"/>
  <c r="L18" i="4"/>
  <c r="T18" i="4"/>
  <c r="AB18" i="4"/>
  <c r="AF18" i="4"/>
  <c r="AN18" i="4"/>
  <c r="AR18" i="4"/>
  <c r="AZ18" i="4"/>
  <c r="BH18" i="4"/>
  <c r="BP18" i="4"/>
  <c r="K28" i="4"/>
  <c r="AA28" i="4"/>
  <c r="AQ28" i="4"/>
  <c r="BG28" i="4"/>
  <c r="H21" i="4"/>
  <c r="T21" i="4"/>
  <c r="H22" i="4"/>
  <c r="BD22" i="4"/>
  <c r="E23" i="4"/>
  <c r="F23" i="4" s="1"/>
  <c r="E25" i="4"/>
  <c r="F25" i="4" s="1"/>
  <c r="O28" i="4"/>
  <c r="W28" i="4"/>
  <c r="AY28" i="4"/>
  <c r="BN28" i="4"/>
  <c r="U48" i="4"/>
  <c r="V48" i="4" s="1"/>
  <c r="V40" i="4"/>
  <c r="AO48" i="4"/>
  <c r="AP48" i="4" s="1"/>
  <c r="BA48" i="4"/>
  <c r="BB48" i="4" s="1"/>
  <c r="BB40" i="4"/>
  <c r="E41" i="4"/>
  <c r="F41" i="4" s="1"/>
  <c r="H41" i="4"/>
  <c r="L20" i="4"/>
  <c r="AB20" i="4"/>
  <c r="AF20" i="4"/>
  <c r="AN20" i="4"/>
  <c r="AR20" i="4"/>
  <c r="BH20" i="4"/>
  <c r="BP20" i="4"/>
  <c r="AT28" i="4"/>
  <c r="E40" i="4"/>
  <c r="J40" i="4"/>
  <c r="O48" i="4"/>
  <c r="P48" i="4" s="1"/>
  <c r="P40" i="4"/>
  <c r="AJ40" i="4"/>
  <c r="AI48" i="4"/>
  <c r="AJ48" i="4" s="1"/>
  <c r="AP40" i="4"/>
  <c r="AU48" i="4"/>
  <c r="AV48" i="4" s="1"/>
  <c r="AV40" i="4"/>
  <c r="BP40" i="4"/>
  <c r="BO48" i="4"/>
  <c r="BP48" i="4" s="1"/>
  <c r="H44" i="4"/>
  <c r="E44" i="4"/>
  <c r="F44" i="4" s="1"/>
  <c r="AA48" i="4"/>
  <c r="AB48" i="4" s="1"/>
  <c r="BG48" i="4"/>
  <c r="BH48" i="4" s="1"/>
  <c r="Q60" i="4"/>
  <c r="Q42" i="4" s="1"/>
  <c r="R42" i="4" s="1"/>
  <c r="AG60" i="4"/>
  <c r="AG42" i="4" s="1"/>
  <c r="AH42" i="4" s="1"/>
  <c r="AW60" i="4"/>
  <c r="AW42" i="4" s="1"/>
  <c r="AX42" i="4" s="1"/>
  <c r="BM60" i="4"/>
  <c r="BM42" i="4" s="1"/>
  <c r="BN42" i="4" s="1"/>
  <c r="I28" i="4"/>
  <c r="Q37" i="4"/>
  <c r="R37" i="4" s="1"/>
  <c r="U28" i="4"/>
  <c r="Y28" i="4"/>
  <c r="AC37" i="4"/>
  <c r="AD37" i="4" s="1"/>
  <c r="AG28" i="4"/>
  <c r="AK28" i="4"/>
  <c r="AO28" i="4"/>
  <c r="AW37" i="4"/>
  <c r="AX37" i="4" s="1"/>
  <c r="BA28" i="4"/>
  <c r="BE28" i="4"/>
  <c r="BI28" i="4"/>
  <c r="BQ28" i="4"/>
  <c r="E24" i="4"/>
  <c r="F24" i="4" s="1"/>
  <c r="AU28" i="4"/>
  <c r="Q48" i="4"/>
  <c r="R48" i="4" s="1"/>
  <c r="Y48" i="4"/>
  <c r="Z48" i="4" s="1"/>
  <c r="AK48" i="4"/>
  <c r="AL48" i="4" s="1"/>
  <c r="AL40" i="4"/>
  <c r="BE48" i="4"/>
  <c r="BF48" i="4" s="1"/>
  <c r="BQ48" i="4"/>
  <c r="BR48" i="4" s="1"/>
  <c r="BR40" i="4"/>
  <c r="E46" i="4"/>
  <c r="F46" i="4" s="1"/>
  <c r="K60" i="4"/>
  <c r="K42" i="4" s="1"/>
  <c r="L42" i="4" s="1"/>
  <c r="E54" i="4"/>
  <c r="I60" i="4"/>
  <c r="I42" i="4" s="1"/>
  <c r="J42" i="4" s="1"/>
  <c r="BM48" i="4"/>
  <c r="BN48" i="4" s="1"/>
  <c r="G48" i="4"/>
  <c r="H48" i="4" s="1"/>
  <c r="H40" i="4"/>
  <c r="M48" i="4"/>
  <c r="N48" i="4" s="1"/>
  <c r="R40" i="4"/>
  <c r="W48" i="4"/>
  <c r="X48" i="4" s="1"/>
  <c r="X40" i="4"/>
  <c r="AC48" i="4"/>
  <c r="AD48" i="4" s="1"/>
  <c r="AH40" i="4"/>
  <c r="AM48" i="4"/>
  <c r="AN48" i="4" s="1"/>
  <c r="AN40" i="4"/>
  <c r="AS48" i="4"/>
  <c r="AT48" i="4" s="1"/>
  <c r="AX40" i="4"/>
  <c r="BC48" i="4"/>
  <c r="BD48" i="4" s="1"/>
  <c r="BD40" i="4"/>
  <c r="BI48" i="4"/>
  <c r="BJ48" i="4" s="1"/>
  <c r="BN40" i="4"/>
  <c r="E56" i="4"/>
  <c r="E55" i="4"/>
  <c r="W37" i="4" l="1"/>
  <c r="X28" i="4"/>
  <c r="AJ28" i="4"/>
  <c r="AI37" i="4"/>
  <c r="E60" i="4"/>
  <c r="BA37" i="4"/>
  <c r="BB28" i="4"/>
  <c r="AG37" i="4"/>
  <c r="AH28" i="4"/>
  <c r="BC49" i="4"/>
  <c r="BG37" i="4"/>
  <c r="BH28" i="4"/>
  <c r="BQ37" i="4"/>
  <c r="BR28" i="4"/>
  <c r="I37" i="4"/>
  <c r="J28" i="4"/>
  <c r="F40" i="4"/>
  <c r="I48" i="4"/>
  <c r="J48" i="4" s="1"/>
  <c r="P28" i="4"/>
  <c r="O37" i="4"/>
  <c r="AQ37" i="4"/>
  <c r="AR28" i="4"/>
  <c r="G37" i="4"/>
  <c r="H28" i="4"/>
  <c r="S49" i="4"/>
  <c r="BM49" i="4"/>
  <c r="AC49" i="4"/>
  <c r="AW48" i="4"/>
  <c r="BI37" i="4"/>
  <c r="BJ28" i="4"/>
  <c r="AO37" i="4"/>
  <c r="AP28" i="4"/>
  <c r="Y37" i="4"/>
  <c r="Z28" i="4"/>
  <c r="E28" i="4"/>
  <c r="E42" i="4"/>
  <c r="F42" i="4" s="1"/>
  <c r="AB28" i="4"/>
  <c r="AA37" i="4"/>
  <c r="K48" i="4"/>
  <c r="L48" i="4" s="1"/>
  <c r="BO50" i="4"/>
  <c r="BP49" i="4"/>
  <c r="AM49" i="4"/>
  <c r="Q49" i="4"/>
  <c r="AG48" i="4"/>
  <c r="AH48" i="4" s="1"/>
  <c r="AV28" i="4"/>
  <c r="AU37" i="4"/>
  <c r="BE37" i="4"/>
  <c r="BF28" i="4"/>
  <c r="AK37" i="4"/>
  <c r="AL28" i="4"/>
  <c r="U37" i="4"/>
  <c r="V28" i="4"/>
  <c r="AZ28" i="4"/>
  <c r="AY37" i="4"/>
  <c r="K37" i="4"/>
  <c r="L28" i="4"/>
  <c r="BL28" i="4"/>
  <c r="BK37" i="4"/>
  <c r="AE49" i="4"/>
  <c r="E18" i="4"/>
  <c r="F16" i="4"/>
  <c r="AS49" i="4"/>
  <c r="M49" i="4"/>
  <c r="N49" i="4" l="1"/>
  <c r="M50" i="4"/>
  <c r="AE50" i="4"/>
  <c r="AF49" i="4"/>
  <c r="L37" i="4"/>
  <c r="K49" i="4"/>
  <c r="V37" i="4"/>
  <c r="U49" i="4"/>
  <c r="BF37" i="4"/>
  <c r="BE49" i="4"/>
  <c r="Q50" i="4"/>
  <c r="R49" i="4"/>
  <c r="E37" i="4"/>
  <c r="F37" i="4" s="1"/>
  <c r="F28" i="4"/>
  <c r="AP37" i="4"/>
  <c r="AO49" i="4"/>
  <c r="AD49" i="4"/>
  <c r="AC50" i="4"/>
  <c r="H37" i="4"/>
  <c r="G49" i="4"/>
  <c r="AH37" i="4"/>
  <c r="AG49" i="4"/>
  <c r="AJ37" i="4"/>
  <c r="AI49" i="4"/>
  <c r="AT49" i="4"/>
  <c r="AS50" i="4"/>
  <c r="BL37" i="4"/>
  <c r="BK49" i="4"/>
  <c r="AZ37" i="4"/>
  <c r="AY49" i="4"/>
  <c r="AV37" i="4"/>
  <c r="AU49" i="4"/>
  <c r="AM50" i="4"/>
  <c r="AN49" i="4"/>
  <c r="AB37" i="4"/>
  <c r="AA49" i="4"/>
  <c r="BM50" i="4"/>
  <c r="BN49" i="4"/>
  <c r="J37" i="4"/>
  <c r="I49" i="4"/>
  <c r="BH37" i="4"/>
  <c r="BG49" i="4"/>
  <c r="AL37" i="4"/>
  <c r="AK49" i="4"/>
  <c r="Z37" i="4"/>
  <c r="Y49" i="4"/>
  <c r="BJ37" i="4"/>
  <c r="BI49" i="4"/>
  <c r="S50" i="4"/>
  <c r="T49" i="4"/>
  <c r="AR37" i="4"/>
  <c r="AQ49" i="4"/>
  <c r="BC50" i="4"/>
  <c r="BD49" i="4"/>
  <c r="BB37" i="4"/>
  <c r="BA49" i="4"/>
  <c r="F18" i="4"/>
  <c r="AX48" i="4"/>
  <c r="AW49" i="4"/>
  <c r="P37" i="4"/>
  <c r="O49" i="4"/>
  <c r="E48" i="4"/>
  <c r="F48" i="4" s="1"/>
  <c r="BR37" i="4"/>
  <c r="BQ49" i="4"/>
  <c r="X37" i="4"/>
  <c r="W49" i="4"/>
  <c r="AW50" i="4" l="1"/>
  <c r="AX49" i="4"/>
  <c r="BB49" i="4"/>
  <c r="BA50" i="4"/>
  <c r="AQ50" i="4"/>
  <c r="AR49" i="4"/>
  <c r="BJ49" i="4"/>
  <c r="BI50" i="4"/>
  <c r="AL49" i="4"/>
  <c r="AK50" i="4"/>
  <c r="I50" i="4"/>
  <c r="J49" i="4"/>
  <c r="AA50" i="4"/>
  <c r="AB49" i="4"/>
  <c r="AU50" i="4"/>
  <c r="AV49" i="4"/>
  <c r="BK50" i="4"/>
  <c r="BL49" i="4"/>
  <c r="AI50" i="4"/>
  <c r="AJ49" i="4"/>
  <c r="G50" i="4"/>
  <c r="H49" i="4"/>
  <c r="AO50" i="4"/>
  <c r="AP49" i="4"/>
  <c r="V49" i="4"/>
  <c r="U50" i="4"/>
  <c r="X49" i="4"/>
  <c r="W50" i="4"/>
  <c r="O50" i="4"/>
  <c r="P49" i="4"/>
  <c r="Y50" i="4"/>
  <c r="Z49" i="4"/>
  <c r="BG50" i="4"/>
  <c r="BH49" i="4"/>
  <c r="AY50" i="4"/>
  <c r="AZ49" i="4"/>
  <c r="AG50" i="4"/>
  <c r="AH49" i="4"/>
  <c r="BE50" i="4"/>
  <c r="BF49" i="4"/>
  <c r="K50" i="4"/>
  <c r="L49" i="4"/>
  <c r="BR49" i="4"/>
  <c r="BQ50" i="4"/>
  <c r="E49" i="4"/>
  <c r="F49" i="4" l="1"/>
  <c r="E50" i="4"/>
  <c r="AM60" i="1" l="1"/>
  <c r="AM42" i="1" s="1"/>
  <c r="AN42" i="1" s="1"/>
  <c r="G60" i="1"/>
  <c r="G42" i="1" s="1"/>
  <c r="H42" i="1" s="1"/>
  <c r="E59" i="1"/>
  <c r="E58" i="1"/>
  <c r="E57" i="1"/>
  <c r="E56" i="1"/>
  <c r="BK60" i="1"/>
  <c r="BK42" i="1" s="1"/>
  <c r="BL42" i="1" s="1"/>
  <c r="BC60" i="1"/>
  <c r="BC42" i="1" s="1"/>
  <c r="BD42" i="1" s="1"/>
  <c r="AU60" i="1"/>
  <c r="AU42" i="1" s="1"/>
  <c r="AV42" i="1" s="1"/>
  <c r="AE60" i="1"/>
  <c r="AE42" i="1" s="1"/>
  <c r="AF42" i="1" s="1"/>
  <c r="W60" i="1"/>
  <c r="W42" i="1" s="1"/>
  <c r="X42" i="1" s="1"/>
  <c r="O60" i="1"/>
  <c r="O42" i="1" s="1"/>
  <c r="P42" i="1" s="1"/>
  <c r="BQ60" i="1"/>
  <c r="BO60" i="1"/>
  <c r="BO42" i="1" s="1"/>
  <c r="BP42" i="1" s="1"/>
  <c r="BM60" i="1"/>
  <c r="BI60" i="1"/>
  <c r="BG60" i="1"/>
  <c r="BG42" i="1" s="1"/>
  <c r="BH42" i="1" s="1"/>
  <c r="BE60" i="1"/>
  <c r="BA60" i="1"/>
  <c r="AY60" i="1"/>
  <c r="AY42" i="1" s="1"/>
  <c r="AZ42" i="1" s="1"/>
  <c r="AW60" i="1"/>
  <c r="AS60" i="1"/>
  <c r="AQ60" i="1"/>
  <c r="AQ42" i="1" s="1"/>
  <c r="AR42" i="1" s="1"/>
  <c r="AO60" i="1"/>
  <c r="AK60" i="1"/>
  <c r="AI60" i="1"/>
  <c r="AI42" i="1" s="1"/>
  <c r="AJ42" i="1" s="1"/>
  <c r="AG60" i="1"/>
  <c r="AC60" i="1"/>
  <c r="AA60" i="1"/>
  <c r="AA42" i="1" s="1"/>
  <c r="AB42" i="1" s="1"/>
  <c r="Y60" i="1"/>
  <c r="U60" i="1"/>
  <c r="S60" i="1"/>
  <c r="S42" i="1" s="1"/>
  <c r="T42" i="1" s="1"/>
  <c r="Q60" i="1"/>
  <c r="M60" i="1"/>
  <c r="K60" i="1"/>
  <c r="K42" i="1" s="1"/>
  <c r="L42" i="1" s="1"/>
  <c r="I60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H47" i="1"/>
  <c r="F47" i="1"/>
  <c r="BR46" i="1"/>
  <c r="BP46" i="1"/>
  <c r="BN46" i="1"/>
  <c r="BL46" i="1"/>
  <c r="BJ46" i="1"/>
  <c r="BH46" i="1"/>
  <c r="BF46" i="1"/>
  <c r="BD46" i="1"/>
  <c r="BB46" i="1"/>
  <c r="AZ46" i="1"/>
  <c r="AX46" i="1"/>
  <c r="AV46" i="1"/>
  <c r="AT46" i="1"/>
  <c r="AR46" i="1"/>
  <c r="AP46" i="1"/>
  <c r="AN46" i="1"/>
  <c r="AL46" i="1"/>
  <c r="AJ46" i="1"/>
  <c r="AH46" i="1"/>
  <c r="AF46" i="1"/>
  <c r="AD46" i="1"/>
  <c r="AB46" i="1"/>
  <c r="Z46" i="1"/>
  <c r="X46" i="1"/>
  <c r="V46" i="1"/>
  <c r="T46" i="1"/>
  <c r="R46" i="1"/>
  <c r="P46" i="1"/>
  <c r="N46" i="1"/>
  <c r="L46" i="1"/>
  <c r="J46" i="1"/>
  <c r="BR44" i="1"/>
  <c r="BP44" i="1"/>
  <c r="BN44" i="1"/>
  <c r="BL44" i="1"/>
  <c r="BJ44" i="1"/>
  <c r="BH44" i="1"/>
  <c r="BF44" i="1"/>
  <c r="BD44" i="1"/>
  <c r="BB44" i="1"/>
  <c r="AZ44" i="1"/>
  <c r="AX44" i="1"/>
  <c r="AV44" i="1"/>
  <c r="AT44" i="1"/>
  <c r="AR44" i="1"/>
  <c r="AP44" i="1"/>
  <c r="AN44" i="1"/>
  <c r="AL44" i="1"/>
  <c r="AJ44" i="1"/>
  <c r="AH44" i="1"/>
  <c r="AF44" i="1"/>
  <c r="AD44" i="1"/>
  <c r="AB44" i="1"/>
  <c r="Z44" i="1"/>
  <c r="X44" i="1"/>
  <c r="V44" i="1"/>
  <c r="T44" i="1"/>
  <c r="R44" i="1"/>
  <c r="P44" i="1"/>
  <c r="N44" i="1"/>
  <c r="L44" i="1"/>
  <c r="J44" i="1"/>
  <c r="H44" i="1"/>
  <c r="F44" i="1"/>
  <c r="BR43" i="1"/>
  <c r="BP43" i="1"/>
  <c r="BN43" i="1"/>
  <c r="BL43" i="1"/>
  <c r="BJ43" i="1"/>
  <c r="BH43" i="1"/>
  <c r="BF43" i="1"/>
  <c r="BD43" i="1"/>
  <c r="BB43" i="1"/>
  <c r="AZ43" i="1"/>
  <c r="AX43" i="1"/>
  <c r="AV43" i="1"/>
  <c r="AT43" i="1"/>
  <c r="AR43" i="1"/>
  <c r="AP43" i="1"/>
  <c r="AN43" i="1"/>
  <c r="AL43" i="1"/>
  <c r="AJ43" i="1"/>
  <c r="AH43" i="1"/>
  <c r="AF43" i="1"/>
  <c r="AD43" i="1"/>
  <c r="AB43" i="1"/>
  <c r="Z43" i="1"/>
  <c r="X43" i="1"/>
  <c r="V43" i="1"/>
  <c r="T43" i="1"/>
  <c r="R43" i="1"/>
  <c r="P43" i="1"/>
  <c r="N43" i="1"/>
  <c r="L43" i="1"/>
  <c r="J43" i="1"/>
  <c r="E43" i="1"/>
  <c r="F43" i="1" s="1"/>
  <c r="BQ42" i="1"/>
  <c r="BR42" i="1" s="1"/>
  <c r="BM42" i="1"/>
  <c r="BN42" i="1" s="1"/>
  <c r="BI42" i="1"/>
  <c r="BJ42" i="1" s="1"/>
  <c r="BE42" i="1"/>
  <c r="BF42" i="1" s="1"/>
  <c r="BA42" i="1"/>
  <c r="BB42" i="1" s="1"/>
  <c r="AW42" i="1"/>
  <c r="AX42" i="1" s="1"/>
  <c r="AS42" i="1"/>
  <c r="AT42" i="1" s="1"/>
  <c r="AO42" i="1"/>
  <c r="AP42" i="1" s="1"/>
  <c r="AK42" i="1"/>
  <c r="AL42" i="1" s="1"/>
  <c r="AG42" i="1"/>
  <c r="AH42" i="1" s="1"/>
  <c r="AC42" i="1"/>
  <c r="AD42" i="1" s="1"/>
  <c r="Y42" i="1"/>
  <c r="Z42" i="1" s="1"/>
  <c r="U42" i="1"/>
  <c r="V42" i="1" s="1"/>
  <c r="Q42" i="1"/>
  <c r="R42" i="1" s="1"/>
  <c r="M42" i="1"/>
  <c r="N42" i="1" s="1"/>
  <c r="I42" i="1"/>
  <c r="J42" i="1" s="1"/>
  <c r="BR41" i="1"/>
  <c r="BP41" i="1"/>
  <c r="BN41" i="1"/>
  <c r="BL41" i="1"/>
  <c r="BJ41" i="1"/>
  <c r="BH41" i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H41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I48" i="1"/>
  <c r="J48" i="1" s="1"/>
  <c r="H40" i="1"/>
  <c r="BQ36" i="1"/>
  <c r="BR36" i="1" s="1"/>
  <c r="BO36" i="1"/>
  <c r="BP36" i="1" s="1"/>
  <c r="BM36" i="1"/>
  <c r="BN36" i="1" s="1"/>
  <c r="BL36" i="1"/>
  <c r="BK36" i="1"/>
  <c r="BI36" i="1"/>
  <c r="BJ36" i="1" s="1"/>
  <c r="BH36" i="1"/>
  <c r="BG36" i="1"/>
  <c r="BC36" i="1"/>
  <c r="BD36" i="1" s="1"/>
  <c r="BA36" i="1"/>
  <c r="BB36" i="1" s="1"/>
  <c r="AY36" i="1"/>
  <c r="AZ36" i="1" s="1"/>
  <c r="AW36" i="1"/>
  <c r="AX36" i="1" s="1"/>
  <c r="AV36" i="1"/>
  <c r="AU36" i="1"/>
  <c r="AS36" i="1"/>
  <c r="AT36" i="1" s="1"/>
  <c r="AR36" i="1"/>
  <c r="AQ36" i="1"/>
  <c r="AO36" i="1"/>
  <c r="AP36" i="1" s="1"/>
  <c r="AM36" i="1"/>
  <c r="AN36" i="1" s="1"/>
  <c r="AK36" i="1"/>
  <c r="AL36" i="1" s="1"/>
  <c r="AI36" i="1"/>
  <c r="AJ36" i="1" s="1"/>
  <c r="AG36" i="1"/>
  <c r="AH36" i="1" s="1"/>
  <c r="AF36" i="1"/>
  <c r="AE36" i="1"/>
  <c r="AC36" i="1"/>
  <c r="AD36" i="1" s="1"/>
  <c r="AB36" i="1"/>
  <c r="AA36" i="1"/>
  <c r="Y36" i="1"/>
  <c r="Z36" i="1" s="1"/>
  <c r="W36" i="1"/>
  <c r="X36" i="1" s="1"/>
  <c r="U36" i="1"/>
  <c r="V36" i="1" s="1"/>
  <c r="S36" i="1"/>
  <c r="T36" i="1" s="1"/>
  <c r="Q36" i="1"/>
  <c r="R36" i="1" s="1"/>
  <c r="P36" i="1"/>
  <c r="O36" i="1"/>
  <c r="M36" i="1"/>
  <c r="N36" i="1" s="1"/>
  <c r="L36" i="1"/>
  <c r="K36" i="1"/>
  <c r="I36" i="1"/>
  <c r="J36" i="1" s="1"/>
  <c r="G36" i="1"/>
  <c r="H36" i="1" s="1"/>
  <c r="BR35" i="1"/>
  <c r="BP35" i="1"/>
  <c r="BN35" i="1"/>
  <c r="BL35" i="1"/>
  <c r="BJ35" i="1"/>
  <c r="BH35" i="1"/>
  <c r="BF35" i="1"/>
  <c r="BD35" i="1"/>
  <c r="BB35" i="1"/>
  <c r="AZ35" i="1"/>
  <c r="AX35" i="1"/>
  <c r="AV35" i="1"/>
  <c r="AT35" i="1"/>
  <c r="AR35" i="1"/>
  <c r="AP35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F34" i="1"/>
  <c r="F33" i="1"/>
  <c r="F32" i="1"/>
  <c r="F31" i="1"/>
  <c r="BE36" i="1"/>
  <c r="BF36" i="1" s="1"/>
  <c r="E30" i="1"/>
  <c r="BR27" i="1"/>
  <c r="BP27" i="1"/>
  <c r="BN27" i="1"/>
  <c r="BL27" i="1"/>
  <c r="BJ27" i="1"/>
  <c r="BH27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H27" i="1"/>
  <c r="F27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E24" i="1"/>
  <c r="F24" i="1" s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BR22" i="1"/>
  <c r="BP22" i="1"/>
  <c r="BN22" i="1"/>
  <c r="BJ22" i="1"/>
  <c r="BH22" i="1"/>
  <c r="BF22" i="1"/>
  <c r="BD22" i="1"/>
  <c r="BB22" i="1"/>
  <c r="AX22" i="1"/>
  <c r="AV22" i="1"/>
  <c r="AT22" i="1"/>
  <c r="AP22" i="1"/>
  <c r="AN22" i="1"/>
  <c r="AL22" i="1"/>
  <c r="AH22" i="1"/>
  <c r="AF22" i="1"/>
  <c r="AD22" i="1"/>
  <c r="AB22" i="1"/>
  <c r="Z22" i="1"/>
  <c r="W28" i="1"/>
  <c r="V22" i="1"/>
  <c r="T22" i="1"/>
  <c r="R22" i="1"/>
  <c r="P22" i="1"/>
  <c r="N22" i="1"/>
  <c r="J22" i="1"/>
  <c r="E22" i="1"/>
  <c r="F22" i="1" s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BR20" i="1"/>
  <c r="BP20" i="1"/>
  <c r="BL20" i="1"/>
  <c r="BH20" i="1"/>
  <c r="BE28" i="1"/>
  <c r="BE37" i="1" s="1"/>
  <c r="BF37" i="1" s="1"/>
  <c r="BD20" i="1"/>
  <c r="AZ20" i="1"/>
  <c r="AV20" i="1"/>
  <c r="AR20" i="1"/>
  <c r="AO28" i="1"/>
  <c r="AO37" i="1" s="1"/>
  <c r="AP37" i="1" s="1"/>
  <c r="AN20" i="1"/>
  <c r="AJ20" i="1"/>
  <c r="AF20" i="1"/>
  <c r="AB20" i="1"/>
  <c r="Y28" i="1"/>
  <c r="Y37" i="1" s="1"/>
  <c r="Z37" i="1" s="1"/>
  <c r="X20" i="1"/>
  <c r="T20" i="1"/>
  <c r="P20" i="1"/>
  <c r="L20" i="1"/>
  <c r="I28" i="1"/>
  <c r="I37" i="1" s="1"/>
  <c r="J37" i="1" s="1"/>
  <c r="H20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BI18" i="1"/>
  <c r="AS18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BR16" i="1"/>
  <c r="BO18" i="1"/>
  <c r="BN16" i="1"/>
  <c r="BK18" i="1"/>
  <c r="BJ16" i="1"/>
  <c r="BG18" i="1"/>
  <c r="BF16" i="1"/>
  <c r="BC18" i="1"/>
  <c r="BB16" i="1"/>
  <c r="AY18" i="1"/>
  <c r="AX16" i="1"/>
  <c r="AV16" i="1"/>
  <c r="AU18" i="1"/>
  <c r="AT16" i="1"/>
  <c r="AQ18" i="1"/>
  <c r="AP16" i="1"/>
  <c r="AN16" i="1"/>
  <c r="AM18" i="1"/>
  <c r="AL16" i="1"/>
  <c r="AI18" i="1"/>
  <c r="AJ18" i="1" s="1"/>
  <c r="AH16" i="1"/>
  <c r="AF16" i="1"/>
  <c r="AE18" i="1"/>
  <c r="AD16" i="1"/>
  <c r="AA18" i="1"/>
  <c r="Z16" i="1"/>
  <c r="X16" i="1"/>
  <c r="W18" i="1"/>
  <c r="V16" i="1"/>
  <c r="S18" i="1"/>
  <c r="R16" i="1"/>
  <c r="P16" i="1"/>
  <c r="O18" i="1"/>
  <c r="N16" i="1"/>
  <c r="K18" i="1"/>
  <c r="J16" i="1"/>
  <c r="H16" i="1"/>
  <c r="A16" i="1"/>
  <c r="E49" i="2"/>
  <c r="A35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36" i="1"/>
  <c r="T18" i="1"/>
  <c r="BD18" i="1"/>
  <c r="BP18" i="1"/>
  <c r="Y18" i="1"/>
  <c r="AO18" i="1"/>
  <c r="W37" i="1"/>
  <c r="X37" i="1" s="1"/>
  <c r="X28" i="1"/>
  <c r="J28" i="1"/>
  <c r="Z28" i="1"/>
  <c r="AP28" i="1"/>
  <c r="BF28" i="1"/>
  <c r="AI48" i="1"/>
  <c r="AJ48" i="1" s="1"/>
  <c r="AJ40" i="1"/>
  <c r="BO48" i="1"/>
  <c r="BP48" i="1" s="1"/>
  <c r="BP40" i="1"/>
  <c r="P18" i="1"/>
  <c r="T16" i="1"/>
  <c r="AF18" i="1"/>
  <c r="AJ16" i="1"/>
  <c r="AV18" i="1"/>
  <c r="AZ16" i="1"/>
  <c r="BD16" i="1"/>
  <c r="BH16" i="1"/>
  <c r="BL16" i="1"/>
  <c r="BP16" i="1"/>
  <c r="E17" i="1"/>
  <c r="F17" i="1" s="1"/>
  <c r="M18" i="1"/>
  <c r="AC18" i="1"/>
  <c r="AT18" i="1"/>
  <c r="BJ18" i="1"/>
  <c r="U28" i="1"/>
  <c r="AK28" i="1"/>
  <c r="BA28" i="1"/>
  <c r="AI28" i="1"/>
  <c r="AY28" i="1"/>
  <c r="O48" i="1"/>
  <c r="P48" i="1" s="1"/>
  <c r="P40" i="1"/>
  <c r="AE48" i="1"/>
  <c r="AF48" i="1" s="1"/>
  <c r="AF40" i="1"/>
  <c r="AU48" i="1"/>
  <c r="AV48" i="1" s="1"/>
  <c r="AV40" i="1"/>
  <c r="BK48" i="1"/>
  <c r="BL48" i="1" s="1"/>
  <c r="BL40" i="1"/>
  <c r="BL18" i="1"/>
  <c r="Q18" i="1"/>
  <c r="AW18" i="1"/>
  <c r="BM18" i="1"/>
  <c r="Q28" i="1"/>
  <c r="AG28" i="1"/>
  <c r="AW28" i="1"/>
  <c r="BM28" i="1"/>
  <c r="E21" i="1"/>
  <c r="F21" i="1" s="1"/>
  <c r="BK28" i="1"/>
  <c r="E25" i="1"/>
  <c r="F25" i="1" s="1"/>
  <c r="BO28" i="1"/>
  <c r="AA48" i="1"/>
  <c r="AB48" i="1" s="1"/>
  <c r="AB40" i="1"/>
  <c r="AQ48" i="1"/>
  <c r="AR48" i="1" s="1"/>
  <c r="AR40" i="1"/>
  <c r="BG48" i="1"/>
  <c r="BH48" i="1" s="1"/>
  <c r="BH40" i="1"/>
  <c r="J41" i="1"/>
  <c r="E41" i="1"/>
  <c r="F41" i="1" s="1"/>
  <c r="AZ18" i="1"/>
  <c r="BH18" i="1"/>
  <c r="I18" i="1"/>
  <c r="BE18" i="1"/>
  <c r="E23" i="1"/>
  <c r="F23" i="1" s="1"/>
  <c r="H23" i="1"/>
  <c r="S48" i="1"/>
  <c r="T48" i="1" s="1"/>
  <c r="T40" i="1"/>
  <c r="AY48" i="1"/>
  <c r="AZ48" i="1" s="1"/>
  <c r="AZ40" i="1"/>
  <c r="L18" i="1"/>
  <c r="AB18" i="1"/>
  <c r="AR18" i="1"/>
  <c r="AG18" i="1"/>
  <c r="G18" i="1"/>
  <c r="E16" i="1"/>
  <c r="L16" i="1"/>
  <c r="X18" i="1"/>
  <c r="AB16" i="1"/>
  <c r="AN18" i="1"/>
  <c r="AR16" i="1"/>
  <c r="U18" i="1"/>
  <c r="AK18" i="1"/>
  <c r="BA18" i="1"/>
  <c r="BQ18" i="1"/>
  <c r="M28" i="1"/>
  <c r="AC28" i="1"/>
  <c r="AS28" i="1"/>
  <c r="BI28" i="1"/>
  <c r="K28" i="1"/>
  <c r="AQ28" i="1"/>
  <c r="E36" i="1"/>
  <c r="F36" i="1" s="1"/>
  <c r="F30" i="1"/>
  <c r="W48" i="1"/>
  <c r="X48" i="1" s="1"/>
  <c r="X40" i="1"/>
  <c r="AM48" i="1"/>
  <c r="AN48" i="1" s="1"/>
  <c r="AN40" i="1"/>
  <c r="BC48" i="1"/>
  <c r="BD48" i="1" s="1"/>
  <c r="BD40" i="1"/>
  <c r="S28" i="1"/>
  <c r="AE28" i="1"/>
  <c r="BG28" i="1"/>
  <c r="K48" i="1"/>
  <c r="L48" i="1" s="1"/>
  <c r="E46" i="1"/>
  <c r="F46" i="1" s="1"/>
  <c r="H46" i="1"/>
  <c r="G28" i="1"/>
  <c r="O28" i="1"/>
  <c r="AA28" i="1"/>
  <c r="AM28" i="1"/>
  <c r="AU28" i="1"/>
  <c r="BC28" i="1"/>
  <c r="BQ28" i="1"/>
  <c r="E40" i="1"/>
  <c r="J20" i="1"/>
  <c r="N20" i="1"/>
  <c r="R20" i="1"/>
  <c r="V20" i="1"/>
  <c r="Z20" i="1"/>
  <c r="AD20" i="1"/>
  <c r="AH20" i="1"/>
  <c r="AL20" i="1"/>
  <c r="AP20" i="1"/>
  <c r="AT20" i="1"/>
  <c r="AX20" i="1"/>
  <c r="BB20" i="1"/>
  <c r="BF20" i="1"/>
  <c r="BJ20" i="1"/>
  <c r="BN20" i="1"/>
  <c r="H22" i="1"/>
  <c r="L22" i="1"/>
  <c r="X22" i="1"/>
  <c r="AJ22" i="1"/>
  <c r="AR22" i="1"/>
  <c r="AZ22" i="1"/>
  <c r="BL22" i="1"/>
  <c r="G48" i="1"/>
  <c r="H48" i="1" s="1"/>
  <c r="L40" i="1"/>
  <c r="E42" i="1"/>
  <c r="F42" i="1" s="1"/>
  <c r="E20" i="1"/>
  <c r="M48" i="1"/>
  <c r="N48" i="1" s="1"/>
  <c r="Q48" i="1"/>
  <c r="R48" i="1" s="1"/>
  <c r="U48" i="1"/>
  <c r="V48" i="1" s="1"/>
  <c r="Y48" i="1"/>
  <c r="Z48" i="1" s="1"/>
  <c r="AC48" i="1"/>
  <c r="AD48" i="1" s="1"/>
  <c r="AG48" i="1"/>
  <c r="AH48" i="1" s="1"/>
  <c r="AK48" i="1"/>
  <c r="AL48" i="1" s="1"/>
  <c r="AO48" i="1"/>
  <c r="AP48" i="1" s="1"/>
  <c r="AS48" i="1"/>
  <c r="AT48" i="1" s="1"/>
  <c r="AW48" i="1"/>
  <c r="AX48" i="1" s="1"/>
  <c r="BA48" i="1"/>
  <c r="BB48" i="1" s="1"/>
  <c r="BE48" i="1"/>
  <c r="BF48" i="1" s="1"/>
  <c r="BI48" i="1"/>
  <c r="BJ48" i="1" s="1"/>
  <c r="BM48" i="1"/>
  <c r="BN48" i="1" s="1"/>
  <c r="BQ48" i="1"/>
  <c r="BR48" i="1" s="1"/>
  <c r="H43" i="1"/>
  <c r="E54" i="1"/>
  <c r="E60" i="1" s="1"/>
  <c r="E55" i="1"/>
  <c r="J40" i="1"/>
  <c r="N40" i="1"/>
  <c r="G37" i="1" l="1"/>
  <c r="H37" i="1" s="1"/>
  <c r="H28" i="1"/>
  <c r="BG37" i="1"/>
  <c r="BH28" i="1"/>
  <c r="M37" i="1"/>
  <c r="N37" i="1" s="1"/>
  <c r="N28" i="1"/>
  <c r="V18" i="1"/>
  <c r="AG37" i="1"/>
  <c r="AH37" i="1" s="1"/>
  <c r="AH28" i="1"/>
  <c r="AD18" i="1"/>
  <c r="E48" i="1"/>
  <c r="F48" i="1" s="1"/>
  <c r="F40" i="1"/>
  <c r="AM37" i="1"/>
  <c r="AN28" i="1"/>
  <c r="AE37" i="1"/>
  <c r="AF28" i="1"/>
  <c r="BI37" i="1"/>
  <c r="BJ28" i="1"/>
  <c r="BR18" i="1"/>
  <c r="H18" i="1"/>
  <c r="G49" i="1"/>
  <c r="Q37" i="1"/>
  <c r="R37" i="1" s="1"/>
  <c r="R28" i="1"/>
  <c r="BA37" i="1"/>
  <c r="BB37" i="1" s="1"/>
  <c r="BB28" i="1"/>
  <c r="M49" i="1"/>
  <c r="N18" i="1"/>
  <c r="AU37" i="1"/>
  <c r="AV28" i="1"/>
  <c r="K37" i="1"/>
  <c r="L28" i="1"/>
  <c r="BQ37" i="1"/>
  <c r="BR37" i="1" s="1"/>
  <c r="BR28" i="1"/>
  <c r="S37" i="1"/>
  <c r="T28" i="1"/>
  <c r="AS37" i="1"/>
  <c r="AT28" i="1"/>
  <c r="BA49" i="1"/>
  <c r="BA50" i="1" s="1"/>
  <c r="BB18" i="1"/>
  <c r="W49" i="1"/>
  <c r="W50" i="1" s="1"/>
  <c r="AG49" i="1"/>
  <c r="AH18" i="1"/>
  <c r="BO37" i="1"/>
  <c r="BP28" i="1"/>
  <c r="BN28" i="1"/>
  <c r="BM37" i="1"/>
  <c r="BN37" i="1" s="1"/>
  <c r="BN18" i="1"/>
  <c r="AK37" i="1"/>
  <c r="AL37" i="1" s="1"/>
  <c r="AL28" i="1"/>
  <c r="AO49" i="1"/>
  <c r="AP18" i="1"/>
  <c r="F16" i="1"/>
  <c r="E18" i="1"/>
  <c r="I49" i="1"/>
  <c r="J18" i="1"/>
  <c r="BK37" i="1"/>
  <c r="BL28" i="1"/>
  <c r="Q49" i="1"/>
  <c r="R18" i="1"/>
  <c r="AI37" i="1"/>
  <c r="AJ28" i="1"/>
  <c r="AA37" i="1"/>
  <c r="AB28" i="1"/>
  <c r="E28" i="1"/>
  <c r="F20" i="1"/>
  <c r="BC37" i="1"/>
  <c r="BD28" i="1"/>
  <c r="O37" i="1"/>
  <c r="P28" i="1"/>
  <c r="AQ37" i="1"/>
  <c r="AR28" i="1"/>
  <c r="AC37" i="1"/>
  <c r="AD37" i="1" s="1"/>
  <c r="AD28" i="1"/>
  <c r="AL18" i="1"/>
  <c r="BE49" i="1"/>
  <c r="BF18" i="1"/>
  <c r="AW37" i="1"/>
  <c r="AX37" i="1" s="1"/>
  <c r="AX28" i="1"/>
  <c r="AW49" i="1"/>
  <c r="AW50" i="1" s="1"/>
  <c r="AX18" i="1"/>
  <c r="AY37" i="1"/>
  <c r="AZ28" i="1"/>
  <c r="U37" i="1"/>
  <c r="V37" i="1" s="1"/>
  <c r="V28" i="1"/>
  <c r="Y49" i="1"/>
  <c r="Z18" i="1"/>
  <c r="BE50" i="1" l="1"/>
  <c r="BF49" i="1"/>
  <c r="P37" i="1"/>
  <c r="O49" i="1"/>
  <c r="AT37" i="1"/>
  <c r="AS49" i="1"/>
  <c r="AV37" i="1"/>
  <c r="AU49" i="1"/>
  <c r="BJ37" i="1"/>
  <c r="BI49" i="1"/>
  <c r="AN37" i="1"/>
  <c r="AM49" i="1"/>
  <c r="AM50" i="1" s="1"/>
  <c r="AC49" i="1"/>
  <c r="AC50" i="1" s="1"/>
  <c r="U49" i="1"/>
  <c r="BH37" i="1"/>
  <c r="BG49" i="1"/>
  <c r="E37" i="1"/>
  <c r="F37" i="1" s="1"/>
  <c r="F28" i="1"/>
  <c r="AJ37" i="1"/>
  <c r="AI49" i="1"/>
  <c r="BL37" i="1"/>
  <c r="BK49" i="1"/>
  <c r="AG50" i="1"/>
  <c r="AH49" i="1"/>
  <c r="G50" i="1"/>
  <c r="H49" i="1"/>
  <c r="Y50" i="1"/>
  <c r="Z49" i="1"/>
  <c r="AZ37" i="1"/>
  <c r="AY49" i="1"/>
  <c r="AK49" i="1"/>
  <c r="AR37" i="1"/>
  <c r="AQ49" i="1"/>
  <c r="BD37" i="1"/>
  <c r="BC49" i="1"/>
  <c r="BC50" i="1" s="1"/>
  <c r="AB37" i="1"/>
  <c r="AA49" i="1"/>
  <c r="AA50" i="1" s="1"/>
  <c r="Q50" i="1"/>
  <c r="R49" i="1"/>
  <c r="I50" i="1"/>
  <c r="J49" i="1"/>
  <c r="AO50" i="1"/>
  <c r="AP49" i="1"/>
  <c r="BM49" i="1"/>
  <c r="BP37" i="1"/>
  <c r="BO49" i="1"/>
  <c r="E49" i="1"/>
  <c r="F18" i="1"/>
  <c r="T37" i="1"/>
  <c r="S49" i="1"/>
  <c r="L37" i="1"/>
  <c r="K49" i="1"/>
  <c r="K50" i="1" s="1"/>
  <c r="N49" i="1"/>
  <c r="M50" i="1"/>
  <c r="BQ49" i="1"/>
  <c r="AF37" i="1"/>
  <c r="AE49" i="1"/>
  <c r="BM50" i="1" l="1"/>
  <c r="BN49" i="1"/>
  <c r="AJ49" i="1"/>
  <c r="AI50" i="1"/>
  <c r="BH49" i="1"/>
  <c r="BG50" i="1"/>
  <c r="AU50" i="1"/>
  <c r="AV49" i="1"/>
  <c r="O50" i="1"/>
  <c r="P49" i="1"/>
  <c r="BR49" i="1"/>
  <c r="BQ50" i="1"/>
  <c r="F49" i="1"/>
  <c r="E50" i="1"/>
  <c r="AL49" i="1"/>
  <c r="AK50" i="1"/>
  <c r="T49" i="1"/>
  <c r="S50" i="1"/>
  <c r="BP49" i="1"/>
  <c r="BO50" i="1"/>
  <c r="AZ49" i="1"/>
  <c r="AY50" i="1"/>
  <c r="BK50" i="1"/>
  <c r="BL49" i="1"/>
  <c r="V49" i="1"/>
  <c r="U50" i="1"/>
  <c r="BJ49" i="1"/>
  <c r="BI50" i="1"/>
  <c r="AT49" i="1"/>
  <c r="AS50" i="1"/>
  <c r="AE50" i="1"/>
  <c r="AF49" i="1"/>
  <c r="AQ50" i="1"/>
  <c r="AR49" i="1"/>
  <c r="E59" i="2" l="1"/>
  <c r="E58" i="2"/>
  <c r="E57" i="2"/>
  <c r="E56" i="2"/>
  <c r="E55" i="2"/>
  <c r="BS60" i="2"/>
  <c r="BO60" i="2"/>
  <c r="BM60" i="2"/>
  <c r="BK60" i="2"/>
  <c r="BG60" i="2"/>
  <c r="BE60" i="2"/>
  <c r="BE42" i="2" s="1"/>
  <c r="BF42" i="2" s="1"/>
  <c r="BC60" i="2"/>
  <c r="BC42" i="2" s="1"/>
  <c r="BD42" i="2" s="1"/>
  <c r="AY60" i="2"/>
  <c r="AW60" i="2"/>
  <c r="AU60" i="2"/>
  <c r="AQ60" i="2"/>
  <c r="AO60" i="2"/>
  <c r="AO42" i="2" s="1"/>
  <c r="AP42" i="2" s="1"/>
  <c r="AM60" i="2"/>
  <c r="AI60" i="2"/>
  <c r="AG60" i="2"/>
  <c r="AG42" i="2" s="1"/>
  <c r="AE60" i="2"/>
  <c r="AE42" i="2" s="1"/>
  <c r="AF42" i="2" s="1"/>
  <c r="AA60" i="2"/>
  <c r="Y60" i="2"/>
  <c r="Y42" i="2" s="1"/>
  <c r="W60" i="2"/>
  <c r="W42" i="2" s="1"/>
  <c r="X42" i="2" s="1"/>
  <c r="S60" i="2"/>
  <c r="Q60" i="2"/>
  <c r="Q42" i="2" s="1"/>
  <c r="O60" i="2"/>
  <c r="O42" i="2" s="1"/>
  <c r="P42" i="2" s="1"/>
  <c r="K60" i="2"/>
  <c r="E54" i="2"/>
  <c r="G60" i="2"/>
  <c r="G42" i="2" s="1"/>
  <c r="BT47" i="2"/>
  <c r="BR47" i="2"/>
  <c r="BP47" i="2"/>
  <c r="BN47" i="2"/>
  <c r="BL47" i="2"/>
  <c r="BJ47" i="2"/>
  <c r="BH47" i="2"/>
  <c r="BF47" i="2"/>
  <c r="BD47" i="2"/>
  <c r="BB47" i="2"/>
  <c r="AZ47" i="2"/>
  <c r="AX47" i="2"/>
  <c r="AV47" i="2"/>
  <c r="AT47" i="2"/>
  <c r="AR47" i="2"/>
  <c r="AP47" i="2"/>
  <c r="AN47" i="2"/>
  <c r="AL47" i="2"/>
  <c r="AJ47" i="2"/>
  <c r="AH47" i="2"/>
  <c r="AF47" i="2"/>
  <c r="AD47" i="2"/>
  <c r="AB47" i="2"/>
  <c r="Z47" i="2"/>
  <c r="X47" i="2"/>
  <c r="V47" i="2"/>
  <c r="T47" i="2"/>
  <c r="R47" i="2"/>
  <c r="P47" i="2"/>
  <c r="N47" i="2"/>
  <c r="L47" i="2"/>
  <c r="J47" i="2"/>
  <c r="H47" i="2"/>
  <c r="F47" i="2"/>
  <c r="BT46" i="2"/>
  <c r="BR46" i="2"/>
  <c r="BP46" i="2"/>
  <c r="BN46" i="2"/>
  <c r="BL46" i="2"/>
  <c r="BJ46" i="2"/>
  <c r="BH46" i="2"/>
  <c r="BF46" i="2"/>
  <c r="BD46" i="2"/>
  <c r="BB46" i="2"/>
  <c r="AZ46" i="2"/>
  <c r="AX46" i="2"/>
  <c r="AV46" i="2"/>
  <c r="AT46" i="2"/>
  <c r="AR46" i="2"/>
  <c r="AP46" i="2"/>
  <c r="AN46" i="2"/>
  <c r="AL46" i="2"/>
  <c r="AJ46" i="2"/>
  <c r="AH46" i="2"/>
  <c r="AF46" i="2"/>
  <c r="AD46" i="2"/>
  <c r="AB46" i="2"/>
  <c r="Z46" i="2"/>
  <c r="X46" i="2"/>
  <c r="V46" i="2"/>
  <c r="T46" i="2"/>
  <c r="R46" i="2"/>
  <c r="P46" i="2"/>
  <c r="N46" i="2"/>
  <c r="L46" i="2"/>
  <c r="J46" i="2"/>
  <c r="H46" i="2"/>
  <c r="E46" i="2"/>
  <c r="F46" i="2" s="1"/>
  <c r="BT44" i="2"/>
  <c r="BR44" i="2"/>
  <c r="BP44" i="2"/>
  <c r="BN44" i="2"/>
  <c r="BL44" i="2"/>
  <c r="BJ44" i="2"/>
  <c r="BH44" i="2"/>
  <c r="BF44" i="2"/>
  <c r="BD44" i="2"/>
  <c r="BB44" i="2"/>
  <c r="AZ44" i="2"/>
  <c r="AX44" i="2"/>
  <c r="AV44" i="2"/>
  <c r="AT44" i="2"/>
  <c r="AR44" i="2"/>
  <c r="AP44" i="2"/>
  <c r="AN44" i="2"/>
  <c r="AL44" i="2"/>
  <c r="AJ44" i="2"/>
  <c r="AH44" i="2"/>
  <c r="AF44" i="2"/>
  <c r="AD44" i="2"/>
  <c r="AB44" i="2"/>
  <c r="Z44" i="2"/>
  <c r="X44" i="2"/>
  <c r="V44" i="2"/>
  <c r="T44" i="2"/>
  <c r="R44" i="2"/>
  <c r="P44" i="2"/>
  <c r="N44" i="2"/>
  <c r="L44" i="2"/>
  <c r="J44" i="2"/>
  <c r="H44" i="2"/>
  <c r="F44" i="2"/>
  <c r="BT43" i="2"/>
  <c r="BR43" i="2"/>
  <c r="BP43" i="2"/>
  <c r="BN43" i="2"/>
  <c r="BL43" i="2"/>
  <c r="BJ43" i="2"/>
  <c r="BH43" i="2"/>
  <c r="BF43" i="2"/>
  <c r="BD43" i="2"/>
  <c r="BB43" i="2"/>
  <c r="AZ43" i="2"/>
  <c r="AX43" i="2"/>
  <c r="AV43" i="2"/>
  <c r="AT43" i="2"/>
  <c r="AR43" i="2"/>
  <c r="AP43" i="2"/>
  <c r="AN43" i="2"/>
  <c r="AL43" i="2"/>
  <c r="AJ43" i="2"/>
  <c r="AH43" i="2"/>
  <c r="AF43" i="2"/>
  <c r="AD43" i="2"/>
  <c r="AB43" i="2"/>
  <c r="Z43" i="2"/>
  <c r="X43" i="2"/>
  <c r="V43" i="2"/>
  <c r="T43" i="2"/>
  <c r="R43" i="2"/>
  <c r="P43" i="2"/>
  <c r="N43" i="2"/>
  <c r="L43" i="2"/>
  <c r="J43" i="2"/>
  <c r="BS42" i="2"/>
  <c r="BT42" i="2" s="1"/>
  <c r="BP42" i="2"/>
  <c r="BO42" i="2"/>
  <c r="BM42" i="2"/>
  <c r="BN42" i="2" s="1"/>
  <c r="BK42" i="2"/>
  <c r="BL42" i="2" s="1"/>
  <c r="BG42" i="2"/>
  <c r="BH42" i="2" s="1"/>
  <c r="AZ42" i="2"/>
  <c r="AY42" i="2"/>
  <c r="AW42" i="2"/>
  <c r="AX42" i="2" s="1"/>
  <c r="AU42" i="2"/>
  <c r="AV42" i="2" s="1"/>
  <c r="AQ42" i="2"/>
  <c r="AR42" i="2" s="1"/>
  <c r="AM42" i="2"/>
  <c r="AN42" i="2" s="1"/>
  <c r="AJ42" i="2"/>
  <c r="AI42" i="2"/>
  <c r="AH42" i="2"/>
  <c r="AA42" i="2"/>
  <c r="AB42" i="2" s="1"/>
  <c r="Z42" i="2"/>
  <c r="T42" i="2"/>
  <c r="S42" i="2"/>
  <c r="R42" i="2"/>
  <c r="K42" i="2"/>
  <c r="L42" i="2" s="1"/>
  <c r="BT41" i="2"/>
  <c r="BR41" i="2"/>
  <c r="BP41" i="2"/>
  <c r="BN41" i="2"/>
  <c r="BL41" i="2"/>
  <c r="BJ41" i="2"/>
  <c r="BH41" i="2"/>
  <c r="BF41" i="2"/>
  <c r="BD41" i="2"/>
  <c r="BB41" i="2"/>
  <c r="AZ41" i="2"/>
  <c r="AX41" i="2"/>
  <c r="AV41" i="2"/>
  <c r="AT41" i="2"/>
  <c r="AR41" i="2"/>
  <c r="AP41" i="2"/>
  <c r="AN41" i="2"/>
  <c r="AL41" i="2"/>
  <c r="AJ41" i="2"/>
  <c r="AH41" i="2"/>
  <c r="AF41" i="2"/>
  <c r="AD41" i="2"/>
  <c r="AB41" i="2"/>
  <c r="Z41" i="2"/>
  <c r="X41" i="2"/>
  <c r="V41" i="2"/>
  <c r="T41" i="2"/>
  <c r="R41" i="2"/>
  <c r="P41" i="2"/>
  <c r="N41" i="2"/>
  <c r="L41" i="2"/>
  <c r="J41" i="2"/>
  <c r="BT40" i="2"/>
  <c r="BR40" i="2"/>
  <c r="BP40" i="2"/>
  <c r="BN40" i="2"/>
  <c r="BL40" i="2"/>
  <c r="BJ40" i="2"/>
  <c r="BH40" i="2"/>
  <c r="BF40" i="2"/>
  <c r="BB40" i="2"/>
  <c r="AZ40" i="2"/>
  <c r="AX40" i="2"/>
  <c r="AT40" i="2"/>
  <c r="AR40" i="2"/>
  <c r="AP40" i="2"/>
  <c r="AL40" i="2"/>
  <c r="AI48" i="2"/>
  <c r="AJ48" i="2" s="1"/>
  <c r="AH40" i="2"/>
  <c r="AD40" i="2"/>
  <c r="AB40" i="2"/>
  <c r="X40" i="2"/>
  <c r="E40" i="2"/>
  <c r="P40" i="2"/>
  <c r="L40" i="2"/>
  <c r="H40" i="2"/>
  <c r="BT35" i="2"/>
  <c r="BR35" i="2"/>
  <c r="BP35" i="2"/>
  <c r="BN35" i="2"/>
  <c r="BL35" i="2"/>
  <c r="BJ35" i="2"/>
  <c r="BH35" i="2"/>
  <c r="BF35" i="2"/>
  <c r="BD35" i="2"/>
  <c r="BB35" i="2"/>
  <c r="AZ35" i="2"/>
  <c r="AX35" i="2"/>
  <c r="AV35" i="2"/>
  <c r="AT35" i="2"/>
  <c r="AR35" i="2"/>
  <c r="AP35" i="2"/>
  <c r="AN35" i="2"/>
  <c r="AL35" i="2"/>
  <c r="AJ35" i="2"/>
  <c r="AH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F35" i="2"/>
  <c r="BT34" i="2"/>
  <c r="BR34" i="2"/>
  <c r="BP34" i="2"/>
  <c r="BN34" i="2"/>
  <c r="BL34" i="2"/>
  <c r="BJ34" i="2"/>
  <c r="BH34" i="2"/>
  <c r="BF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N34" i="2"/>
  <c r="L34" i="2"/>
  <c r="J34" i="2"/>
  <c r="H34" i="2"/>
  <c r="F34" i="2"/>
  <c r="BT33" i="2"/>
  <c r="BR33" i="2"/>
  <c r="BP33" i="2"/>
  <c r="BN33" i="2"/>
  <c r="BL33" i="2"/>
  <c r="BJ33" i="2"/>
  <c r="BH33" i="2"/>
  <c r="BF33" i="2"/>
  <c r="BD33" i="2"/>
  <c r="BB33" i="2"/>
  <c r="AZ33" i="2"/>
  <c r="AX33" i="2"/>
  <c r="AV33" i="2"/>
  <c r="AT33" i="2"/>
  <c r="AR33" i="2"/>
  <c r="AP33" i="2"/>
  <c r="AN33" i="2"/>
  <c r="AL33" i="2"/>
  <c r="AJ33" i="2"/>
  <c r="AH33" i="2"/>
  <c r="AF33" i="2"/>
  <c r="AD33" i="2"/>
  <c r="AB33" i="2"/>
  <c r="Z33" i="2"/>
  <c r="X33" i="2"/>
  <c r="V33" i="2"/>
  <c r="T33" i="2"/>
  <c r="R33" i="2"/>
  <c r="P33" i="2"/>
  <c r="N33" i="2"/>
  <c r="L33" i="2"/>
  <c r="J33" i="2"/>
  <c r="H33" i="2"/>
  <c r="F33" i="2"/>
  <c r="BT32" i="2"/>
  <c r="BR32" i="2"/>
  <c r="BP32" i="2"/>
  <c r="BN32" i="2"/>
  <c r="BL32" i="2"/>
  <c r="BJ32" i="2"/>
  <c r="BH32" i="2"/>
  <c r="BF32" i="2"/>
  <c r="BD32" i="2"/>
  <c r="BB32" i="2"/>
  <c r="AZ32" i="2"/>
  <c r="AX32" i="2"/>
  <c r="AV32" i="2"/>
  <c r="AT32" i="2"/>
  <c r="AR32" i="2"/>
  <c r="AP32" i="2"/>
  <c r="AN32" i="2"/>
  <c r="AL32" i="2"/>
  <c r="AJ32" i="2"/>
  <c r="AH32" i="2"/>
  <c r="AF32" i="2"/>
  <c r="AD32" i="2"/>
  <c r="AB32" i="2"/>
  <c r="Z32" i="2"/>
  <c r="X32" i="2"/>
  <c r="V32" i="2"/>
  <c r="T32" i="2"/>
  <c r="R32" i="2"/>
  <c r="P32" i="2"/>
  <c r="N32" i="2"/>
  <c r="L32" i="2"/>
  <c r="J32" i="2"/>
  <c r="H32" i="2"/>
  <c r="F32" i="2"/>
  <c r="BT31" i="2"/>
  <c r="BR31" i="2"/>
  <c r="BP31" i="2"/>
  <c r="BN31" i="2"/>
  <c r="BL31" i="2"/>
  <c r="BJ31" i="2"/>
  <c r="BH31" i="2"/>
  <c r="BF31" i="2"/>
  <c r="BD31" i="2"/>
  <c r="BB31" i="2"/>
  <c r="AZ31" i="2"/>
  <c r="AX31" i="2"/>
  <c r="AV31" i="2"/>
  <c r="AT31" i="2"/>
  <c r="AR31" i="2"/>
  <c r="AP31" i="2"/>
  <c r="AN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BS36" i="2"/>
  <c r="BT36" i="2" s="1"/>
  <c r="BR30" i="2"/>
  <c r="BO36" i="2"/>
  <c r="BP36" i="2" s="1"/>
  <c r="BN30" i="2"/>
  <c r="BL30" i="2"/>
  <c r="BK36" i="2"/>
  <c r="BL36" i="2" s="1"/>
  <c r="BD30" i="2"/>
  <c r="BC36" i="2"/>
  <c r="BD36" i="2" s="1"/>
  <c r="AX30" i="2"/>
  <c r="AU36" i="2"/>
  <c r="AV36" i="2" s="1"/>
  <c r="AN30" i="2"/>
  <c r="AM36" i="2"/>
  <c r="AN36" i="2" s="1"/>
  <c r="AI36" i="2"/>
  <c r="AJ36" i="2" s="1"/>
  <c r="AH30" i="2"/>
  <c r="AF30" i="2"/>
  <c r="AE36" i="2"/>
  <c r="AF36" i="2" s="1"/>
  <c r="X30" i="2"/>
  <c r="W36" i="2"/>
  <c r="X36" i="2" s="1"/>
  <c r="T30" i="2"/>
  <c r="S36" i="2"/>
  <c r="T36" i="2" s="1"/>
  <c r="R30" i="2"/>
  <c r="P30" i="2"/>
  <c r="O36" i="2"/>
  <c r="P36" i="2" s="1"/>
  <c r="H30" i="2"/>
  <c r="G36" i="2"/>
  <c r="H36" i="2" s="1"/>
  <c r="BG28" i="2"/>
  <c r="AY28" i="2"/>
  <c r="AO28" i="2"/>
  <c r="BT27" i="2"/>
  <c r="BR27" i="2"/>
  <c r="BP27" i="2"/>
  <c r="BN27" i="2"/>
  <c r="BL27" i="2"/>
  <c r="BJ27" i="2"/>
  <c r="BH27" i="2"/>
  <c r="BF27" i="2"/>
  <c r="BD27" i="2"/>
  <c r="BB27" i="2"/>
  <c r="AZ27" i="2"/>
  <c r="A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X27" i="2"/>
  <c r="V27" i="2"/>
  <c r="T27" i="2"/>
  <c r="R27" i="2"/>
  <c r="P27" i="2"/>
  <c r="N27" i="2"/>
  <c r="L27" i="2"/>
  <c r="J27" i="2"/>
  <c r="H27" i="2"/>
  <c r="F27" i="2"/>
  <c r="BT26" i="2"/>
  <c r="BR26" i="2"/>
  <c r="BP26" i="2"/>
  <c r="BN26" i="2"/>
  <c r="BL26" i="2"/>
  <c r="BJ26" i="2"/>
  <c r="BH26" i="2"/>
  <c r="BF26" i="2"/>
  <c r="BD26" i="2"/>
  <c r="BB26" i="2"/>
  <c r="AZ26" i="2"/>
  <c r="AX26" i="2"/>
  <c r="AV26" i="2"/>
  <c r="AT26" i="2"/>
  <c r="AR26" i="2"/>
  <c r="AP26" i="2"/>
  <c r="AN26" i="2"/>
  <c r="AL26" i="2"/>
  <c r="AJ26" i="2"/>
  <c r="AH26" i="2"/>
  <c r="AF26" i="2"/>
  <c r="AD26" i="2"/>
  <c r="AB26" i="2"/>
  <c r="Z26" i="2"/>
  <c r="X26" i="2"/>
  <c r="V26" i="2"/>
  <c r="T26" i="2"/>
  <c r="R26" i="2"/>
  <c r="P26" i="2"/>
  <c r="N26" i="2"/>
  <c r="L26" i="2"/>
  <c r="J26" i="2"/>
  <c r="H26" i="2"/>
  <c r="F26" i="2"/>
  <c r="BT25" i="2"/>
  <c r="BR25" i="2"/>
  <c r="BP25" i="2"/>
  <c r="BN25" i="2"/>
  <c r="BL25" i="2"/>
  <c r="BJ25" i="2"/>
  <c r="BH25" i="2"/>
  <c r="BF25" i="2"/>
  <c r="BD25" i="2"/>
  <c r="BB25" i="2"/>
  <c r="AZ25" i="2"/>
  <c r="AX25" i="2"/>
  <c r="AV25" i="2"/>
  <c r="AT25" i="2"/>
  <c r="AR25" i="2"/>
  <c r="AP25" i="2"/>
  <c r="AN25" i="2"/>
  <c r="AL25" i="2"/>
  <c r="AJ25" i="2"/>
  <c r="AH25" i="2"/>
  <c r="AF25" i="2"/>
  <c r="AD25" i="2"/>
  <c r="AB25" i="2"/>
  <c r="Z25" i="2"/>
  <c r="X25" i="2"/>
  <c r="V25" i="2"/>
  <c r="T25" i="2"/>
  <c r="R25" i="2"/>
  <c r="P25" i="2"/>
  <c r="N25" i="2"/>
  <c r="L25" i="2"/>
  <c r="J25" i="2"/>
  <c r="H25" i="2"/>
  <c r="E25" i="2"/>
  <c r="F25" i="2" s="1"/>
  <c r="BT24" i="2"/>
  <c r="BR24" i="2"/>
  <c r="BP24" i="2"/>
  <c r="BN24" i="2"/>
  <c r="BL24" i="2"/>
  <c r="BJ24" i="2"/>
  <c r="BH24" i="2"/>
  <c r="BF24" i="2"/>
  <c r="BD24" i="2"/>
  <c r="BB24" i="2"/>
  <c r="AZ24" i="2"/>
  <c r="AX24" i="2"/>
  <c r="AV24" i="2"/>
  <c r="AT24" i="2"/>
  <c r="AR24" i="2"/>
  <c r="AP24" i="2"/>
  <c r="AN24" i="2"/>
  <c r="AL24" i="2"/>
  <c r="AJ24" i="2"/>
  <c r="AH24" i="2"/>
  <c r="AF24" i="2"/>
  <c r="AD24" i="2"/>
  <c r="AB24" i="2"/>
  <c r="Z24" i="2"/>
  <c r="X24" i="2"/>
  <c r="V24" i="2"/>
  <c r="T24" i="2"/>
  <c r="R24" i="2"/>
  <c r="P24" i="2"/>
  <c r="N24" i="2"/>
  <c r="L24" i="2"/>
  <c r="J24" i="2"/>
  <c r="H24" i="2"/>
  <c r="BT23" i="2"/>
  <c r="BR23" i="2"/>
  <c r="BP23" i="2"/>
  <c r="BN23" i="2"/>
  <c r="BL23" i="2"/>
  <c r="BJ23" i="2"/>
  <c r="BH23" i="2"/>
  <c r="BF23" i="2"/>
  <c r="BD23" i="2"/>
  <c r="BB23" i="2"/>
  <c r="AZ23" i="2"/>
  <c r="AX23" i="2"/>
  <c r="AV23" i="2"/>
  <c r="AT23" i="2"/>
  <c r="AR23" i="2"/>
  <c r="AP23" i="2"/>
  <c r="AN23" i="2"/>
  <c r="AL23" i="2"/>
  <c r="AJ23" i="2"/>
  <c r="AH23" i="2"/>
  <c r="AF23" i="2"/>
  <c r="AD23" i="2"/>
  <c r="AB23" i="2"/>
  <c r="Z23" i="2"/>
  <c r="X23" i="2"/>
  <c r="V23" i="2"/>
  <c r="T23" i="2"/>
  <c r="R23" i="2"/>
  <c r="P23" i="2"/>
  <c r="N23" i="2"/>
  <c r="L23" i="2"/>
  <c r="I28" i="2"/>
  <c r="H23" i="2"/>
  <c r="E23" i="2"/>
  <c r="F23" i="2" s="1"/>
  <c r="BT22" i="2"/>
  <c r="BR22" i="2"/>
  <c r="BP22" i="2"/>
  <c r="BN22" i="2"/>
  <c r="BL22" i="2"/>
  <c r="BJ22" i="2"/>
  <c r="BH22" i="2"/>
  <c r="BF22" i="2"/>
  <c r="BD22" i="2"/>
  <c r="BB22" i="2"/>
  <c r="AZ22" i="2"/>
  <c r="AX22" i="2"/>
  <c r="AV22" i="2"/>
  <c r="AT22" i="2"/>
  <c r="AR22" i="2"/>
  <c r="AP22" i="2"/>
  <c r="AN22" i="2"/>
  <c r="AL22" i="2"/>
  <c r="AJ22" i="2"/>
  <c r="AH22" i="2"/>
  <c r="AF22" i="2"/>
  <c r="AD22" i="2"/>
  <c r="AB22" i="2"/>
  <c r="Z22" i="2"/>
  <c r="X22" i="2"/>
  <c r="V22" i="2"/>
  <c r="T22" i="2"/>
  <c r="R22" i="2"/>
  <c r="P22" i="2"/>
  <c r="N22" i="2"/>
  <c r="L22" i="2"/>
  <c r="J22" i="2"/>
  <c r="BT21" i="2"/>
  <c r="BR21" i="2"/>
  <c r="BO28" i="2"/>
  <c r="BN21" i="2"/>
  <c r="BL21" i="2"/>
  <c r="BJ21" i="2"/>
  <c r="BH21" i="2"/>
  <c r="BF21" i="2"/>
  <c r="BD21" i="2"/>
  <c r="AZ21" i="2"/>
  <c r="AX21" i="2"/>
  <c r="AV21" i="2"/>
  <c r="AU28" i="2"/>
  <c r="AT21" i="2"/>
  <c r="AP21" i="2"/>
  <c r="AN21" i="2"/>
  <c r="AJ21" i="2"/>
  <c r="AH21" i="2"/>
  <c r="AF21" i="2"/>
  <c r="AD21" i="2"/>
  <c r="AB21" i="2"/>
  <c r="Z21" i="2"/>
  <c r="X21" i="2"/>
  <c r="V21" i="2"/>
  <c r="S28" i="2"/>
  <c r="R21" i="2"/>
  <c r="P21" i="2"/>
  <c r="N21" i="2"/>
  <c r="L21" i="2"/>
  <c r="J21" i="2"/>
  <c r="H21" i="2"/>
  <c r="BT20" i="2"/>
  <c r="BR20" i="2"/>
  <c r="BP20" i="2"/>
  <c r="BN20" i="2"/>
  <c r="BL20" i="2"/>
  <c r="BK28" i="2"/>
  <c r="BJ20" i="2"/>
  <c r="BH20" i="2"/>
  <c r="BF20" i="2"/>
  <c r="BD20" i="2"/>
  <c r="BB20" i="2"/>
  <c r="AZ20" i="2"/>
  <c r="AX20" i="2"/>
  <c r="AV20" i="2"/>
  <c r="AT20" i="2"/>
  <c r="AR20" i="2"/>
  <c r="AP20" i="2"/>
  <c r="AN20" i="2"/>
  <c r="AL20" i="2"/>
  <c r="AJ20" i="2"/>
  <c r="AI28" i="2"/>
  <c r="AH20" i="2"/>
  <c r="AF20" i="2"/>
  <c r="AD20" i="2"/>
  <c r="AB20" i="2"/>
  <c r="Z20" i="2"/>
  <c r="X20" i="2"/>
  <c r="V20" i="2"/>
  <c r="T20" i="2"/>
  <c r="R20" i="2"/>
  <c r="P20" i="2"/>
  <c r="N20" i="2"/>
  <c r="L20" i="2"/>
  <c r="J20" i="2"/>
  <c r="H20" i="2"/>
  <c r="F20" i="2"/>
  <c r="E20" i="2"/>
  <c r="BT19" i="2"/>
  <c r="BR19" i="2"/>
  <c r="BP19" i="2"/>
  <c r="BN19" i="2"/>
  <c r="BL19" i="2"/>
  <c r="BJ19" i="2"/>
  <c r="BH19" i="2"/>
  <c r="BF19" i="2"/>
  <c r="BD19" i="2"/>
  <c r="BB19" i="2"/>
  <c r="AZ19" i="2"/>
  <c r="AX19" i="2"/>
  <c r="AV19" i="2"/>
  <c r="AT19" i="2"/>
  <c r="AR19" i="2"/>
  <c r="AP19" i="2"/>
  <c r="AN19" i="2"/>
  <c r="AL19" i="2"/>
  <c r="AJ19" i="2"/>
  <c r="AH19" i="2"/>
  <c r="AF19" i="2"/>
  <c r="AD19" i="2"/>
  <c r="AB19" i="2"/>
  <c r="Z19" i="2"/>
  <c r="X19" i="2"/>
  <c r="V19" i="2"/>
  <c r="T19" i="2"/>
  <c r="R19" i="2"/>
  <c r="P19" i="2"/>
  <c r="N19" i="2"/>
  <c r="L19" i="2"/>
  <c r="J19" i="2"/>
  <c r="H19" i="2"/>
  <c r="F19" i="2"/>
  <c r="BF18" i="2"/>
  <c r="AK18" i="2"/>
  <c r="Z18" i="2"/>
  <c r="BT17" i="2"/>
  <c r="BR17" i="2"/>
  <c r="BP17" i="2"/>
  <c r="BN17" i="2"/>
  <c r="BL17" i="2"/>
  <c r="BJ17" i="2"/>
  <c r="BH17" i="2"/>
  <c r="BF17" i="2"/>
  <c r="BE18" i="2"/>
  <c r="BD17" i="2"/>
  <c r="BB17" i="2"/>
  <c r="AZ17" i="2"/>
  <c r="AX17" i="2"/>
  <c r="AV17" i="2"/>
  <c r="AT17" i="2"/>
  <c r="AR17" i="2"/>
  <c r="AP17" i="2"/>
  <c r="AO18" i="2"/>
  <c r="AP18" i="2" s="1"/>
  <c r="AN17" i="2"/>
  <c r="AL17" i="2"/>
  <c r="AJ17" i="2"/>
  <c r="AH17" i="2"/>
  <c r="AF17" i="2"/>
  <c r="AD17" i="2"/>
  <c r="AB17" i="2"/>
  <c r="Z17" i="2"/>
  <c r="Y18" i="2"/>
  <c r="X17" i="2"/>
  <c r="V17" i="2"/>
  <c r="T17" i="2"/>
  <c r="R17" i="2"/>
  <c r="P17" i="2"/>
  <c r="N17" i="2"/>
  <c r="L17" i="2"/>
  <c r="J17" i="2"/>
  <c r="I18" i="2"/>
  <c r="H17" i="2"/>
  <c r="E17" i="2"/>
  <c r="F17" i="2" s="1"/>
  <c r="BS18" i="2"/>
  <c r="BR16" i="2"/>
  <c r="BO18" i="2"/>
  <c r="BN16" i="2"/>
  <c r="BJ16" i="2"/>
  <c r="BF16" i="2"/>
  <c r="BC18" i="2"/>
  <c r="BB16" i="2"/>
  <c r="AY18" i="2"/>
  <c r="AX16" i="2"/>
  <c r="AT16" i="2"/>
  <c r="AP16" i="2"/>
  <c r="AM18" i="2"/>
  <c r="AL16" i="2"/>
  <c r="AI18" i="2"/>
  <c r="AH16" i="2"/>
  <c r="AD16" i="2"/>
  <c r="Z16" i="2"/>
  <c r="W18" i="2"/>
  <c r="V16" i="2"/>
  <c r="S18" i="2"/>
  <c r="R16" i="2"/>
  <c r="N16" i="2"/>
  <c r="J16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E60" i="2" l="1"/>
  <c r="A35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36" i="2"/>
  <c r="AV28" i="2"/>
  <c r="AU37" i="2"/>
  <c r="AV37" i="2" s="1"/>
  <c r="I37" i="2"/>
  <c r="J37" i="2" s="1"/>
  <c r="J28" i="2"/>
  <c r="BH28" i="2"/>
  <c r="V30" i="2"/>
  <c r="U36" i="2"/>
  <c r="V36" i="2" s="1"/>
  <c r="BJ30" i="2"/>
  <c r="BI36" i="2"/>
  <c r="BJ36" i="2" s="1"/>
  <c r="U18" i="2"/>
  <c r="AQ28" i="2"/>
  <c r="AR21" i="2"/>
  <c r="AP28" i="2"/>
  <c r="AL18" i="2"/>
  <c r="BB21" i="2"/>
  <c r="BA28" i="2"/>
  <c r="BP28" i="2"/>
  <c r="BO37" i="2"/>
  <c r="BP37" i="2" s="1"/>
  <c r="J30" i="2"/>
  <c r="I36" i="2"/>
  <c r="J36" i="2" s="1"/>
  <c r="E30" i="2"/>
  <c r="AA36" i="2"/>
  <c r="AB36" i="2" s="1"/>
  <c r="AB30" i="2"/>
  <c r="E21" i="2"/>
  <c r="T28" i="2"/>
  <c r="S37" i="2"/>
  <c r="T37" i="2" s="1"/>
  <c r="AE28" i="2"/>
  <c r="BQ18" i="2"/>
  <c r="J18" i="2"/>
  <c r="BA18" i="2"/>
  <c r="AL21" i="2"/>
  <c r="AK28" i="2"/>
  <c r="K28" i="2"/>
  <c r="AZ28" i="2"/>
  <c r="AY37" i="2"/>
  <c r="AZ37" i="2" s="1"/>
  <c r="Q18" i="2"/>
  <c r="AG18" i="2"/>
  <c r="AW18" i="2"/>
  <c r="BM18" i="2"/>
  <c r="AA28" i="2"/>
  <c r="AJ28" i="2"/>
  <c r="AI37" i="2"/>
  <c r="AJ37" i="2" s="1"/>
  <c r="BL28" i="2"/>
  <c r="BK37" i="2"/>
  <c r="BL37" i="2" s="1"/>
  <c r="E22" i="2"/>
  <c r="F22" i="2" s="1"/>
  <c r="O28" i="2"/>
  <c r="Y28" i="2"/>
  <c r="AG28" i="2"/>
  <c r="F40" i="2"/>
  <c r="G18" i="2"/>
  <c r="E16" i="2"/>
  <c r="K18" i="2"/>
  <c r="O18" i="2"/>
  <c r="AA18" i="2"/>
  <c r="AE18" i="2"/>
  <c r="AI49" i="2"/>
  <c r="AQ18" i="2"/>
  <c r="AU18" i="2"/>
  <c r="BG18" i="2"/>
  <c r="BK18" i="2"/>
  <c r="M18" i="2"/>
  <c r="X18" i="2"/>
  <c r="AC18" i="2"/>
  <c r="AN18" i="2"/>
  <c r="AS18" i="2"/>
  <c r="BD18" i="2"/>
  <c r="BI18" i="2"/>
  <c r="BT18" i="2"/>
  <c r="H22" i="2"/>
  <c r="J23" i="2"/>
  <c r="E24" i="2"/>
  <c r="F24" i="2" s="1"/>
  <c r="Q28" i="2"/>
  <c r="BM28" i="2"/>
  <c r="AL30" i="2"/>
  <c r="AK36" i="2"/>
  <c r="AL36" i="2" s="1"/>
  <c r="AQ36" i="2"/>
  <c r="AR36" i="2" s="1"/>
  <c r="AR30" i="2"/>
  <c r="AY36" i="2"/>
  <c r="AZ36" i="2" s="1"/>
  <c r="AZ30" i="2"/>
  <c r="H16" i="2"/>
  <c r="L16" i="2"/>
  <c r="P16" i="2"/>
  <c r="T16" i="2"/>
  <c r="X16" i="2"/>
  <c r="AB16" i="2"/>
  <c r="AF16" i="2"/>
  <c r="AJ16" i="2"/>
  <c r="AN16" i="2"/>
  <c r="AR16" i="2"/>
  <c r="AV16" i="2"/>
  <c r="AZ16" i="2"/>
  <c r="BD16" i="2"/>
  <c r="BH16" i="2"/>
  <c r="BL16" i="2"/>
  <c r="BP16" i="2"/>
  <c r="BT16" i="2"/>
  <c r="T18" i="2"/>
  <c r="AJ18" i="2"/>
  <c r="AZ18" i="2"/>
  <c r="BP18" i="2"/>
  <c r="M28" i="2"/>
  <c r="U28" i="2"/>
  <c r="AC28" i="2"/>
  <c r="AS28" i="2"/>
  <c r="AW28" i="2"/>
  <c r="BE28" i="2"/>
  <c r="BI28" i="2"/>
  <c r="BQ28" i="2"/>
  <c r="T21" i="2"/>
  <c r="BP21" i="2"/>
  <c r="Z30" i="2"/>
  <c r="Y36" i="2"/>
  <c r="Z36" i="2" s="1"/>
  <c r="AT30" i="2"/>
  <c r="AS36" i="2"/>
  <c r="AT36" i="2" s="1"/>
  <c r="K36" i="2"/>
  <c r="L36" i="2" s="1"/>
  <c r="L30" i="2"/>
  <c r="AD30" i="2"/>
  <c r="AC36" i="2"/>
  <c r="AD36" i="2" s="1"/>
  <c r="BF30" i="2"/>
  <c r="BE36" i="2"/>
  <c r="BF36" i="2" s="1"/>
  <c r="G28" i="2"/>
  <c r="W28" i="2"/>
  <c r="AM28" i="2"/>
  <c r="BC28" i="2"/>
  <c r="BS28" i="2"/>
  <c r="N30" i="2"/>
  <c r="M36" i="2"/>
  <c r="N36" i="2" s="1"/>
  <c r="AJ30" i="2"/>
  <c r="AP30" i="2"/>
  <c r="AO36" i="2"/>
  <c r="AP36" i="2" s="1"/>
  <c r="AV30" i="2"/>
  <c r="BB30" i="2"/>
  <c r="BA36" i="2"/>
  <c r="BB36" i="2" s="1"/>
  <c r="BG36" i="2"/>
  <c r="BH36" i="2" s="1"/>
  <c r="BH30" i="2"/>
  <c r="E41" i="2"/>
  <c r="F41" i="2" s="1"/>
  <c r="H41" i="2"/>
  <c r="K48" i="2"/>
  <c r="L48" i="2" s="1"/>
  <c r="AQ48" i="2"/>
  <c r="AR48" i="2" s="1"/>
  <c r="BT30" i="2"/>
  <c r="BQ36" i="2"/>
  <c r="BR36" i="2" s="1"/>
  <c r="O48" i="2"/>
  <c r="P48" i="2" s="1"/>
  <c r="T40" i="2"/>
  <c r="S48" i="2"/>
  <c r="T48" i="2" s="1"/>
  <c r="AY48" i="2"/>
  <c r="AZ48" i="2" s="1"/>
  <c r="H42" i="2"/>
  <c r="BP30" i="2"/>
  <c r="Q36" i="2"/>
  <c r="R36" i="2" s="1"/>
  <c r="AG36" i="2"/>
  <c r="AH36" i="2" s="1"/>
  <c r="AW36" i="2"/>
  <c r="AX36" i="2" s="1"/>
  <c r="BM36" i="2"/>
  <c r="BN36" i="2" s="1"/>
  <c r="AE48" i="2"/>
  <c r="AF48" i="2" s="1"/>
  <c r="AM48" i="2"/>
  <c r="AN48" i="2" s="1"/>
  <c r="AU48" i="2"/>
  <c r="AV48" i="2" s="1"/>
  <c r="BC48" i="2"/>
  <c r="BD48" i="2" s="1"/>
  <c r="BK48" i="2"/>
  <c r="BL48" i="2" s="1"/>
  <c r="BS48" i="2"/>
  <c r="BT48" i="2" s="1"/>
  <c r="E43" i="2"/>
  <c r="F43" i="2" s="1"/>
  <c r="H43" i="2"/>
  <c r="AA48" i="2"/>
  <c r="AB48" i="2" s="1"/>
  <c r="BG48" i="2"/>
  <c r="BH48" i="2" s="1"/>
  <c r="I60" i="2"/>
  <c r="I42" i="2" s="1"/>
  <c r="J42" i="2" s="1"/>
  <c r="G48" i="2"/>
  <c r="H48" i="2" s="1"/>
  <c r="W48" i="2"/>
  <c r="X48" i="2" s="1"/>
  <c r="AF40" i="2"/>
  <c r="AJ40" i="2"/>
  <c r="AN40" i="2"/>
  <c r="AV40" i="2"/>
  <c r="BD40" i="2"/>
  <c r="BO48" i="2"/>
  <c r="BP48" i="2" s="1"/>
  <c r="Q48" i="2"/>
  <c r="R48" i="2" s="1"/>
  <c r="Y48" i="2"/>
  <c r="Z48" i="2" s="1"/>
  <c r="AG48" i="2"/>
  <c r="AH48" i="2" s="1"/>
  <c r="AO48" i="2"/>
  <c r="AP48" i="2" s="1"/>
  <c r="AW48" i="2"/>
  <c r="AX48" i="2" s="1"/>
  <c r="BE48" i="2"/>
  <c r="BF48" i="2" s="1"/>
  <c r="BM48" i="2"/>
  <c r="BN48" i="2" s="1"/>
  <c r="BQ48" i="2"/>
  <c r="BR48" i="2" s="1"/>
  <c r="J40" i="2"/>
  <c r="N40" i="2"/>
  <c r="R40" i="2"/>
  <c r="V40" i="2"/>
  <c r="Z40" i="2"/>
  <c r="M60" i="2"/>
  <c r="M42" i="2" s="1"/>
  <c r="N42" i="2" s="1"/>
  <c r="U60" i="2"/>
  <c r="U42" i="2" s="1"/>
  <c r="V42" i="2" s="1"/>
  <c r="AC60" i="2"/>
  <c r="AC42" i="2" s="1"/>
  <c r="AD42" i="2" s="1"/>
  <c r="AK60" i="2"/>
  <c r="AK42" i="2" s="1"/>
  <c r="AL42" i="2" s="1"/>
  <c r="AS60" i="2"/>
  <c r="AS42" i="2" s="1"/>
  <c r="AT42" i="2" s="1"/>
  <c r="BA60" i="2"/>
  <c r="BA42" i="2" s="1"/>
  <c r="BB42" i="2" s="1"/>
  <c r="BI60" i="2"/>
  <c r="BI42" i="2" s="1"/>
  <c r="BJ42" i="2" s="1"/>
  <c r="BQ60" i="2"/>
  <c r="BQ42" i="2" s="1"/>
  <c r="BR42" i="2" s="1"/>
  <c r="S49" i="2" l="1"/>
  <c r="AK48" i="2"/>
  <c r="AL48" i="2" s="1"/>
  <c r="U48" i="2"/>
  <c r="V48" i="2" s="1"/>
  <c r="BA48" i="2"/>
  <c r="BB48" i="2" s="1"/>
  <c r="AY49" i="2"/>
  <c r="AO37" i="2"/>
  <c r="AP37" i="2" s="1"/>
  <c r="BG37" i="2"/>
  <c r="BH37" i="2" s="1"/>
  <c r="AN28" i="2"/>
  <c r="AM37" i="2"/>
  <c r="BI37" i="2"/>
  <c r="BJ37" i="2" s="1"/>
  <c r="BJ28" i="2"/>
  <c r="AC37" i="2"/>
  <c r="AD37" i="2" s="1"/>
  <c r="AD28" i="2"/>
  <c r="AZ49" i="2"/>
  <c r="AY50" i="2"/>
  <c r="AJ49" i="2"/>
  <c r="AI50" i="2"/>
  <c r="H18" i="2"/>
  <c r="BN18" i="2"/>
  <c r="X28" i="2"/>
  <c r="W37" i="2"/>
  <c r="U37" i="2"/>
  <c r="V37" i="2" s="1"/>
  <c r="V28" i="2"/>
  <c r="BK49" i="2"/>
  <c r="BL18" i="2"/>
  <c r="AF18" i="2"/>
  <c r="P28" i="2"/>
  <c r="O37" i="2"/>
  <c r="P37" i="2" s="1"/>
  <c r="AX18" i="2"/>
  <c r="BB18" i="2"/>
  <c r="F30" i="2"/>
  <c r="E36" i="2"/>
  <c r="F36" i="2" s="1"/>
  <c r="BI48" i="2"/>
  <c r="BJ48" i="2" s="1"/>
  <c r="AS48" i="2"/>
  <c r="AT48" i="2" s="1"/>
  <c r="AC48" i="2"/>
  <c r="AD48" i="2" s="1"/>
  <c r="M48" i="2"/>
  <c r="N48" i="2" s="1"/>
  <c r="BT28" i="2"/>
  <c r="BS37" i="2"/>
  <c r="H28" i="2"/>
  <c r="G37" i="2"/>
  <c r="H37" i="2" s="1"/>
  <c r="AW37" i="2"/>
  <c r="AX37" i="2" s="1"/>
  <c r="AX28" i="2"/>
  <c r="M37" i="2"/>
  <c r="N37" i="2" s="1"/>
  <c r="N28" i="2"/>
  <c r="BM37" i="2"/>
  <c r="BN37" i="2" s="1"/>
  <c r="BN28" i="2"/>
  <c r="AT18" i="2"/>
  <c r="M49" i="2"/>
  <c r="N18" i="2"/>
  <c r="BG49" i="2"/>
  <c r="BH18" i="2"/>
  <c r="AR18" i="2"/>
  <c r="AB18" i="2"/>
  <c r="L18" i="2"/>
  <c r="AH18" i="2"/>
  <c r="L28" i="2"/>
  <c r="K37" i="2"/>
  <c r="L37" i="2" s="1"/>
  <c r="AF28" i="2"/>
  <c r="AE37" i="2"/>
  <c r="AF37" i="2" s="1"/>
  <c r="BA37" i="2"/>
  <c r="BB37" i="2" s="1"/>
  <c r="BB28" i="2"/>
  <c r="AR28" i="2"/>
  <c r="AQ37" i="2"/>
  <c r="AR37" i="2" s="1"/>
  <c r="BJ18" i="2"/>
  <c r="AC49" i="2"/>
  <c r="AD18" i="2"/>
  <c r="BO49" i="2"/>
  <c r="BP49" i="2" s="1"/>
  <c r="T49" i="2"/>
  <c r="S50" i="2"/>
  <c r="Y37" i="2"/>
  <c r="Z28" i="2"/>
  <c r="BR18" i="2"/>
  <c r="E42" i="2"/>
  <c r="F42" i="2" s="1"/>
  <c r="BE37" i="2"/>
  <c r="BF28" i="2"/>
  <c r="AU49" i="2"/>
  <c r="AV18" i="2"/>
  <c r="P18" i="2"/>
  <c r="F21" i="2"/>
  <c r="E28" i="2"/>
  <c r="I48" i="2"/>
  <c r="BD28" i="2"/>
  <c r="BC37" i="2"/>
  <c r="BQ37" i="2"/>
  <c r="BR37" i="2" s="1"/>
  <c r="BR28" i="2"/>
  <c r="AS37" i="2"/>
  <c r="AT37" i="2" s="1"/>
  <c r="AT28" i="2"/>
  <c r="Q37" i="2"/>
  <c r="R37" i="2" s="1"/>
  <c r="R28" i="2"/>
  <c r="E18" i="2"/>
  <c r="F16" i="2"/>
  <c r="AG37" i="2"/>
  <c r="AH37" i="2" s="1"/>
  <c r="AH28" i="2"/>
  <c r="AB28" i="2"/>
  <c r="AA37" i="2"/>
  <c r="AB37" i="2" s="1"/>
  <c r="Q49" i="2"/>
  <c r="R18" i="2"/>
  <c r="AK37" i="2"/>
  <c r="AL28" i="2"/>
  <c r="U49" i="2"/>
  <c r="V18" i="2"/>
  <c r="G49" i="2" l="1"/>
  <c r="K49" i="2"/>
  <c r="L49" i="2" s="1"/>
  <c r="AA49" i="2"/>
  <c r="AO49" i="2"/>
  <c r="AO50" i="2" s="1"/>
  <c r="U50" i="2"/>
  <c r="V49" i="2"/>
  <c r="Q50" i="2"/>
  <c r="R49" i="2"/>
  <c r="E37" i="2"/>
  <c r="F37" i="2" s="1"/>
  <c r="F28" i="2"/>
  <c r="Z37" i="2"/>
  <c r="Y49" i="2"/>
  <c r="X37" i="2"/>
  <c r="W49" i="2"/>
  <c r="AV49" i="2"/>
  <c r="AU50" i="2"/>
  <c r="K50" i="2"/>
  <c r="AQ49" i="2"/>
  <c r="BL49" i="2"/>
  <c r="BK50" i="2"/>
  <c r="BQ49" i="2"/>
  <c r="AP49" i="2"/>
  <c r="AG49" i="2"/>
  <c r="AN37" i="2"/>
  <c r="AM49" i="2"/>
  <c r="BT37" i="2"/>
  <c r="BS49" i="2"/>
  <c r="BD37" i="2"/>
  <c r="BC49" i="2"/>
  <c r="AD49" i="2"/>
  <c r="AC50" i="2"/>
  <c r="M50" i="2"/>
  <c r="N49" i="2"/>
  <c r="BA49" i="2"/>
  <c r="H49" i="2"/>
  <c r="G50" i="2"/>
  <c r="AL37" i="2"/>
  <c r="AK49" i="2"/>
  <c r="F18" i="2"/>
  <c r="J48" i="2"/>
  <c r="I49" i="2"/>
  <c r="O49" i="2"/>
  <c r="BF37" i="2"/>
  <c r="BE49" i="2"/>
  <c r="BI49" i="2"/>
  <c r="E48" i="2"/>
  <c r="F48" i="2" s="1"/>
  <c r="BH49" i="2"/>
  <c r="BG50" i="2"/>
  <c r="AS49" i="2"/>
  <c r="AW49" i="2"/>
  <c r="AE49" i="2"/>
  <c r="BM49" i="2"/>
  <c r="E50" i="2" l="1"/>
  <c r="BM50" i="2"/>
  <c r="BN49" i="2"/>
  <c r="BJ49" i="2"/>
  <c r="BI50" i="2"/>
  <c r="AK50" i="2"/>
  <c r="AL49" i="2"/>
  <c r="BA50" i="2"/>
  <c r="BB49" i="2"/>
  <c r="Y50" i="2"/>
  <c r="Z49" i="2"/>
  <c r="AF49" i="2"/>
  <c r="AE50" i="2"/>
  <c r="BE50" i="2"/>
  <c r="BF49" i="2"/>
  <c r="BD49" i="2"/>
  <c r="BC50" i="2"/>
  <c r="AN49" i="2"/>
  <c r="AM50" i="2"/>
  <c r="AR49" i="2"/>
  <c r="AQ50" i="2"/>
  <c r="AB49" i="2"/>
  <c r="AA50" i="2"/>
  <c r="BQ50" i="2"/>
  <c r="BR49" i="2"/>
  <c r="X49" i="2"/>
  <c r="W50" i="2"/>
  <c r="I50" i="2"/>
  <c r="J49" i="2"/>
  <c r="AW50" i="2"/>
  <c r="AX49" i="2"/>
  <c r="AS50" i="2"/>
  <c r="AT49" i="2"/>
  <c r="P49" i="2"/>
  <c r="O50" i="2"/>
  <c r="BT49" i="2"/>
  <c r="BS50" i="2"/>
  <c r="AG50" i="2"/>
  <c r="AH49" i="2"/>
  <c r="F49" i="2" l="1"/>
</calcChain>
</file>

<file path=xl/sharedStrings.xml><?xml version="1.0" encoding="utf-8"?>
<sst xmlns="http://schemas.openxmlformats.org/spreadsheetml/2006/main" count="1001" uniqueCount="140">
  <si>
    <t>Pennsylvania-American Water Company</t>
  </si>
  <si>
    <t>For the Year Ended December 31, 2019</t>
  </si>
  <si>
    <t>(Company Name)</t>
  </si>
  <si>
    <t>500.  WATER DELIVERED INTO SYSTEM DURING YEAR</t>
  </si>
  <si>
    <t xml:space="preserve">Every estimated value shall be supported by such detailed information as will permit a ready identification, analysis, &amp; verification of all </t>
  </si>
  <si>
    <t xml:space="preserve">relevant facts.  The Company shall be prepared to furnish to the Commission this detailed information.  </t>
  </si>
  <si>
    <t>District Number</t>
  </si>
  <si>
    <t>110/210/220</t>
  </si>
  <si>
    <t>680/555/556</t>
  </si>
  <si>
    <t>700/710</t>
  </si>
  <si>
    <t>770/780</t>
  </si>
  <si>
    <t>District Location</t>
  </si>
  <si>
    <t>Total Company</t>
  </si>
  <si>
    <t>Pittsburgh McMurray Mon ValleyDistrict</t>
  </si>
  <si>
    <t>Uniontown/Connellsville Dist.</t>
  </si>
  <si>
    <t>Brownsville District</t>
  </si>
  <si>
    <t>New Castle &amp; Ellwood Dist</t>
  </si>
  <si>
    <t>Butler District</t>
  </si>
  <si>
    <t>Indiana District</t>
  </si>
  <si>
    <t>Punxsutawney District</t>
  </si>
  <si>
    <t>Clarion District</t>
  </si>
  <si>
    <t>Kittanning District</t>
  </si>
  <si>
    <t>Warren District</t>
  </si>
  <si>
    <t>Kane District</t>
  </si>
  <si>
    <t>Norristown District</t>
  </si>
  <si>
    <t>Yardley District</t>
  </si>
  <si>
    <t>Abington District</t>
  </si>
  <si>
    <t>Susquehanna District</t>
  </si>
  <si>
    <t>Bangor District</t>
  </si>
  <si>
    <t>Blue Mountain District</t>
  </si>
  <si>
    <t>Pocono District</t>
  </si>
  <si>
    <t>Mechanicsburg District</t>
  </si>
  <si>
    <t>Hershey/Palmyra Dist</t>
  </si>
  <si>
    <t>Wyomissing/Penn Water Dist</t>
  </si>
  <si>
    <t>Glen Alsace District</t>
  </si>
  <si>
    <t>Royersford District</t>
  </si>
  <si>
    <t>Coatesville District</t>
  </si>
  <si>
    <t>Lake Heritage District</t>
  </si>
  <si>
    <t>Lehman Pike District</t>
  </si>
  <si>
    <t>Milton District (incl. McEwensville &amp; Turbotville)</t>
  </si>
  <si>
    <t>Philipsburg District</t>
  </si>
  <si>
    <t>Berwick District</t>
  </si>
  <si>
    <t>Frackville District</t>
  </si>
  <si>
    <t>Centre Co. (Nittany&amp; Boggs) Dist</t>
  </si>
  <si>
    <t>Wilkes Barre District</t>
  </si>
  <si>
    <t>Steelton District</t>
  </si>
  <si>
    <t>Planning Plant</t>
  </si>
  <si>
    <t>D129,131,132</t>
  </si>
  <si>
    <t>D130</t>
  </si>
  <si>
    <t>D128</t>
  </si>
  <si>
    <t>D122</t>
  </si>
  <si>
    <t>D126</t>
  </si>
  <si>
    <t>D120</t>
  </si>
  <si>
    <t>D124</t>
  </si>
  <si>
    <t>D119</t>
  </si>
  <si>
    <t>D127</t>
  </si>
  <si>
    <t>D125</t>
  </si>
  <si>
    <t>D121</t>
  </si>
  <si>
    <t>D115</t>
  </si>
  <si>
    <t>D118</t>
  </si>
  <si>
    <t>D101</t>
  </si>
  <si>
    <t>D107</t>
  </si>
  <si>
    <t>D102</t>
  </si>
  <si>
    <t>D103</t>
  </si>
  <si>
    <t>D106</t>
  </si>
  <si>
    <t>D111</t>
  </si>
  <si>
    <t>D110</t>
  </si>
  <si>
    <t>D116</t>
  </si>
  <si>
    <t>D114</t>
  </si>
  <si>
    <t>D117</t>
  </si>
  <si>
    <t>D136</t>
  </si>
  <si>
    <t>D137</t>
  </si>
  <si>
    <t>D104</t>
  </si>
  <si>
    <t>D112</t>
  </si>
  <si>
    <t>D113</t>
  </si>
  <si>
    <t>D108</t>
  </si>
  <si>
    <t>D109</t>
  </si>
  <si>
    <t>D138,139</t>
  </si>
  <si>
    <t>D140</t>
  </si>
  <si>
    <t>D155</t>
  </si>
  <si>
    <t>Profit Center</t>
  </si>
  <si>
    <t>2411, 2421, 2422</t>
  </si>
  <si>
    <t>2433 &amp; 2434</t>
  </si>
  <si>
    <t>2468-PA0555&amp;0556</t>
  </si>
  <si>
    <t>2471 &amp; 2484</t>
  </si>
  <si>
    <t>2472/2478</t>
  </si>
  <si>
    <t>2478/2477/2472 (Part)</t>
  </si>
  <si>
    <t xml:space="preserve">(Gallons) </t>
  </si>
  <si>
    <t>(gpd)</t>
  </si>
  <si>
    <t>Line</t>
  </si>
  <si>
    <t>Description</t>
  </si>
  <si>
    <t>(000 omitted)</t>
  </si>
  <si>
    <t>No.</t>
  </si>
  <si>
    <t>(a)</t>
  </si>
  <si>
    <t>(b)</t>
  </si>
  <si>
    <t>(c)</t>
  </si>
  <si>
    <t>Water Delivered for Distribution &amp; Sale:</t>
  </si>
  <si>
    <t xml:space="preserve">   Water Obtained from Company Sources</t>
  </si>
  <si>
    <t xml:space="preserve">   Water Obtained from Other Independent Utilities</t>
  </si>
  <si>
    <t xml:space="preserve">     Total Water Delivered</t>
  </si>
  <si>
    <t>Metered Sales:</t>
  </si>
  <si>
    <t xml:space="preserve">   Residential</t>
  </si>
  <si>
    <t xml:space="preserve">   Commercial</t>
  </si>
  <si>
    <t xml:space="preserve">   Industrial</t>
  </si>
  <si>
    <t xml:space="preserve">   Public</t>
  </si>
  <si>
    <t xml:space="preserve">   Other Water Utilities</t>
  </si>
  <si>
    <t xml:space="preserve">   Private Fire Protection</t>
  </si>
  <si>
    <t xml:space="preserve">   Public Fire Protection</t>
  </si>
  <si>
    <r>
      <t xml:space="preserve">   Other Metered Sales  </t>
    </r>
    <r>
      <rPr>
        <sz val="6"/>
        <rFont val="Times New Roman"/>
        <family val="1"/>
      </rPr>
      <t xml:space="preserve">Identify </t>
    </r>
    <r>
      <rPr>
        <sz val="10"/>
        <rFont val="Times New Roman"/>
        <family val="1"/>
      </rPr>
      <t>_____________________________</t>
    </r>
  </si>
  <si>
    <t xml:space="preserve">     Total Metered Sales</t>
  </si>
  <si>
    <t xml:space="preserve">Unmetered Sales: </t>
  </si>
  <si>
    <r>
      <t xml:space="preserve">   Other Unmetered Sales  </t>
    </r>
    <r>
      <rPr>
        <sz val="6"/>
        <rFont val="Times New Roman"/>
        <family val="1"/>
      </rPr>
      <t xml:space="preserve">Identify </t>
    </r>
    <r>
      <rPr>
        <sz val="10"/>
        <rFont val="Times New Roman"/>
        <family val="1"/>
      </rPr>
      <t>___________________________</t>
    </r>
  </si>
  <si>
    <t xml:space="preserve">     Total Unmetered Sales</t>
  </si>
  <si>
    <t xml:space="preserve">          Total Sales</t>
  </si>
  <si>
    <t>Non-Revenue Usage Allowances:</t>
  </si>
  <si>
    <t xml:space="preserve">   Authorized Unmetered Usage:</t>
  </si>
  <si>
    <t xml:space="preserve">      Main Flushing</t>
  </si>
  <si>
    <t xml:space="preserve">      Blow-off Use</t>
  </si>
  <si>
    <r>
      <t xml:space="preserve">      Others:  </t>
    </r>
    <r>
      <rPr>
        <sz val="6"/>
        <rFont val="Times New Roman"/>
        <family val="1"/>
      </rPr>
      <t>Identify</t>
    </r>
    <r>
      <rPr>
        <sz val="8"/>
        <rFont val="Times New Roman"/>
        <family val="1"/>
      </rPr>
      <t xml:space="preserve"> See Attachment below__________________________</t>
    </r>
  </si>
  <si>
    <t xml:space="preserve">   Unauthorized Use</t>
  </si>
  <si>
    <t xml:space="preserve">   Unavoidable Leakage  _1,837_______  gpd/mile of main </t>
  </si>
  <si>
    <t xml:space="preserve">   Adjustments:</t>
  </si>
  <si>
    <t xml:space="preserve">   Located &amp; Repaired Breaks in Mains &amp; Services</t>
  </si>
  <si>
    <r>
      <t xml:space="preserve">   Others  </t>
    </r>
    <r>
      <rPr>
        <sz val="6"/>
        <rFont val="Times New Roman"/>
        <family val="1"/>
      </rPr>
      <t>Identify</t>
    </r>
    <r>
      <rPr>
        <sz val="8"/>
        <rFont val="Times New Roman"/>
        <family val="1"/>
      </rPr>
      <t xml:space="preserve"> ______________________________________________</t>
    </r>
  </si>
  <si>
    <t xml:space="preserve">     Total Allowances &amp; Adjustments</t>
  </si>
  <si>
    <t xml:space="preserve">          Unaccounted-for-Water</t>
  </si>
  <si>
    <t xml:space="preserve">          Percentage Unaccounted-for-Water</t>
  </si>
  <si>
    <t>Other Authorized Unmetered Usage</t>
  </si>
  <si>
    <t>Company Accounts</t>
  </si>
  <si>
    <t>Meter Shop Use</t>
  </si>
  <si>
    <t>Draining Storage</t>
  </si>
  <si>
    <t>Street Cleaning/Sewer Flushing/Fire Usage</t>
  </si>
  <si>
    <t>Identified Fire Usage</t>
  </si>
  <si>
    <t>Other</t>
  </si>
  <si>
    <t>Total Other Authorized Unmetered Usage</t>
  </si>
  <si>
    <t>For the Year Ended December 31, 2018</t>
  </si>
  <si>
    <t>Milton District</t>
  </si>
  <si>
    <t>D230</t>
  </si>
  <si>
    <t xml:space="preserve">   Unavoidable Leakage  _1,830_______  gpd/mile of main </t>
  </si>
  <si>
    <t>For the Year Ended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</si>
</sst>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7" fillId="0" borderId="0"/>
    <xf numFmtId="0" fontId="16" fillId="0" borderId="0"/>
  </cellStyleXfs>
  <cellXfs count="110">
    <xf numFmtId="0" fontId="0" fillId="0" borderId="0" xfId="0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2" xfId="1" quotePrefix="1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0" fontId="4" fillId="0" borderId="0" xfId="2"/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1" fontId="3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1" fillId="0" borderId="0" xfId="3" quotePrefix="1" applyFont="1" applyAlignment="1">
      <alignment horizontal="left"/>
    </xf>
    <xf numFmtId="0" fontId="11" fillId="0" borderId="0" xfId="3" applyFont="1" applyAlignment="1">
      <alignment horizontal="left"/>
    </xf>
    <xf numFmtId="0" fontId="12" fillId="0" borderId="0" xfId="3" applyFont="1"/>
    <xf numFmtId="0" fontId="9" fillId="0" borderId="3" xfId="3" applyFont="1" applyBorder="1"/>
    <xf numFmtId="0" fontId="10" fillId="0" borderId="3" xfId="3" applyFont="1" applyBorder="1" applyAlignment="1">
      <alignment horizontal="left"/>
    </xf>
    <xf numFmtId="0" fontId="11" fillId="0" borderId="3" xfId="3" applyFont="1" applyBorder="1"/>
    <xf numFmtId="0" fontId="12" fillId="0" borderId="3" xfId="3" applyFont="1" applyBorder="1"/>
    <xf numFmtId="0" fontId="9" fillId="0" borderId="0" xfId="3" applyFont="1"/>
    <xf numFmtId="0" fontId="11" fillId="0" borderId="0" xfId="3" applyFont="1"/>
    <xf numFmtId="0" fontId="12" fillId="0" borderId="4" xfId="3" applyFont="1" applyBorder="1"/>
    <xf numFmtId="0" fontId="12" fillId="0" borderId="5" xfId="3" applyFont="1" applyBorder="1"/>
    <xf numFmtId="0" fontId="4" fillId="0" borderId="3" xfId="2" applyBorder="1"/>
    <xf numFmtId="0" fontId="12" fillId="0" borderId="3" xfId="3" applyFont="1" applyBorder="1" applyAlignment="1">
      <alignment horizontal="left"/>
    </xf>
    <xf numFmtId="0" fontId="12" fillId="0" borderId="3" xfId="3" applyFont="1" applyBorder="1" applyAlignment="1">
      <alignment horizontal="left" vertical="center"/>
    </xf>
    <xf numFmtId="0" fontId="12" fillId="0" borderId="3" xfId="3" applyFont="1" applyBorder="1" applyAlignment="1">
      <alignment horizontal="center"/>
    </xf>
    <xf numFmtId="0" fontId="4" fillId="0" borderId="5" xfId="2" applyBorder="1"/>
    <xf numFmtId="0" fontId="12" fillId="0" borderId="5" xfId="3" applyFont="1" applyBorder="1" applyAlignment="1">
      <alignment horizontal="left"/>
    </xf>
    <xf numFmtId="0" fontId="12" fillId="0" borderId="10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0" xfId="3" applyFont="1" applyAlignment="1">
      <alignment horizontal="centerContinuous"/>
    </xf>
    <xf numFmtId="0" fontId="12" fillId="0" borderId="10" xfId="3" applyFont="1" applyBorder="1" applyAlignment="1">
      <alignment horizontal="centerContinuous"/>
    </xf>
    <xf numFmtId="0" fontId="12" fillId="0" borderId="12" xfId="3" applyFont="1" applyBorder="1" applyAlignment="1">
      <alignment horizontal="center"/>
    </xf>
    <xf numFmtId="0" fontId="12" fillId="0" borderId="3" xfId="3" applyFont="1" applyBorder="1" applyAlignment="1">
      <alignment horizontal="centerContinuous"/>
    </xf>
    <xf numFmtId="0" fontId="12" fillId="0" borderId="13" xfId="3" applyFont="1" applyBorder="1" applyAlignment="1">
      <alignment horizontal="centerContinuous"/>
    </xf>
    <xf numFmtId="0" fontId="12" fillId="0" borderId="7" xfId="3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3" fillId="0" borderId="15" xfId="3" quotePrefix="1" applyFont="1" applyBorder="1" applyAlignment="1">
      <alignment horizontal="left"/>
    </xf>
    <xf numFmtId="0" fontId="13" fillId="0" borderId="16" xfId="3" quotePrefix="1" applyFont="1" applyBorder="1" applyAlignment="1">
      <alignment horizontal="left"/>
    </xf>
    <xf numFmtId="0" fontId="12" fillId="0" borderId="16" xfId="3" applyFont="1" applyBorder="1" applyAlignment="1">
      <alignment horizontal="left"/>
    </xf>
    <xf numFmtId="49" fontId="12" fillId="2" borderId="17" xfId="3" quotePrefix="1" applyNumberFormat="1" applyFont="1" applyFill="1" applyBorder="1" applyAlignment="1">
      <alignment horizontal="center"/>
    </xf>
    <xf numFmtId="49" fontId="12" fillId="2" borderId="18" xfId="3" quotePrefix="1" applyNumberFormat="1" applyFont="1" applyFill="1" applyBorder="1" applyAlignment="1">
      <alignment horizontal="center"/>
    </xf>
    <xf numFmtId="0" fontId="12" fillId="0" borderId="19" xfId="3" applyFont="1" applyBorder="1"/>
    <xf numFmtId="37" fontId="12" fillId="0" borderId="14" xfId="3" applyNumberFormat="1" applyFont="1" applyBorder="1" applyAlignment="1">
      <alignment horizontal="center"/>
    </xf>
    <xf numFmtId="37" fontId="12" fillId="2" borderId="20" xfId="3" quotePrefix="1" applyNumberFormat="1" applyFont="1" applyFill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3" fillId="0" borderId="21" xfId="3" quotePrefix="1" applyFont="1" applyBorder="1" applyAlignment="1">
      <alignment horizontal="left"/>
    </xf>
    <xf numFmtId="0" fontId="13" fillId="0" borderId="2" xfId="3" quotePrefix="1" applyFont="1" applyBorder="1" applyAlignment="1">
      <alignment horizontal="left"/>
    </xf>
    <xf numFmtId="0" fontId="13" fillId="0" borderId="22" xfId="3" applyFont="1" applyBorder="1" applyAlignment="1">
      <alignment horizontal="left"/>
    </xf>
    <xf numFmtId="37" fontId="10" fillId="0" borderId="23" xfId="2" applyNumberFormat="1" applyFont="1" applyBorder="1" applyAlignment="1">
      <alignment horizontal="center"/>
    </xf>
    <xf numFmtId="37" fontId="12" fillId="2" borderId="24" xfId="3" quotePrefix="1" applyNumberFormat="1" applyFont="1" applyFill="1" applyBorder="1" applyAlignment="1">
      <alignment horizontal="center"/>
    </xf>
    <xf numFmtId="0" fontId="13" fillId="0" borderId="25" xfId="3" applyFont="1" applyBorder="1"/>
    <xf numFmtId="0" fontId="13" fillId="0" borderId="26" xfId="3" applyFont="1" applyBorder="1"/>
    <xf numFmtId="0" fontId="12" fillId="0" borderId="26" xfId="3" applyFont="1" applyBorder="1"/>
    <xf numFmtId="164" fontId="13" fillId="2" borderId="14" xfId="3" applyNumberFormat="1" applyFont="1" applyFill="1" applyBorder="1" applyAlignment="1">
      <alignment horizontal="center"/>
    </xf>
    <xf numFmtId="164" fontId="13" fillId="2" borderId="20" xfId="3" quotePrefix="1" applyNumberFormat="1" applyFont="1" applyFill="1" applyBorder="1" applyAlignment="1">
      <alignment horizontal="center"/>
    </xf>
    <xf numFmtId="37" fontId="12" fillId="0" borderId="14" xfId="3" quotePrefix="1" applyNumberFormat="1" applyFont="1" applyBorder="1" applyAlignment="1">
      <alignment horizontal="center"/>
    </xf>
    <xf numFmtId="0" fontId="12" fillId="0" borderId="19" xfId="3" applyFont="1" applyBorder="1" applyAlignment="1">
      <alignment horizontal="left"/>
    </xf>
    <xf numFmtId="37" fontId="12" fillId="0" borderId="27" xfId="3" applyNumberFormat="1" applyFont="1" applyBorder="1" applyAlignment="1">
      <alignment horizontal="center"/>
    </xf>
    <xf numFmtId="37" fontId="12" fillId="2" borderId="28" xfId="3" quotePrefix="1" applyNumberFormat="1" applyFont="1" applyFill="1" applyBorder="1" applyAlignment="1">
      <alignment horizontal="center"/>
    </xf>
    <xf numFmtId="0" fontId="13" fillId="0" borderId="19" xfId="3" quotePrefix="1" applyFont="1" applyBorder="1" applyAlignment="1">
      <alignment horizontal="left"/>
    </xf>
    <xf numFmtId="37" fontId="12" fillId="2" borderId="14" xfId="3" applyNumberFormat="1" applyFont="1" applyFill="1" applyBorder="1" applyAlignment="1">
      <alignment horizontal="center"/>
    </xf>
    <xf numFmtId="0" fontId="13" fillId="0" borderId="19" xfId="3" applyFont="1" applyBorder="1"/>
    <xf numFmtId="0" fontId="13" fillId="0" borderId="3" xfId="3" applyFont="1" applyBorder="1"/>
    <xf numFmtId="49" fontId="12" fillId="2" borderId="14" xfId="3" quotePrefix="1" applyNumberFormat="1" applyFont="1" applyFill="1" applyBorder="1" applyAlignment="1">
      <alignment horizontal="center"/>
    </xf>
    <xf numFmtId="49" fontId="12" fillId="2" borderId="20" xfId="3" quotePrefix="1" applyNumberFormat="1" applyFont="1" applyFill="1" applyBorder="1" applyAlignment="1">
      <alignment horizontal="center"/>
    </xf>
    <xf numFmtId="37" fontId="15" fillId="0" borderId="14" xfId="3" applyNumberFormat="1" applyFont="1" applyBorder="1" applyAlignment="1">
      <alignment horizontal="center"/>
    </xf>
    <xf numFmtId="0" fontId="12" fillId="0" borderId="19" xfId="3" quotePrefix="1" applyFont="1" applyBorder="1" applyAlignment="1">
      <alignment horizontal="left"/>
    </xf>
    <xf numFmtId="0" fontId="13" fillId="0" borderId="25" xfId="3" quotePrefix="1" applyFont="1" applyBorder="1" applyAlignment="1">
      <alignment horizontal="left"/>
    </xf>
    <xf numFmtId="37" fontId="12" fillId="2" borderId="27" xfId="3" applyNumberFormat="1" applyFont="1" applyFill="1" applyBorder="1" applyAlignment="1">
      <alignment horizontal="center"/>
    </xf>
    <xf numFmtId="0" fontId="13" fillId="0" borderId="22" xfId="3" applyFont="1" applyBorder="1"/>
    <xf numFmtId="37" fontId="12" fillId="2" borderId="23" xfId="3" applyNumberFormat="1" applyFont="1" applyFill="1" applyBorder="1" applyAlignment="1">
      <alignment horizontal="center"/>
    </xf>
    <xf numFmtId="0" fontId="13" fillId="0" borderId="15" xfId="3" applyFont="1" applyBorder="1"/>
    <xf numFmtId="0" fontId="13" fillId="0" borderId="16" xfId="3" applyFont="1" applyBorder="1"/>
    <xf numFmtId="0" fontId="12" fillId="0" borderId="16" xfId="3" applyFont="1" applyBorder="1"/>
    <xf numFmtId="49" fontId="12" fillId="0" borderId="17" xfId="3" applyNumberFormat="1" applyFont="1" applyBorder="1" applyAlignment="1">
      <alignment horizontal="center"/>
    </xf>
    <xf numFmtId="49" fontId="12" fillId="0" borderId="18" xfId="3" applyNumberFormat="1" applyFont="1" applyBorder="1" applyAlignment="1">
      <alignment horizontal="center"/>
    </xf>
    <xf numFmtId="49" fontId="12" fillId="0" borderId="14" xfId="3" applyNumberFormat="1" applyFont="1" applyBorder="1" applyAlignment="1">
      <alignment horizontal="center"/>
    </xf>
    <xf numFmtId="49" fontId="12" fillId="0" borderId="20" xfId="3" applyNumberFormat="1" applyFont="1" applyBorder="1" applyAlignment="1">
      <alignment horizontal="center"/>
    </xf>
    <xf numFmtId="0" fontId="12" fillId="0" borderId="3" xfId="3" quotePrefix="1" applyFont="1" applyBorder="1" applyAlignment="1">
      <alignment horizontal="left"/>
    </xf>
    <xf numFmtId="0" fontId="13" fillId="0" borderId="21" xfId="3" applyFont="1" applyBorder="1"/>
    <xf numFmtId="0" fontId="12" fillId="0" borderId="22" xfId="3" applyFont="1" applyBorder="1"/>
    <xf numFmtId="37" fontId="13" fillId="0" borderId="29" xfId="2" applyNumberFormat="1" applyFont="1" applyBorder="1" applyAlignment="1">
      <alignment horizontal="center"/>
    </xf>
    <xf numFmtId="164" fontId="13" fillId="2" borderId="24" xfId="3" quotePrefix="1" applyNumberFormat="1" applyFont="1" applyFill="1" applyBorder="1" applyAlignment="1">
      <alignment horizontal="center"/>
    </xf>
    <xf numFmtId="0" fontId="13" fillId="0" borderId="30" xfId="3" applyFont="1" applyBorder="1"/>
    <xf numFmtId="0" fontId="13" fillId="0" borderId="31" xfId="3" applyFont="1" applyBorder="1"/>
    <xf numFmtId="0" fontId="12" fillId="0" borderId="31" xfId="3" applyFont="1" applyBorder="1"/>
    <xf numFmtId="165" fontId="13" fillId="2" borderId="32" xfId="3" quotePrefix="1" applyNumberFormat="1" applyFont="1" applyFill="1" applyBorder="1" applyAlignment="1" applyProtection="1">
      <alignment horizontal="center"/>
      <protection hidden="1"/>
    </xf>
    <xf numFmtId="3" fontId="12" fillId="0" borderId="0" xfId="3" applyNumberFormat="1" applyFont="1"/>
    <xf numFmtId="3" fontId="12" fillId="0" borderId="3" xfId="3" applyNumberFormat="1" applyFont="1" applyBorder="1"/>
    <xf numFmtId="0" fontId="4" fillId="0" borderId="0" xfId="0" applyFont="1"/>
    <xf numFmtId="0" fontId="4" fillId="0" borderId="3" xfId="0" applyFont="1" applyBorder="1"/>
    <xf numFmtId="0" fontId="0" fillId="0" borderId="3" xfId="0" applyBorder="1"/>
    <xf numFmtId="0" fontId="12" fillId="0" borderId="0" xfId="3" applyFont="1" applyAlignment="1">
      <alignment horizontal="center"/>
    </xf>
    <xf numFmtId="0" fontId="12" fillId="0" borderId="7" xfId="3" applyFont="1" applyBorder="1" applyAlignment="1">
      <alignment horizontal="centerContinuous"/>
    </xf>
    <xf numFmtId="37" fontId="10" fillId="0" borderId="23" xfId="0" applyNumberFormat="1" applyFont="1" applyBorder="1" applyAlignment="1">
      <alignment horizontal="center"/>
    </xf>
    <xf numFmtId="37" fontId="13" fillId="2" borderId="14" xfId="3" applyNumberFormat="1" applyFont="1" applyFill="1" applyBorder="1" applyAlignment="1">
      <alignment horizontal="center"/>
    </xf>
    <xf numFmtId="37" fontId="13" fillId="0" borderId="29" xfId="0" applyNumberFormat="1" applyFont="1" applyBorder="1" applyAlignment="1">
      <alignment horizontal="center"/>
    </xf>
    <xf numFmtId="0" fontId="0" fillId="0" borderId="5" xfId="0" applyBorder="1"/>
    <xf numFmtId="0" fontId="12" fillId="0" borderId="8" xfId="3" applyFont="1" applyBorder="1" applyAlignment="1">
      <alignment horizontal="center" wrapText="1"/>
    </xf>
    <xf numFmtId="0" fontId="12" fillId="0" borderId="9" xfId="3" applyFont="1" applyBorder="1" applyAlignment="1">
      <alignment horizontal="center" wrapText="1"/>
    </xf>
    <xf numFmtId="0" fontId="12" fillId="0" borderId="6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6" xfId="3" applyFont="1" applyBorder="1" applyAlignment="1">
      <alignment horizontal="center" wrapText="1"/>
    </xf>
    <xf numFmtId="0" fontId="12" fillId="0" borderId="7" xfId="3" applyFont="1" applyBorder="1" applyAlignment="1">
      <alignment horizontal="center" wrapText="1"/>
    </xf>
    <xf numFmtId="0" fontId="8" fillId="0" borderId="0" xfId="3" applyFont="1" applyAlignment="1">
      <alignment horizontal="center"/>
    </xf>
  </cellXfs>
  <cellStyles count="5">
    <cellStyle name="Normal" xfId="0" builtinId="0"/>
    <cellStyle name="Normal 2" xfId="2" xr:uid="{3AC280EC-EC20-42F0-8C6C-708740F5A327}"/>
    <cellStyle name="Normal 3" xfId="4" xr:uid="{BAB103FD-0130-4983-A0D0-D0D99EA617B2}"/>
    <cellStyle name="Normal_A" xfId="1" xr:uid="{E446DFE2-6598-4B41-BDFB-42E301B253F7}"/>
    <cellStyle name="Normal_UN WATER" xfId="3" xr:uid="{6C176548-FB6E-4264-B60C-EDE4E76D4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ission%20Report\2009%20Commission%20Reports\Iowa\2009%20Commission%20Reports\IOWA%202009%20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NT\Temp\Corporate%20Electronic%20CAP%20V3%20DMG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erican%20Water%20Works\Back%20up\2004\Year%20End\Financial%20Statements\SUD\Consolidated%20SU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uc.state.pa.us/DOS/1GM_01!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s054\Rates\2018%20PUC%20Report\Final%20PUC\PAWC%202018%20PUC%20Annual%20Water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s\Commission%20Reports\PENNSYLVANIA\2002\PAWC%20WATER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1davisma1\eyserver\WINDOWS\temp\notesE1EF34\2006%20Tax%20Basis%20from%20Annual%20Report%20Financials-PA%203-27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%20Acct\PUC%20Reports%20-%20All%20Companies\2002\Pennsylvania\2002_done\2001_copied\PAWC%20WATER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204"/>
      <sheetName val="222"/>
      <sheetName val="876"/>
      <sheetName val="Growth Budge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Topside do not file"/>
      <sheetName val="Topside Recap do not file"/>
      <sheetName val="Sheet4"/>
      <sheetName val="status  do not file"/>
      <sheetName val="TAB COLOR LEGEND do not file"/>
      <sheetName val="CHECK LIST do not file"/>
      <sheetName val="CoverSheet"/>
      <sheetName val="PAGEA"/>
      <sheetName val="PAGEB"/>
      <sheetName val="PAGEC"/>
      <sheetName val="PAGEIII"/>
      <sheetName val="PAGEIV"/>
      <sheetName val="PAGE1"/>
      <sheetName val="PAGE2"/>
      <sheetName val="page 2 Att separate file"/>
      <sheetName val="PAGE2A"/>
      <sheetName val="PAGE3"/>
      <sheetName val="PAGE3A"/>
      <sheetName val="PAGE4"/>
      <sheetName val="PAGE4A"/>
      <sheetName val="PAGE5"/>
      <sheetName val="PAGE6"/>
      <sheetName val="PAGE7"/>
      <sheetName val="PAGE8"/>
      <sheetName val="PAGE9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6A"/>
      <sheetName val="PAGE26B"/>
      <sheetName val="PAGE27"/>
      <sheetName val="PAGE28"/>
      <sheetName val="PAGE29"/>
      <sheetName val="PAGE30"/>
      <sheetName val="PAGE30A"/>
      <sheetName val="PAGE30B"/>
      <sheetName val="PAGE31-1"/>
      <sheetName val="PAGE31-2"/>
      <sheetName val="PAGE31-3"/>
      <sheetName val="PAGE31A-1"/>
      <sheetName val="PAGE31A-2"/>
      <sheetName val="PAGE31A-3"/>
      <sheetName val="PAGE31B"/>
      <sheetName val="PAGE31C"/>
      <sheetName val="PAGE31D"/>
      <sheetName val="PAGE31E"/>
      <sheetName val="PAGE31F"/>
      <sheetName val="PAGE31G"/>
      <sheetName val="PAGE32"/>
      <sheetName val="PAGE33"/>
      <sheetName val="PAGE34"/>
      <sheetName val="PAGE35"/>
      <sheetName val="PAGE36"/>
      <sheetName val="PAGE37"/>
      <sheetName val="PAGE38"/>
      <sheetName val="PAGE38A separate file"/>
      <sheetName val="PAGE39"/>
      <sheetName val="PAGE40"/>
      <sheetName val="PAGE41"/>
      <sheetName val="PAGE41A"/>
      <sheetName val="PAGE42"/>
      <sheetName val="PAGE42A Clinton"/>
      <sheetName val="PAGE42B Quad"/>
      <sheetName val="PAGE42C Corp"/>
      <sheetName val="PAGE43"/>
      <sheetName val="PAGE43A"/>
      <sheetName val="PAGE43B"/>
      <sheetName val="PAGE43C"/>
      <sheetName val="PAGE44"/>
      <sheetName val="PAGE44A"/>
      <sheetName val="PAGE44B"/>
      <sheetName val="PAGE44C"/>
      <sheetName val="PAGE45"/>
      <sheetName val="PAGE45A"/>
      <sheetName val="PAGE45B"/>
      <sheetName val="PAGE45C"/>
      <sheetName val="PAGE46"/>
      <sheetName val="PAGE46A"/>
      <sheetName val="PAGE46B"/>
      <sheetName val="PAGE46C"/>
      <sheetName val="PAGE47"/>
      <sheetName val="PAGE47A"/>
      <sheetName val="PAGE47B"/>
      <sheetName val="PAGE47C"/>
      <sheetName val="PAGE48"/>
      <sheetName val="PAGE48A"/>
      <sheetName val="PAGE48B"/>
      <sheetName val="PAGE48C"/>
      <sheetName val="PAGE49EQUIP"/>
      <sheetName val="PAGE49A-ATTACHMENT"/>
      <sheetName val="PAGE49B"/>
      <sheetName val="49B-1"/>
      <sheetName val="PAGE50"/>
      <sheetName val="PAGE51"/>
      <sheetName val="PAGE52"/>
      <sheetName val="PAGE53"/>
      <sheetName val="PAGE54A Clt tnks, chem feed"/>
      <sheetName val="PAGE54B QC tnks, chem feed"/>
      <sheetName val="PAGE55A Clt wells"/>
      <sheetName val="PAGE55B QC intakes"/>
      <sheetName val="PAGE56A clt mains, srv, mtr"/>
      <sheetName val="PAGE56A-1 Clt mtr"/>
      <sheetName val="PAGE56A-2 QC mtr"/>
      <sheetName val="PAGE56B QC main, srv, mtr"/>
      <sheetName val="PAG56Battachment main overview "/>
      <sheetName val="PAGE56B-1"/>
      <sheetName val="PAGE56B-2"/>
      <sheetName val="PAGE57A Clt hyd"/>
      <sheetName val="PAGE57B QC hyd "/>
      <sheetName val="PAGE58"/>
      <sheetName val="PAGE59"/>
      <sheetName val="PAGE60"/>
      <sheetName val="PAGE61"/>
      <sheetName val="PAGE61A"/>
      <sheetName val="PAGE62A"/>
      <sheetName val="PAGE62B"/>
      <sheetName val="PAGE63"/>
      <sheetName val="PAGE63A"/>
      <sheetName val="PAGE64"/>
      <sheetName val="PAGE65"/>
      <sheetName val="PAGE66"/>
      <sheetName val="PAGE67"/>
      <sheetName val="PAGE68"/>
      <sheetName val="PAGE69"/>
      <sheetName val="PAGE70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'l"/>
      <sheetName val="100"/>
      <sheetName val="200"/>
      <sheetName val="300"/>
      <sheetName val="400"/>
      <sheetName val="Summary Tax"/>
      <sheetName val="Rate Rec"/>
      <sheetName val="Balance Sheet"/>
      <sheetName val="Analysis of Taxable Income"/>
      <sheetName val="FAS109 Analysis - Co 1"/>
      <sheetName val="AMT"/>
      <sheetName val="PY Prov to Return Rec"/>
      <sheetName val="Current State Provision - Inc"/>
      <sheetName val="TR Lead for EY use - Co. 1"/>
      <sheetName val="M&amp;E"/>
      <sheetName val="Officer Life Ins"/>
      <sheetName val="Penalties"/>
      <sheetName val="Stock Option"/>
      <sheetName val="UNICAP"/>
      <sheetName val="Depr"/>
      <sheetName val="Intangibles"/>
      <sheetName val="Asset Reserves"/>
      <sheetName val="State Taxes"/>
      <sheetName val="10.  Rent Abatement"/>
      <sheetName val="11.  Inventory"/>
      <sheetName val="Accrued Liab"/>
      <sheetName val="Comp Accrual"/>
      <sheetName val="14.  Accrued Severance"/>
      <sheetName val="15.  Accrued Legal"/>
      <sheetName val="Deferred Rev"/>
      <sheetName val="17.  Accrued Consulting"/>
      <sheetName val="Unrealized Gain"/>
      <sheetName val="19.  Accrued Vacation"/>
      <sheetName val="Prepaids"/>
      <sheetName val="Partnership"/>
      <sheetName val="Gain Loss"/>
      <sheetName val="23. Accrued SAR"/>
      <sheetName val="Contri Prop"/>
      <sheetName val="25 - Tax Exempt Interest"/>
      <sheetName val="26. Goodwill - permanent "/>
      <sheetName val="27. E Risk Income"/>
      <sheetName val="28. subpart F"/>
      <sheetName val="29- Sec 163j Interest Limit"/>
      <sheetName val="30.- section 481 adj"/>
      <sheetName val="Sub Earnings"/>
      <sheetName val="32. - Other"/>
      <sheetName val="Corporate Tax Rate Table"/>
      <sheetName val="Audit Adjustments"/>
      <sheetName val="Trial Balance"/>
      <sheetName val="Sheet6"/>
      <sheetName val="Bridge"/>
      <sheetName val="Addl"/>
      <sheetName val="FAS Encore"/>
      <sheetName val="Other Depr"/>
      <sheetName val="EY Depr"/>
      <sheetName val="Vehicles"/>
      <sheetName val="Chg Own %"/>
      <sheetName val="Own US Corp"/>
      <sheetName val="Own Frg Corp"/>
      <sheetName val="Div Paid"/>
      <sheetName val="ES Pmts"/>
      <sheetName val="Loans SH"/>
      <sheetName val="RE Rec"/>
      <sheetName val="Sale Sec"/>
      <sheetName val="Div Rec"/>
      <sheetName val="Misc Inc"/>
      <sheetName val="Pol Contri"/>
      <sheetName val="Club Dues"/>
      <sheetName val="Gifts"/>
      <sheetName val="Spouse Travel"/>
      <sheetName val="Foreign Tax"/>
      <sheetName val="Leased Auto"/>
      <sheetName val="Leases"/>
      <sheetName val="Officer Comp"/>
      <sheetName val="Pension"/>
      <sheetName val="FA Rfwd"/>
      <sheetName val="FA Rfwd (AMT)"/>
      <sheetName val="FA Rfwd (ACE)"/>
      <sheetName val="Misc Exp"/>
      <sheetName val="5471A"/>
      <sheetName val="5471B"/>
      <sheetName val="5471C"/>
      <sheetName val="5472"/>
      <sheetName val="A&amp;A"/>
      <sheetName val="State Misc"/>
      <sheetName val="Ext &amp; Est Pmts"/>
      <sheetName val="E&amp;Y Ref"/>
      <sheetName val="Module1"/>
      <sheetName val="Module2"/>
      <sheetName val="Module3"/>
      <sheetName val="Module9"/>
      <sheetName val="01-010 Trial Balance"/>
      <sheetName val="sanm"/>
    </sheetNames>
    <sheetDataSet>
      <sheetData sheetId="0" refreshError="1">
        <row r="5">
          <cell r="C5" t="str">
            <v>Enter Company Name</v>
          </cell>
        </row>
        <row r="7">
          <cell r="C7">
            <v>38260</v>
          </cell>
        </row>
      </sheetData>
      <sheetData sheetId="1" refreshError="1">
        <row r="21">
          <cell r="H21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13">
          <cell r="A13">
            <v>1</v>
          </cell>
          <cell r="C13" t="str">
            <v xml:space="preserve">Would you  authorize the IRS to speak to your paid tax return preparer regarding any problems during the processing of the business's tax return? </v>
          </cell>
          <cell r="I13" t="b">
            <v>0</v>
          </cell>
        </row>
        <row r="14">
          <cell r="A14">
            <v>2</v>
          </cell>
          <cell r="C14" t="str">
            <v>Have you prepared a GAR , if so please email the final version to : Carl.cardozo@ey.com</v>
          </cell>
        </row>
        <row r="15">
          <cell r="A15">
            <v>3</v>
          </cell>
          <cell r="C15" t="str">
            <v>Did the business pay wages to employees who perform substantially all services in an Empowerment Zone and live in that same Zone during employment. The Zones are:
Atlanta, GA
Baltimore, MD
Chicago, IL
Detroit, MI
New York, NY (Manhattan, Bronx)
Philadelph</v>
          </cell>
        </row>
      </sheetData>
      <sheetData sheetId="52" refreshError="1"/>
      <sheetData sheetId="53" refreshError="1"/>
      <sheetData sheetId="54" refreshError="1"/>
      <sheetData sheetId="55" refreshError="1">
        <row r="14">
          <cell r="K14" t="b">
            <v>0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>
        <row r="1">
          <cell r="A1" t="str">
            <v>POLITICAL CONTRIBUTIONS</v>
          </cell>
        </row>
        <row r="10">
          <cell r="A10" t="str">
            <v>0000-000</v>
          </cell>
        </row>
        <row r="11">
          <cell r="A11" t="str">
            <v>0000-000</v>
          </cell>
        </row>
        <row r="12">
          <cell r="A12" t="str">
            <v>0000-000</v>
          </cell>
        </row>
        <row r="13">
          <cell r="A13" t="str">
            <v>0000-000</v>
          </cell>
        </row>
        <row r="14">
          <cell r="A14" t="str">
            <v>0000-000</v>
          </cell>
        </row>
        <row r="15">
          <cell r="A15" t="str">
            <v>0000-000</v>
          </cell>
        </row>
        <row r="16">
          <cell r="A16" t="str">
            <v>0000-000</v>
          </cell>
        </row>
        <row r="17">
          <cell r="A17" t="str">
            <v>0000-000</v>
          </cell>
        </row>
        <row r="18">
          <cell r="A18" t="str">
            <v>0000-000</v>
          </cell>
        </row>
        <row r="19">
          <cell r="A19" t="str">
            <v>0000-000</v>
          </cell>
        </row>
        <row r="20">
          <cell r="A20" t="str">
            <v>0000-000</v>
          </cell>
        </row>
        <row r="21">
          <cell r="A21" t="str">
            <v>0000-000</v>
          </cell>
        </row>
      </sheetData>
      <sheetData sheetId="67" refreshError="1">
        <row r="1">
          <cell r="A1" t="str">
            <v>CLUB DUES DETAIL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</sheetNames>
    <sheetDataSet>
      <sheetData sheetId="0">
        <row r="4">
          <cell r="J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801 (2)"/>
    </sheetNames>
    <sheetDataSet>
      <sheetData sheetId="0" refreshError="1">
        <row r="7">
          <cell r="A7" t="str">
            <v>Neil's Water Company</v>
          </cell>
        </row>
        <row r="23">
          <cell r="D23">
            <v>1997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TableConts1"/>
      <sheetName val="TableCont2"/>
      <sheetName val="GenInst1"/>
      <sheetName val="GenInst2"/>
      <sheetName val="Genl.Infro"/>
      <sheetName val="Imp. Changes"/>
      <sheetName val="NOTES"/>
      <sheetName val="Def1"/>
      <sheetName val="Def2"/>
      <sheetName val="Def3"/>
      <sheetName val="100"/>
      <sheetName val="101"/>
      <sheetName val="102"/>
      <sheetName val="103"/>
      <sheetName val="104"/>
      <sheetName val="200"/>
      <sheetName val="200-1"/>
      <sheetName val="200-2"/>
      <sheetName val="200-3"/>
      <sheetName val="201"/>
      <sheetName val="202-203"/>
      <sheetName val="204"/>
      <sheetName val="205-206"/>
      <sheetName val="206 Attachment"/>
      <sheetName val="210"/>
      <sheetName val="211-212"/>
      <sheetName val="213"/>
      <sheetName val="214"/>
      <sheetName val="215-216"/>
      <sheetName val="217-218"/>
      <sheetName val="219-220"/>
      <sheetName val="221-222"/>
      <sheetName val="223"/>
      <sheetName val="224"/>
      <sheetName val="225-226"/>
      <sheetName val="227-228"/>
      <sheetName val="229-230"/>
      <sheetName val="400"/>
      <sheetName val="401"/>
      <sheetName val="402"/>
      <sheetName val="403"/>
      <sheetName val="404"/>
      <sheetName val="405"/>
      <sheetName val="406"/>
      <sheetName val="407"/>
      <sheetName val="408"/>
      <sheetName val="409"/>
      <sheetName val="409-A"/>
      <sheetName val="410"/>
      <sheetName val="411-A"/>
      <sheetName val="411-B"/>
      <sheetName val="412-413"/>
      <sheetName val="416"/>
      <sheetName val="417"/>
      <sheetName val="418-A"/>
      <sheetName val="418-B"/>
      <sheetName val="419-A"/>
      <sheetName val="419-B"/>
      <sheetName val="422"/>
      <sheetName val="422 attachment"/>
      <sheetName val="422-1"/>
      <sheetName val="500"/>
      <sheetName val="501"/>
      <sheetName val="501 Attachment"/>
      <sheetName val="502"/>
      <sheetName val="610"/>
      <sheetName val="Verify_Oath"/>
      <sheetName val="Data"/>
    </sheetNames>
    <sheetDataSet>
      <sheetData sheetId="0">
        <row r="8">
          <cell r="A8" t="str">
            <v>Pennsylvania-American Water Company</v>
          </cell>
        </row>
      </sheetData>
      <sheetData sheetId="1">
        <row r="1">
          <cell r="A1" t="str">
            <v>Pennsylvania-American Water Company</v>
          </cell>
        </row>
      </sheetData>
      <sheetData sheetId="2" refreshError="1"/>
      <sheetData sheetId="3">
        <row r="1">
          <cell r="K1" t="str">
            <v>For the Year Ended December 31, 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Title Page"/>
      <sheetName val="TableConts1"/>
      <sheetName val="TableCont2"/>
      <sheetName val="GenInst1"/>
      <sheetName val="GenInst2"/>
      <sheetName val="Genl.Infro"/>
      <sheetName val="Imp.Changes"/>
      <sheetName val="NOTES 2"/>
      <sheetName val="Def1"/>
      <sheetName val="Def2"/>
      <sheetName val="Def3"/>
      <sheetName val="100"/>
      <sheetName val="101"/>
      <sheetName val="102"/>
      <sheetName val="103"/>
      <sheetName val="104"/>
      <sheetName val="200"/>
      <sheetName val="200-1"/>
      <sheetName val="200-2"/>
      <sheetName val="200-3"/>
      <sheetName val="201"/>
      <sheetName val="202-203"/>
      <sheetName val="204"/>
      <sheetName val="205-206"/>
      <sheetName val="210"/>
      <sheetName val="211-212"/>
      <sheetName val="213"/>
      <sheetName val="214"/>
      <sheetName val="215-216"/>
      <sheetName val="217-218"/>
      <sheetName val="219-220"/>
      <sheetName val="221-222"/>
      <sheetName val="223"/>
      <sheetName val="224"/>
      <sheetName val="225-226"/>
      <sheetName val="227-228"/>
      <sheetName val="229-230"/>
      <sheetName val="400"/>
      <sheetName val="401"/>
      <sheetName val="402"/>
      <sheetName val="403"/>
      <sheetName val="404"/>
      <sheetName val="405"/>
      <sheetName val="406"/>
      <sheetName val="407"/>
      <sheetName val="408"/>
      <sheetName val="409"/>
      <sheetName val="409-A"/>
      <sheetName val="410"/>
      <sheetName val="411-A"/>
      <sheetName val="411-B"/>
      <sheetName val="412-413"/>
      <sheetName val="416"/>
      <sheetName val="417"/>
      <sheetName val="418 (A)"/>
      <sheetName val="418 (B)"/>
      <sheetName val="419 (A)"/>
      <sheetName val="419 (B)"/>
      <sheetName val="422-I"/>
      <sheetName val="422"/>
      <sheetName val="500"/>
      <sheetName val="501"/>
      <sheetName val="502"/>
      <sheetName val="503"/>
      <sheetName val="610"/>
      <sheetName val="Verify_Oath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JDE TB"/>
      <sheetName val="PA FAS 109"/>
      <sheetName val="BS"/>
      <sheetName val="CashFlow"/>
      <sheetName val="IS"/>
      <sheetName val="Cash Flow"/>
      <sheetName val="WCF"/>
      <sheetName val="Cap"/>
      <sheetName val="WF Loans"/>
      <sheetName val="Allow"/>
      <sheetName val="Equity"/>
      <sheetName val="Note C"/>
      <sheetName val="Note G"/>
      <sheetName val="Note H"/>
      <sheetName val="Note K"/>
      <sheetName val="Note L"/>
      <sheetName val="Note M"/>
      <sheetName val="Note Q"/>
      <sheetName val="reg assets"/>
      <sheetName val="2006 top side entries "/>
      <sheetName val="2005 top side entries"/>
      <sheetName val="PWC SUD 2005"/>
      <sheetName val="2004 top side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TableConts1"/>
      <sheetName val="TableCont2"/>
      <sheetName val="GenInst1"/>
      <sheetName val="GenInst2"/>
      <sheetName val="Genl.Infro"/>
      <sheetName val="Imp.Changes"/>
      <sheetName val="NOTES"/>
      <sheetName val="Def1"/>
      <sheetName val="Def2"/>
      <sheetName val="Def3"/>
      <sheetName val="100"/>
      <sheetName val="101"/>
      <sheetName val="102"/>
      <sheetName val="103"/>
      <sheetName val="104"/>
      <sheetName val="200"/>
      <sheetName val="200-1"/>
      <sheetName val="200-2"/>
      <sheetName val="200-3"/>
      <sheetName val="201"/>
      <sheetName val="202-203"/>
      <sheetName val="204"/>
      <sheetName val="205-206"/>
      <sheetName val="210"/>
      <sheetName val="211-212"/>
      <sheetName val="213"/>
      <sheetName val="214"/>
      <sheetName val="215-216"/>
      <sheetName val="217-218"/>
      <sheetName val="219-220"/>
      <sheetName val="221-222"/>
      <sheetName val="223"/>
      <sheetName val="224"/>
      <sheetName val="225-226"/>
      <sheetName val="227-228"/>
      <sheetName val="229-230"/>
      <sheetName val="400"/>
      <sheetName val="401"/>
      <sheetName val="402"/>
      <sheetName val="403"/>
      <sheetName val="404"/>
      <sheetName val="405"/>
      <sheetName val="406"/>
      <sheetName val="407"/>
      <sheetName val="408"/>
      <sheetName val="409"/>
      <sheetName val="409-A"/>
      <sheetName val="410"/>
      <sheetName val="411-A"/>
      <sheetName val="411-B"/>
      <sheetName val="412-413"/>
      <sheetName val="416"/>
      <sheetName val="417"/>
      <sheetName val="418 (A)"/>
      <sheetName val="418 (B)"/>
      <sheetName val="419 (A)"/>
      <sheetName val="419 (B)"/>
      <sheetName val="422-I"/>
      <sheetName val="422"/>
      <sheetName val="500"/>
      <sheetName val="501"/>
      <sheetName val="502"/>
      <sheetName val="503"/>
      <sheetName val="Verify_Oath"/>
      <sheetName val="Data"/>
      <sheetName val="Germany - VP Auto CEO sub."/>
      <sheetName val="Germany - VP Auto (Top Reg)"/>
      <sheetName val="Germany - VP Eng (Top Eng)"/>
      <sheetName val="Germany - VP Eng (Top Manu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4844-50D9-48CA-8832-4E84A3531AB0}">
  <dimension ref="A1:BT65"/>
  <sheetViews>
    <sheetView showGridLines="0" showZeros="0" tabSelected="1" zoomScaleNormal="100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C66" sqref="C66"/>
    </sheetView>
  </sheetViews>
  <sheetFormatPr defaultRowHeight="15.75" x14ac:dyDescent="0.25"/>
  <cols>
    <col min="1" max="1" width="5.28515625" style="15" customWidth="1"/>
    <col min="2" max="2" width="7.5703125" style="15" customWidth="1"/>
    <col min="3" max="3" width="33.85546875" style="15" customWidth="1"/>
    <col min="4" max="4" width="14.7109375" style="15" customWidth="1"/>
    <col min="5" max="5" width="23.28515625" style="15" customWidth="1"/>
    <col min="6" max="6" width="10.85546875" style="15" customWidth="1"/>
    <col min="7" max="7" width="23.28515625" style="15" customWidth="1"/>
    <col min="8" max="8" width="10.85546875" style="15" customWidth="1"/>
    <col min="9" max="9" width="23.28515625" style="15" customWidth="1"/>
    <col min="10" max="10" width="10.85546875" style="15" customWidth="1"/>
    <col min="11" max="11" width="23.28515625" style="15" customWidth="1"/>
    <col min="12" max="12" width="10.85546875" style="15" customWidth="1"/>
    <col min="13" max="13" width="23.28515625" style="15" customWidth="1"/>
    <col min="14" max="14" width="10.85546875" style="15" customWidth="1"/>
    <col min="15" max="15" width="23.28515625" style="15" customWidth="1"/>
    <col min="16" max="16" width="10.85546875" style="15" customWidth="1"/>
    <col min="17" max="17" width="23.28515625" style="15" customWidth="1"/>
    <col min="18" max="18" width="10.85546875" style="15" customWidth="1"/>
    <col min="19" max="19" width="23.28515625" style="15" customWidth="1"/>
    <col min="20" max="20" width="10.85546875" style="15" customWidth="1"/>
    <col min="21" max="21" width="23.28515625" style="15" customWidth="1"/>
    <col min="22" max="22" width="10.85546875" style="15" customWidth="1"/>
    <col min="23" max="23" width="23.28515625" style="15" customWidth="1"/>
    <col min="24" max="24" width="10.85546875" style="15" customWidth="1"/>
    <col min="25" max="25" width="23.28515625" style="15" customWidth="1"/>
    <col min="26" max="26" width="10.85546875" style="15" customWidth="1"/>
    <col min="27" max="27" width="23.28515625" style="15" customWidth="1"/>
    <col min="28" max="28" width="10.85546875" style="15" customWidth="1"/>
    <col min="29" max="29" width="23.28515625" style="15" customWidth="1"/>
    <col min="30" max="30" width="10.85546875" style="15" customWidth="1"/>
    <col min="31" max="31" width="23.28515625" style="15" customWidth="1"/>
    <col min="32" max="32" width="10.85546875" style="15" customWidth="1"/>
    <col min="33" max="33" width="23.28515625" style="15" customWidth="1"/>
    <col min="34" max="34" width="10.85546875" style="15" customWidth="1"/>
    <col min="35" max="35" width="23.28515625" style="15" customWidth="1"/>
    <col min="36" max="36" width="10.85546875" style="15" customWidth="1"/>
    <col min="37" max="37" width="23.28515625" style="15" customWidth="1"/>
    <col min="38" max="38" width="10.85546875" style="15" customWidth="1"/>
    <col min="39" max="39" width="23.28515625" style="15" customWidth="1"/>
    <col min="40" max="40" width="10.85546875" style="15" customWidth="1"/>
    <col min="41" max="41" width="23.28515625" style="15" customWidth="1"/>
    <col min="42" max="42" width="10.85546875" style="15" customWidth="1"/>
    <col min="43" max="43" width="23.28515625" style="15" customWidth="1"/>
    <col min="44" max="44" width="10.85546875" style="15" customWidth="1"/>
    <col min="45" max="45" width="23.28515625" style="15" customWidth="1"/>
    <col min="46" max="46" width="10.85546875" style="15" customWidth="1"/>
    <col min="47" max="47" width="23.28515625" style="15" customWidth="1"/>
    <col min="48" max="48" width="10.85546875" style="15" customWidth="1"/>
    <col min="49" max="49" width="23.28515625" style="15" customWidth="1"/>
    <col min="50" max="50" width="10.85546875" style="15" customWidth="1"/>
    <col min="51" max="51" width="23.28515625" style="15" customWidth="1"/>
    <col min="52" max="52" width="10.85546875" style="15" customWidth="1"/>
    <col min="53" max="53" width="23.28515625" style="15" customWidth="1"/>
    <col min="54" max="54" width="10.85546875" style="15" customWidth="1"/>
    <col min="55" max="55" width="23.28515625" style="15" customWidth="1"/>
    <col min="56" max="56" width="10.85546875" style="15" customWidth="1"/>
    <col min="57" max="57" width="23.28515625" style="15" customWidth="1"/>
    <col min="58" max="58" width="10.85546875" style="15" customWidth="1"/>
    <col min="59" max="59" width="23.28515625" style="15" customWidth="1"/>
    <col min="60" max="60" width="10.85546875" style="15" customWidth="1"/>
    <col min="61" max="61" width="23.28515625" style="15" customWidth="1"/>
    <col min="62" max="62" width="10.85546875" style="15" customWidth="1"/>
    <col min="63" max="63" width="23.28515625" style="15" customWidth="1"/>
    <col min="64" max="64" width="10.85546875" style="15" customWidth="1"/>
    <col min="65" max="65" width="23.28515625" style="15" customWidth="1"/>
    <col min="66" max="66" width="10.85546875" style="15" customWidth="1"/>
    <col min="67" max="67" width="23.28515625" style="15" customWidth="1"/>
    <col min="68" max="68" width="10.85546875" style="15" customWidth="1"/>
    <col min="69" max="69" width="23.28515625" style="15" customWidth="1"/>
    <col min="70" max="70" width="10.85546875" style="15" customWidth="1"/>
    <col min="71" max="71" width="23.28515625" style="15" customWidth="1"/>
    <col min="72" max="72" width="10.85546875" style="15" customWidth="1"/>
    <col min="73" max="16384" width="9.140625" style="6"/>
  </cols>
  <sheetData>
    <row r="1" spans="1:72" ht="19.5" thickBot="1" x14ac:dyDescent="0.35">
      <c r="A1" s="1" t="s">
        <v>0</v>
      </c>
      <c r="B1" s="2"/>
      <c r="C1" s="3"/>
      <c r="D1" s="4"/>
      <c r="E1" s="4"/>
      <c r="F1" s="5" t="s">
        <v>1</v>
      </c>
      <c r="G1" s="4"/>
      <c r="H1" s="5">
        <v>0</v>
      </c>
      <c r="I1" s="4"/>
      <c r="J1" s="5">
        <v>0</v>
      </c>
      <c r="K1" s="4"/>
      <c r="L1" s="5">
        <v>0</v>
      </c>
      <c r="M1" s="4"/>
      <c r="N1" s="5">
        <v>0</v>
      </c>
      <c r="O1" s="4"/>
      <c r="P1" s="5">
        <v>0</v>
      </c>
      <c r="Q1" s="4"/>
      <c r="R1" s="5">
        <v>0</v>
      </c>
      <c r="S1" s="4"/>
      <c r="T1" s="5">
        <v>0</v>
      </c>
      <c r="U1" s="4"/>
      <c r="V1" s="5">
        <v>0</v>
      </c>
      <c r="W1" s="4"/>
      <c r="X1" s="5">
        <v>0</v>
      </c>
      <c r="Y1" s="4"/>
      <c r="Z1" s="5">
        <v>0</v>
      </c>
      <c r="AA1" s="4"/>
      <c r="AB1" s="5">
        <v>0</v>
      </c>
      <c r="AC1" s="4"/>
      <c r="AD1" s="5">
        <v>0</v>
      </c>
      <c r="AE1" s="4"/>
      <c r="AF1" s="5">
        <v>0</v>
      </c>
      <c r="AG1" s="4"/>
      <c r="AH1" s="5">
        <v>0</v>
      </c>
      <c r="AI1" s="4"/>
      <c r="AJ1" s="5">
        <v>0</v>
      </c>
      <c r="AK1" s="4"/>
      <c r="AL1" s="5">
        <v>0</v>
      </c>
      <c r="AM1" s="4"/>
      <c r="AN1" s="5">
        <v>0</v>
      </c>
      <c r="AO1" s="4"/>
      <c r="AP1" s="5">
        <v>0</v>
      </c>
      <c r="AQ1" s="4"/>
      <c r="AR1" s="5">
        <v>0</v>
      </c>
      <c r="AS1" s="4"/>
      <c r="AT1" s="5">
        <v>0</v>
      </c>
      <c r="AU1" s="4"/>
      <c r="AV1" s="5">
        <v>0</v>
      </c>
      <c r="AW1" s="4"/>
      <c r="AX1" s="5">
        <v>0</v>
      </c>
      <c r="AY1" s="4"/>
      <c r="AZ1" s="5">
        <v>0</v>
      </c>
      <c r="BA1" s="4"/>
      <c r="BB1" s="5">
        <v>0</v>
      </c>
      <c r="BC1" s="4"/>
      <c r="BD1" s="5">
        <v>0</v>
      </c>
      <c r="BE1" s="4"/>
      <c r="BF1" s="5">
        <v>0</v>
      </c>
      <c r="BG1" s="4"/>
      <c r="BH1" s="5">
        <v>0</v>
      </c>
      <c r="BI1" s="4"/>
      <c r="BJ1" s="5">
        <v>0</v>
      </c>
      <c r="BK1" s="4"/>
      <c r="BL1" s="5">
        <v>0</v>
      </c>
      <c r="BM1" s="4"/>
      <c r="BN1" s="5">
        <v>0</v>
      </c>
      <c r="BO1" s="4"/>
      <c r="BP1" s="5">
        <v>0</v>
      </c>
      <c r="BQ1" s="4"/>
      <c r="BR1" s="5">
        <v>0</v>
      </c>
      <c r="BS1" s="4"/>
      <c r="BT1" s="5">
        <v>0</v>
      </c>
    </row>
    <row r="2" spans="1:72" ht="12" customHeight="1" x14ac:dyDescent="0.25">
      <c r="A2" s="7"/>
      <c r="B2" s="8" t="s">
        <v>2</v>
      </c>
      <c r="C2" s="7"/>
      <c r="D2" s="7"/>
      <c r="E2" s="7"/>
      <c r="F2" s="9"/>
      <c r="G2" s="7"/>
      <c r="H2" s="9"/>
      <c r="I2" s="7"/>
      <c r="J2" s="9"/>
      <c r="K2" s="7"/>
      <c r="L2" s="9"/>
      <c r="M2" s="7"/>
      <c r="N2" s="9"/>
      <c r="O2" s="7"/>
      <c r="P2" s="9"/>
      <c r="Q2" s="7"/>
      <c r="R2" s="9"/>
      <c r="S2" s="7"/>
      <c r="T2" s="9"/>
      <c r="U2" s="7"/>
      <c r="V2" s="9"/>
      <c r="W2" s="7"/>
      <c r="X2" s="9"/>
      <c r="Y2" s="7"/>
      <c r="Z2" s="9"/>
      <c r="AA2" s="7"/>
      <c r="AB2" s="9"/>
      <c r="AC2" s="7"/>
      <c r="AD2" s="9"/>
      <c r="AE2" s="7"/>
      <c r="AF2" s="9"/>
      <c r="AG2" s="7"/>
      <c r="AH2" s="9"/>
      <c r="AI2" s="7"/>
      <c r="AJ2" s="9"/>
      <c r="AK2" s="7"/>
      <c r="AL2" s="9"/>
      <c r="AM2" s="7"/>
      <c r="AN2" s="9"/>
      <c r="AO2" s="7"/>
      <c r="AP2" s="9"/>
      <c r="AQ2" s="7"/>
      <c r="AR2" s="9"/>
      <c r="AS2" s="7"/>
      <c r="AT2" s="9"/>
      <c r="AU2" s="7"/>
      <c r="AV2" s="9"/>
      <c r="AW2" s="7"/>
      <c r="AX2" s="9"/>
      <c r="AY2" s="7"/>
      <c r="AZ2" s="9"/>
      <c r="BA2" s="7"/>
      <c r="BB2" s="9"/>
      <c r="BC2" s="7"/>
      <c r="BD2" s="9"/>
      <c r="BE2" s="7"/>
      <c r="BF2" s="9"/>
      <c r="BG2" s="7"/>
      <c r="BH2" s="9"/>
      <c r="BI2" s="7"/>
      <c r="BJ2" s="9"/>
      <c r="BK2" s="7"/>
      <c r="BL2" s="9"/>
      <c r="BM2" s="7"/>
      <c r="BN2" s="9"/>
      <c r="BO2" s="7"/>
      <c r="BP2" s="9"/>
      <c r="BQ2" s="7"/>
      <c r="BR2" s="9"/>
      <c r="BS2" s="7"/>
      <c r="BT2" s="9"/>
    </row>
    <row r="3" spans="1:72" ht="10.5" customHeight="1" x14ac:dyDescent="0.25">
      <c r="A3" s="7"/>
      <c r="B3" s="10"/>
      <c r="C3" s="7"/>
      <c r="D3" s="7"/>
      <c r="E3" s="7"/>
      <c r="F3" s="9"/>
      <c r="G3" s="7"/>
      <c r="H3" s="9"/>
      <c r="I3" s="7"/>
      <c r="J3" s="9"/>
      <c r="K3" s="7"/>
      <c r="L3" s="9"/>
      <c r="M3" s="7"/>
      <c r="N3" s="9"/>
      <c r="O3" s="7"/>
      <c r="P3" s="9"/>
      <c r="Q3" s="7"/>
      <c r="R3" s="9"/>
      <c r="S3" s="7"/>
      <c r="T3" s="9"/>
      <c r="U3" s="7"/>
      <c r="V3" s="9"/>
      <c r="W3" s="7"/>
      <c r="X3" s="9"/>
      <c r="Y3" s="7"/>
      <c r="Z3" s="9"/>
      <c r="AA3" s="7"/>
      <c r="AB3" s="9"/>
      <c r="AC3" s="7"/>
      <c r="AD3" s="9"/>
      <c r="AE3" s="7"/>
      <c r="AF3" s="9"/>
      <c r="AG3" s="7"/>
      <c r="AH3" s="9"/>
      <c r="AI3" s="7"/>
      <c r="AJ3" s="9"/>
      <c r="AK3" s="7"/>
      <c r="AL3" s="9"/>
      <c r="AM3" s="7"/>
      <c r="AN3" s="9"/>
      <c r="AO3" s="7"/>
      <c r="AP3" s="9"/>
      <c r="AQ3" s="7"/>
      <c r="AR3" s="9"/>
      <c r="AS3" s="7"/>
      <c r="AT3" s="9"/>
      <c r="AU3" s="7"/>
      <c r="AV3" s="9"/>
      <c r="AW3" s="7"/>
      <c r="AX3" s="9"/>
      <c r="AY3" s="7"/>
      <c r="AZ3" s="9"/>
      <c r="BA3" s="7"/>
      <c r="BB3" s="9"/>
      <c r="BC3" s="7"/>
      <c r="BD3" s="9"/>
      <c r="BE3" s="7"/>
      <c r="BF3" s="9"/>
      <c r="BG3" s="7"/>
      <c r="BH3" s="9"/>
      <c r="BI3" s="7"/>
      <c r="BJ3" s="9"/>
      <c r="BK3" s="7"/>
      <c r="BL3" s="9"/>
      <c r="BM3" s="7"/>
      <c r="BN3" s="9"/>
      <c r="BO3" s="7"/>
      <c r="BP3" s="9"/>
      <c r="BQ3" s="7"/>
      <c r="BR3" s="9"/>
      <c r="BS3" s="7"/>
      <c r="BT3" s="9"/>
    </row>
    <row r="4" spans="1:72" ht="15.75" customHeight="1" x14ac:dyDescent="0.3">
      <c r="A4" s="109" t="s">
        <v>3</v>
      </c>
      <c r="B4" s="109"/>
      <c r="C4" s="109"/>
      <c r="D4" s="109"/>
      <c r="E4" s="109"/>
      <c r="F4" s="10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ht="17.25" customHeight="1" x14ac:dyDescent="0.25">
      <c r="A5" s="11" t="s">
        <v>4</v>
      </c>
      <c r="B5" s="12"/>
      <c r="C5" s="13"/>
      <c r="D5" s="14"/>
    </row>
    <row r="6" spans="1:72" ht="12" customHeight="1" x14ac:dyDescent="0.25">
      <c r="A6" s="16" t="s">
        <v>5</v>
      </c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</row>
    <row r="7" spans="1:72" ht="12" customHeight="1" x14ac:dyDescent="0.25">
      <c r="A7" s="20"/>
      <c r="B7" s="12"/>
      <c r="C7" s="21"/>
      <c r="D7" s="21"/>
      <c r="E7" s="22"/>
      <c r="F7" s="23"/>
      <c r="G7" s="22"/>
      <c r="H7" s="23"/>
      <c r="I7" s="22"/>
      <c r="J7" s="23"/>
      <c r="K7" s="22"/>
      <c r="L7" s="23"/>
      <c r="M7" s="22"/>
      <c r="N7" s="23"/>
      <c r="O7" s="22"/>
      <c r="P7" s="23"/>
      <c r="Q7" s="22"/>
      <c r="R7" s="23"/>
      <c r="S7" s="22"/>
      <c r="T7" s="23"/>
      <c r="U7" s="22"/>
      <c r="V7" s="23"/>
      <c r="W7" s="22"/>
      <c r="X7" s="23"/>
      <c r="Y7" s="22"/>
      <c r="Z7" s="23"/>
      <c r="AA7" s="22"/>
      <c r="AB7" s="23"/>
      <c r="AC7" s="22"/>
      <c r="AD7" s="23"/>
      <c r="AE7" s="22"/>
      <c r="AF7" s="23"/>
      <c r="AG7" s="22"/>
      <c r="AH7" s="23"/>
      <c r="AI7" s="22"/>
      <c r="AJ7" s="23"/>
      <c r="AK7" s="22"/>
      <c r="AL7" s="23"/>
      <c r="AM7" s="22"/>
      <c r="AN7" s="23"/>
      <c r="AO7" s="22"/>
      <c r="AP7" s="23"/>
      <c r="AQ7" s="22"/>
      <c r="AR7" s="23"/>
      <c r="AS7" s="22"/>
      <c r="AT7" s="23"/>
      <c r="AU7" s="22"/>
      <c r="AV7" s="23"/>
      <c r="AW7" s="22"/>
      <c r="AX7" s="23"/>
      <c r="AY7" s="22"/>
      <c r="AZ7" s="23"/>
      <c r="BA7" s="22"/>
      <c r="BB7" s="23"/>
      <c r="BC7" s="22"/>
      <c r="BD7" s="23"/>
      <c r="BE7" s="22"/>
      <c r="BF7" s="23"/>
      <c r="BG7" s="22"/>
      <c r="BH7" s="23"/>
      <c r="BI7" s="22"/>
      <c r="BJ7" s="23"/>
      <c r="BK7" s="22"/>
      <c r="BL7" s="23"/>
      <c r="BM7" s="22"/>
      <c r="BN7" s="23"/>
      <c r="BO7" s="22"/>
      <c r="BP7" s="23"/>
      <c r="BQ7" s="22"/>
      <c r="BR7" s="23"/>
      <c r="BS7" s="22"/>
      <c r="BT7" s="23"/>
    </row>
    <row r="8" spans="1:72" ht="12" customHeight="1" x14ac:dyDescent="0.25">
      <c r="A8" s="16"/>
      <c r="B8" s="17"/>
      <c r="C8" s="24"/>
      <c r="D8" s="25" t="s">
        <v>6</v>
      </c>
      <c r="E8" s="103"/>
      <c r="F8" s="104"/>
      <c r="G8" s="103" t="s">
        <v>7</v>
      </c>
      <c r="H8" s="104"/>
      <c r="I8" s="103">
        <v>230</v>
      </c>
      <c r="J8" s="104"/>
      <c r="K8" s="103">
        <v>250</v>
      </c>
      <c r="L8" s="104"/>
      <c r="M8" s="103">
        <v>310</v>
      </c>
      <c r="N8" s="104"/>
      <c r="O8" s="103">
        <v>330</v>
      </c>
      <c r="P8" s="104"/>
      <c r="Q8" s="103">
        <v>410</v>
      </c>
      <c r="R8" s="104"/>
      <c r="S8" s="103">
        <v>420</v>
      </c>
      <c r="T8" s="104"/>
      <c r="U8" s="103">
        <v>430</v>
      </c>
      <c r="V8" s="104"/>
      <c r="W8" s="103">
        <v>440</v>
      </c>
      <c r="X8" s="104"/>
      <c r="Y8" s="103">
        <v>450</v>
      </c>
      <c r="Z8" s="104"/>
      <c r="AA8" s="103">
        <v>460</v>
      </c>
      <c r="AB8" s="104"/>
      <c r="AC8" s="103">
        <v>510</v>
      </c>
      <c r="AD8" s="104"/>
      <c r="AE8" s="103">
        <v>520</v>
      </c>
      <c r="AF8" s="104"/>
      <c r="AG8" s="103">
        <v>530</v>
      </c>
      <c r="AH8" s="104"/>
      <c r="AI8" s="103">
        <v>540</v>
      </c>
      <c r="AJ8" s="104"/>
      <c r="AK8" s="103">
        <v>550</v>
      </c>
      <c r="AL8" s="104"/>
      <c r="AM8" s="103">
        <v>560</v>
      </c>
      <c r="AN8" s="104"/>
      <c r="AO8" s="103">
        <v>570</v>
      </c>
      <c r="AP8" s="104"/>
      <c r="AQ8" s="103">
        <v>610</v>
      </c>
      <c r="AR8" s="104"/>
      <c r="AS8" s="103">
        <v>620</v>
      </c>
      <c r="AT8" s="104"/>
      <c r="AU8" s="103">
        <v>630</v>
      </c>
      <c r="AV8" s="104"/>
      <c r="AW8" s="103">
        <v>633</v>
      </c>
      <c r="AX8" s="104"/>
      <c r="AY8" s="103">
        <v>640</v>
      </c>
      <c r="AZ8" s="104"/>
      <c r="BA8" s="103">
        <v>650</v>
      </c>
      <c r="BB8" s="104"/>
      <c r="BC8" s="103">
        <v>660</v>
      </c>
      <c r="BD8" s="104"/>
      <c r="BE8" s="103" t="s">
        <v>8</v>
      </c>
      <c r="BF8" s="104"/>
      <c r="BG8" s="103" t="s">
        <v>9</v>
      </c>
      <c r="BH8" s="104"/>
      <c r="BI8" s="103">
        <v>720</v>
      </c>
      <c r="BJ8" s="104"/>
      <c r="BK8" s="103">
        <v>730</v>
      </c>
      <c r="BL8" s="104"/>
      <c r="BM8" s="103">
        <v>740</v>
      </c>
      <c r="BN8" s="104"/>
      <c r="BO8" s="103" t="s">
        <v>10</v>
      </c>
      <c r="BP8" s="104"/>
      <c r="BQ8" s="103">
        <v>910</v>
      </c>
      <c r="BR8" s="104"/>
      <c r="BS8" s="103">
        <v>621</v>
      </c>
      <c r="BT8" s="104"/>
    </row>
    <row r="9" spans="1:72" ht="23.25" customHeight="1" x14ac:dyDescent="0.25">
      <c r="A9" s="16"/>
      <c r="B9" s="17"/>
      <c r="C9" s="24"/>
      <c r="D9" s="26" t="s">
        <v>11</v>
      </c>
      <c r="E9" s="107" t="s">
        <v>12</v>
      </c>
      <c r="F9" s="108"/>
      <c r="G9" s="107" t="s">
        <v>13</v>
      </c>
      <c r="H9" s="108"/>
      <c r="I9" s="101" t="s">
        <v>14</v>
      </c>
      <c r="J9" s="102"/>
      <c r="K9" s="101" t="s">
        <v>15</v>
      </c>
      <c r="L9" s="102"/>
      <c r="M9" s="101" t="s">
        <v>16</v>
      </c>
      <c r="N9" s="102"/>
      <c r="O9" s="101" t="s">
        <v>17</v>
      </c>
      <c r="P9" s="102"/>
      <c r="Q9" s="101" t="s">
        <v>18</v>
      </c>
      <c r="R9" s="102"/>
      <c r="S9" s="101" t="s">
        <v>19</v>
      </c>
      <c r="T9" s="102"/>
      <c r="U9" s="101" t="s">
        <v>20</v>
      </c>
      <c r="V9" s="102"/>
      <c r="W9" s="101" t="s">
        <v>21</v>
      </c>
      <c r="X9" s="102"/>
      <c r="Y9" s="101" t="s">
        <v>22</v>
      </c>
      <c r="Z9" s="102"/>
      <c r="AA9" s="101" t="s">
        <v>23</v>
      </c>
      <c r="AB9" s="102"/>
      <c r="AC9" s="101" t="s">
        <v>24</v>
      </c>
      <c r="AD9" s="102"/>
      <c r="AE9" s="101" t="s">
        <v>25</v>
      </c>
      <c r="AF9" s="102"/>
      <c r="AG9" s="101" t="s">
        <v>26</v>
      </c>
      <c r="AH9" s="102"/>
      <c r="AI9" s="101" t="s">
        <v>27</v>
      </c>
      <c r="AJ9" s="102"/>
      <c r="AK9" s="101" t="s">
        <v>28</v>
      </c>
      <c r="AL9" s="102"/>
      <c r="AM9" s="101" t="s">
        <v>29</v>
      </c>
      <c r="AN9" s="102"/>
      <c r="AO9" s="101" t="s">
        <v>30</v>
      </c>
      <c r="AP9" s="102"/>
      <c r="AQ9" s="101" t="s">
        <v>31</v>
      </c>
      <c r="AR9" s="102"/>
      <c r="AS9" s="101" t="s">
        <v>32</v>
      </c>
      <c r="AT9" s="102"/>
      <c r="AU9" s="101" t="s">
        <v>33</v>
      </c>
      <c r="AV9" s="102"/>
      <c r="AW9" s="101" t="s">
        <v>34</v>
      </c>
      <c r="AX9" s="102"/>
      <c r="AY9" s="101" t="s">
        <v>35</v>
      </c>
      <c r="AZ9" s="102"/>
      <c r="BA9" s="101" t="s">
        <v>36</v>
      </c>
      <c r="BB9" s="102"/>
      <c r="BC9" s="101" t="s">
        <v>37</v>
      </c>
      <c r="BD9" s="102"/>
      <c r="BE9" s="101" t="s">
        <v>38</v>
      </c>
      <c r="BF9" s="102"/>
      <c r="BG9" s="101" t="s">
        <v>39</v>
      </c>
      <c r="BH9" s="102"/>
      <c r="BI9" s="101" t="s">
        <v>40</v>
      </c>
      <c r="BJ9" s="102"/>
      <c r="BK9" s="101" t="s">
        <v>41</v>
      </c>
      <c r="BL9" s="102"/>
      <c r="BM9" s="101" t="s">
        <v>42</v>
      </c>
      <c r="BN9" s="102"/>
      <c r="BO9" s="101" t="s">
        <v>43</v>
      </c>
      <c r="BP9" s="102"/>
      <c r="BQ9" s="101" t="s">
        <v>44</v>
      </c>
      <c r="BR9" s="102"/>
      <c r="BS9" s="101" t="s">
        <v>45</v>
      </c>
      <c r="BT9" s="102"/>
    </row>
    <row r="10" spans="1:72" ht="12.95" customHeight="1" x14ac:dyDescent="0.25">
      <c r="A10" s="24"/>
      <c r="B10" s="27"/>
      <c r="C10" s="24"/>
      <c r="D10" s="25" t="s">
        <v>46</v>
      </c>
      <c r="E10" s="103"/>
      <c r="F10" s="104"/>
      <c r="G10" s="103" t="s">
        <v>47</v>
      </c>
      <c r="H10" s="104"/>
      <c r="I10" s="105" t="s">
        <v>48</v>
      </c>
      <c r="J10" s="106"/>
      <c r="K10" s="101" t="s">
        <v>49</v>
      </c>
      <c r="L10" s="102"/>
      <c r="M10" s="101" t="s">
        <v>50</v>
      </c>
      <c r="N10" s="102"/>
      <c r="O10" s="101" t="s">
        <v>51</v>
      </c>
      <c r="P10" s="102"/>
      <c r="Q10" s="101" t="s">
        <v>52</v>
      </c>
      <c r="R10" s="102"/>
      <c r="S10" s="101" t="s">
        <v>53</v>
      </c>
      <c r="T10" s="102"/>
      <c r="U10" s="101" t="s">
        <v>54</v>
      </c>
      <c r="V10" s="102"/>
      <c r="W10" s="101" t="s">
        <v>55</v>
      </c>
      <c r="X10" s="102"/>
      <c r="Y10" s="101" t="s">
        <v>56</v>
      </c>
      <c r="Z10" s="102"/>
      <c r="AA10" s="101" t="s">
        <v>57</v>
      </c>
      <c r="AB10" s="102"/>
      <c r="AC10" s="101" t="s">
        <v>58</v>
      </c>
      <c r="AD10" s="102"/>
      <c r="AE10" s="101" t="s">
        <v>59</v>
      </c>
      <c r="AF10" s="102"/>
      <c r="AG10" s="101" t="s">
        <v>60</v>
      </c>
      <c r="AH10" s="102"/>
      <c r="AI10" s="101" t="s">
        <v>61</v>
      </c>
      <c r="AJ10" s="102"/>
      <c r="AK10" s="101" t="s">
        <v>62</v>
      </c>
      <c r="AL10" s="102"/>
      <c r="AM10" s="101" t="s">
        <v>63</v>
      </c>
      <c r="AN10" s="102"/>
      <c r="AO10" s="101" t="s">
        <v>64</v>
      </c>
      <c r="AP10" s="102"/>
      <c r="AQ10" s="101" t="s">
        <v>65</v>
      </c>
      <c r="AR10" s="102"/>
      <c r="AS10" s="101" t="s">
        <v>66</v>
      </c>
      <c r="AT10" s="102"/>
      <c r="AU10" s="101" t="s">
        <v>67</v>
      </c>
      <c r="AV10" s="102"/>
      <c r="AW10" s="101" t="s">
        <v>68</v>
      </c>
      <c r="AX10" s="102"/>
      <c r="AY10" s="101" t="s">
        <v>69</v>
      </c>
      <c r="AZ10" s="102"/>
      <c r="BA10" s="101" t="s">
        <v>70</v>
      </c>
      <c r="BB10" s="102"/>
      <c r="BC10" s="101" t="s">
        <v>71</v>
      </c>
      <c r="BD10" s="102"/>
      <c r="BE10" s="101" t="s">
        <v>72</v>
      </c>
      <c r="BF10" s="102"/>
      <c r="BG10" s="101" t="s">
        <v>73</v>
      </c>
      <c r="BH10" s="102"/>
      <c r="BI10" s="101" t="s">
        <v>74</v>
      </c>
      <c r="BJ10" s="102"/>
      <c r="BK10" s="101" t="s">
        <v>75</v>
      </c>
      <c r="BL10" s="102"/>
      <c r="BM10" s="101" t="s">
        <v>76</v>
      </c>
      <c r="BN10" s="102"/>
      <c r="BO10" s="101" t="s">
        <v>77</v>
      </c>
      <c r="BP10" s="102"/>
      <c r="BQ10" s="101" t="s">
        <v>78</v>
      </c>
      <c r="BR10" s="102"/>
      <c r="BS10" s="101" t="s">
        <v>79</v>
      </c>
      <c r="BT10" s="102"/>
    </row>
    <row r="11" spans="1:72" ht="12.95" customHeight="1" x14ac:dyDescent="0.25">
      <c r="A11" s="24"/>
      <c r="B11" s="24"/>
      <c r="C11" s="24"/>
      <c r="D11" s="25" t="s">
        <v>80</v>
      </c>
      <c r="E11" s="103"/>
      <c r="F11" s="104"/>
      <c r="G11" s="103" t="s">
        <v>81</v>
      </c>
      <c r="H11" s="104"/>
      <c r="I11" s="105">
        <v>2423</v>
      </c>
      <c r="J11" s="106"/>
      <c r="K11" s="101">
        <v>2425</v>
      </c>
      <c r="L11" s="102"/>
      <c r="M11" s="101">
        <v>2431</v>
      </c>
      <c r="N11" s="102"/>
      <c r="O11" s="101" t="s">
        <v>82</v>
      </c>
      <c r="P11" s="102"/>
      <c r="Q11" s="101">
        <v>2441</v>
      </c>
      <c r="R11" s="102"/>
      <c r="S11" s="101">
        <v>2442</v>
      </c>
      <c r="T11" s="102"/>
      <c r="U11" s="101">
        <v>2443</v>
      </c>
      <c r="V11" s="102"/>
      <c r="W11" s="101">
        <v>2444</v>
      </c>
      <c r="X11" s="102"/>
      <c r="Y11" s="101">
        <v>2445</v>
      </c>
      <c r="Z11" s="102"/>
      <c r="AA11" s="101">
        <v>2446</v>
      </c>
      <c r="AB11" s="102"/>
      <c r="AC11" s="101">
        <v>2451</v>
      </c>
      <c r="AD11" s="102"/>
      <c r="AE11" s="101">
        <v>2452</v>
      </c>
      <c r="AF11" s="102"/>
      <c r="AG11" s="101">
        <v>2453</v>
      </c>
      <c r="AH11" s="102"/>
      <c r="AI11" s="101">
        <v>2454</v>
      </c>
      <c r="AJ11" s="102"/>
      <c r="AK11" s="101">
        <v>2455</v>
      </c>
      <c r="AL11" s="102"/>
      <c r="AM11" s="101">
        <v>2456</v>
      </c>
      <c r="AN11" s="102"/>
      <c r="AO11" s="101">
        <v>2457</v>
      </c>
      <c r="AP11" s="102"/>
      <c r="AQ11" s="101">
        <v>2461</v>
      </c>
      <c r="AR11" s="102"/>
      <c r="AS11" s="101">
        <v>2462</v>
      </c>
      <c r="AT11" s="102"/>
      <c r="AU11" s="101">
        <v>2463</v>
      </c>
      <c r="AV11" s="102"/>
      <c r="AW11" s="101">
        <v>2459</v>
      </c>
      <c r="AX11" s="102"/>
      <c r="AY11" s="101">
        <v>2464</v>
      </c>
      <c r="AZ11" s="102"/>
      <c r="BA11" s="101">
        <v>2465</v>
      </c>
      <c r="BB11" s="102"/>
      <c r="BC11" s="101">
        <v>2466</v>
      </c>
      <c r="BD11" s="102"/>
      <c r="BE11" s="101" t="s">
        <v>83</v>
      </c>
      <c r="BF11" s="102"/>
      <c r="BG11" s="101" t="s">
        <v>84</v>
      </c>
      <c r="BH11" s="102"/>
      <c r="BI11" s="101" t="s">
        <v>85</v>
      </c>
      <c r="BJ11" s="102"/>
      <c r="BK11" s="101">
        <v>2473</v>
      </c>
      <c r="BL11" s="102"/>
      <c r="BM11" s="101">
        <v>2474</v>
      </c>
      <c r="BN11" s="102"/>
      <c r="BO11" s="101" t="s">
        <v>86</v>
      </c>
      <c r="BP11" s="102"/>
      <c r="BQ11" s="101">
        <v>2491</v>
      </c>
      <c r="BR11" s="102"/>
      <c r="BS11" s="101">
        <v>2414</v>
      </c>
      <c r="BT11" s="102"/>
    </row>
    <row r="12" spans="1:72" ht="12.95" customHeight="1" x14ac:dyDescent="0.25">
      <c r="A12" s="28"/>
      <c r="B12" s="6"/>
      <c r="C12" s="6"/>
      <c r="D12" s="29"/>
      <c r="E12" s="30" t="s">
        <v>87</v>
      </c>
      <c r="F12" s="30" t="s">
        <v>88</v>
      </c>
      <c r="G12" s="30" t="s">
        <v>87</v>
      </c>
      <c r="H12" s="30" t="s">
        <v>88</v>
      </c>
      <c r="I12" s="30" t="s">
        <v>87</v>
      </c>
      <c r="J12" s="30" t="s">
        <v>88</v>
      </c>
      <c r="K12" s="30" t="s">
        <v>87</v>
      </c>
      <c r="L12" s="30" t="s">
        <v>88</v>
      </c>
      <c r="M12" s="30" t="s">
        <v>87</v>
      </c>
      <c r="N12" s="30" t="s">
        <v>88</v>
      </c>
      <c r="O12" s="30" t="s">
        <v>87</v>
      </c>
      <c r="P12" s="30" t="s">
        <v>88</v>
      </c>
      <c r="Q12" s="30" t="s">
        <v>87</v>
      </c>
      <c r="R12" s="30" t="s">
        <v>88</v>
      </c>
      <c r="S12" s="30" t="s">
        <v>87</v>
      </c>
      <c r="T12" s="30" t="s">
        <v>88</v>
      </c>
      <c r="U12" s="30" t="s">
        <v>87</v>
      </c>
      <c r="V12" s="30" t="s">
        <v>88</v>
      </c>
      <c r="W12" s="30" t="s">
        <v>87</v>
      </c>
      <c r="X12" s="30" t="s">
        <v>88</v>
      </c>
      <c r="Y12" s="30" t="s">
        <v>87</v>
      </c>
      <c r="Z12" s="30" t="s">
        <v>88</v>
      </c>
      <c r="AA12" s="30" t="s">
        <v>87</v>
      </c>
      <c r="AB12" s="30" t="s">
        <v>88</v>
      </c>
      <c r="AC12" s="30" t="s">
        <v>87</v>
      </c>
      <c r="AD12" s="30" t="s">
        <v>88</v>
      </c>
      <c r="AE12" s="30" t="s">
        <v>87</v>
      </c>
      <c r="AF12" s="30" t="s">
        <v>88</v>
      </c>
      <c r="AG12" s="30" t="s">
        <v>87</v>
      </c>
      <c r="AH12" s="30" t="s">
        <v>88</v>
      </c>
      <c r="AI12" s="30" t="s">
        <v>87</v>
      </c>
      <c r="AJ12" s="30" t="s">
        <v>88</v>
      </c>
      <c r="AK12" s="30" t="s">
        <v>87</v>
      </c>
      <c r="AL12" s="30" t="s">
        <v>88</v>
      </c>
      <c r="AM12" s="30" t="s">
        <v>87</v>
      </c>
      <c r="AN12" s="30" t="s">
        <v>88</v>
      </c>
      <c r="AO12" s="30" t="s">
        <v>87</v>
      </c>
      <c r="AP12" s="30" t="s">
        <v>88</v>
      </c>
      <c r="AQ12" s="30" t="s">
        <v>87</v>
      </c>
      <c r="AR12" s="30" t="s">
        <v>88</v>
      </c>
      <c r="AS12" s="30" t="s">
        <v>87</v>
      </c>
      <c r="AT12" s="30" t="s">
        <v>88</v>
      </c>
      <c r="AU12" s="30" t="s">
        <v>87</v>
      </c>
      <c r="AV12" s="30" t="s">
        <v>88</v>
      </c>
      <c r="AW12" s="30" t="s">
        <v>87</v>
      </c>
      <c r="AX12" s="30" t="s">
        <v>88</v>
      </c>
      <c r="AY12" s="30" t="s">
        <v>87</v>
      </c>
      <c r="AZ12" s="30" t="s">
        <v>88</v>
      </c>
      <c r="BA12" s="30" t="s">
        <v>87</v>
      </c>
      <c r="BB12" s="30" t="s">
        <v>88</v>
      </c>
      <c r="BC12" s="30" t="s">
        <v>87</v>
      </c>
      <c r="BD12" s="30" t="s">
        <v>88</v>
      </c>
      <c r="BE12" s="30" t="s">
        <v>87</v>
      </c>
      <c r="BF12" s="30" t="s">
        <v>88</v>
      </c>
      <c r="BG12" s="30" t="s">
        <v>87</v>
      </c>
      <c r="BH12" s="30" t="s">
        <v>88</v>
      </c>
      <c r="BI12" s="30" t="s">
        <v>87</v>
      </c>
      <c r="BJ12" s="30" t="s">
        <v>88</v>
      </c>
      <c r="BK12" s="30" t="s">
        <v>87</v>
      </c>
      <c r="BL12" s="30" t="s">
        <v>88</v>
      </c>
      <c r="BM12" s="30" t="s">
        <v>87</v>
      </c>
      <c r="BN12" s="30" t="s">
        <v>88</v>
      </c>
      <c r="BO12" s="30" t="s">
        <v>87</v>
      </c>
      <c r="BP12" s="30" t="s">
        <v>88</v>
      </c>
      <c r="BQ12" s="30" t="s">
        <v>87</v>
      </c>
      <c r="BR12" s="30" t="s">
        <v>88</v>
      </c>
      <c r="BS12" s="30" t="s">
        <v>87</v>
      </c>
      <c r="BT12" s="30" t="s">
        <v>88</v>
      </c>
    </row>
    <row r="13" spans="1:72" ht="12.95" customHeight="1" x14ac:dyDescent="0.25">
      <c r="A13" s="31" t="s">
        <v>89</v>
      </c>
      <c r="B13" s="6"/>
      <c r="C13" s="32" t="s">
        <v>90</v>
      </c>
      <c r="D13" s="33"/>
      <c r="E13" s="30" t="s">
        <v>91</v>
      </c>
      <c r="F13" s="30" t="s">
        <v>91</v>
      </c>
      <c r="G13" s="30" t="s">
        <v>91</v>
      </c>
      <c r="H13" s="30" t="s">
        <v>91</v>
      </c>
      <c r="I13" s="30" t="s">
        <v>91</v>
      </c>
      <c r="J13" s="30" t="s">
        <v>91</v>
      </c>
      <c r="K13" s="30" t="s">
        <v>91</v>
      </c>
      <c r="L13" s="30" t="s">
        <v>91</v>
      </c>
      <c r="M13" s="30" t="s">
        <v>91</v>
      </c>
      <c r="N13" s="30" t="s">
        <v>91</v>
      </c>
      <c r="O13" s="30" t="s">
        <v>91</v>
      </c>
      <c r="P13" s="30" t="s">
        <v>91</v>
      </c>
      <c r="Q13" s="30" t="s">
        <v>91</v>
      </c>
      <c r="R13" s="30" t="s">
        <v>91</v>
      </c>
      <c r="S13" s="30" t="s">
        <v>91</v>
      </c>
      <c r="T13" s="30" t="s">
        <v>91</v>
      </c>
      <c r="U13" s="30" t="s">
        <v>91</v>
      </c>
      <c r="V13" s="30" t="s">
        <v>91</v>
      </c>
      <c r="W13" s="30" t="s">
        <v>91</v>
      </c>
      <c r="X13" s="30" t="s">
        <v>91</v>
      </c>
      <c r="Y13" s="30" t="s">
        <v>91</v>
      </c>
      <c r="Z13" s="30" t="s">
        <v>91</v>
      </c>
      <c r="AA13" s="30" t="s">
        <v>91</v>
      </c>
      <c r="AB13" s="30" t="s">
        <v>91</v>
      </c>
      <c r="AC13" s="30" t="s">
        <v>91</v>
      </c>
      <c r="AD13" s="30" t="s">
        <v>91</v>
      </c>
      <c r="AE13" s="30" t="s">
        <v>91</v>
      </c>
      <c r="AF13" s="30" t="s">
        <v>91</v>
      </c>
      <c r="AG13" s="30" t="s">
        <v>91</v>
      </c>
      <c r="AH13" s="30" t="s">
        <v>91</v>
      </c>
      <c r="AI13" s="30" t="s">
        <v>91</v>
      </c>
      <c r="AJ13" s="30" t="s">
        <v>91</v>
      </c>
      <c r="AK13" s="30" t="s">
        <v>91</v>
      </c>
      <c r="AL13" s="30" t="s">
        <v>91</v>
      </c>
      <c r="AM13" s="30" t="s">
        <v>91</v>
      </c>
      <c r="AN13" s="30" t="s">
        <v>91</v>
      </c>
      <c r="AO13" s="30" t="s">
        <v>91</v>
      </c>
      <c r="AP13" s="30" t="s">
        <v>91</v>
      </c>
      <c r="AQ13" s="30" t="s">
        <v>91</v>
      </c>
      <c r="AR13" s="30" t="s">
        <v>91</v>
      </c>
      <c r="AS13" s="30" t="s">
        <v>91</v>
      </c>
      <c r="AT13" s="30" t="s">
        <v>91</v>
      </c>
      <c r="AU13" s="30" t="s">
        <v>91</v>
      </c>
      <c r="AV13" s="30" t="s">
        <v>91</v>
      </c>
      <c r="AW13" s="30" t="s">
        <v>91</v>
      </c>
      <c r="AX13" s="30" t="s">
        <v>91</v>
      </c>
      <c r="AY13" s="30" t="s">
        <v>91</v>
      </c>
      <c r="AZ13" s="30" t="s">
        <v>91</v>
      </c>
      <c r="BA13" s="30" t="s">
        <v>91</v>
      </c>
      <c r="BB13" s="30" t="s">
        <v>91</v>
      </c>
      <c r="BC13" s="30" t="s">
        <v>91</v>
      </c>
      <c r="BD13" s="30" t="s">
        <v>91</v>
      </c>
      <c r="BE13" s="30" t="s">
        <v>91</v>
      </c>
      <c r="BF13" s="30" t="s">
        <v>91</v>
      </c>
      <c r="BG13" s="30" t="s">
        <v>91</v>
      </c>
      <c r="BH13" s="30" t="s">
        <v>91</v>
      </c>
      <c r="BI13" s="30" t="s">
        <v>91</v>
      </c>
      <c r="BJ13" s="30" t="s">
        <v>91</v>
      </c>
      <c r="BK13" s="30" t="s">
        <v>91</v>
      </c>
      <c r="BL13" s="30" t="s">
        <v>91</v>
      </c>
      <c r="BM13" s="30" t="s">
        <v>91</v>
      </c>
      <c r="BN13" s="30" t="s">
        <v>91</v>
      </c>
      <c r="BO13" s="30" t="s">
        <v>91</v>
      </c>
      <c r="BP13" s="30" t="s">
        <v>91</v>
      </c>
      <c r="BQ13" s="30" t="s">
        <v>91</v>
      </c>
      <c r="BR13" s="30" t="s">
        <v>91</v>
      </c>
      <c r="BS13" s="30" t="s">
        <v>91</v>
      </c>
      <c r="BT13" s="30" t="s">
        <v>91</v>
      </c>
    </row>
    <row r="14" spans="1:72" ht="12.95" customHeight="1" thickBot="1" x14ac:dyDescent="0.3">
      <c r="A14" s="34" t="s">
        <v>92</v>
      </c>
      <c r="B14" s="27"/>
      <c r="C14" s="35" t="s">
        <v>93</v>
      </c>
      <c r="D14" s="36"/>
      <c r="E14" s="37" t="s">
        <v>94</v>
      </c>
      <c r="F14" s="37" t="s">
        <v>95</v>
      </c>
      <c r="G14" s="37" t="s">
        <v>94</v>
      </c>
      <c r="H14" s="37" t="s">
        <v>95</v>
      </c>
      <c r="I14" s="37" t="s">
        <v>94</v>
      </c>
      <c r="J14" s="37" t="s">
        <v>95</v>
      </c>
      <c r="K14" s="37" t="s">
        <v>94</v>
      </c>
      <c r="L14" s="37" t="s">
        <v>95</v>
      </c>
      <c r="M14" s="37" t="s">
        <v>94</v>
      </c>
      <c r="N14" s="37" t="s">
        <v>95</v>
      </c>
      <c r="O14" s="37" t="s">
        <v>94</v>
      </c>
      <c r="P14" s="37" t="s">
        <v>95</v>
      </c>
      <c r="Q14" s="37" t="s">
        <v>94</v>
      </c>
      <c r="R14" s="37" t="s">
        <v>95</v>
      </c>
      <c r="S14" s="37" t="s">
        <v>94</v>
      </c>
      <c r="T14" s="37" t="s">
        <v>95</v>
      </c>
      <c r="U14" s="37" t="s">
        <v>94</v>
      </c>
      <c r="V14" s="37" t="s">
        <v>95</v>
      </c>
      <c r="W14" s="37" t="s">
        <v>94</v>
      </c>
      <c r="X14" s="37" t="s">
        <v>95</v>
      </c>
      <c r="Y14" s="37" t="s">
        <v>94</v>
      </c>
      <c r="Z14" s="37" t="s">
        <v>95</v>
      </c>
      <c r="AA14" s="37" t="s">
        <v>94</v>
      </c>
      <c r="AB14" s="37" t="s">
        <v>95</v>
      </c>
      <c r="AC14" s="37" t="s">
        <v>94</v>
      </c>
      <c r="AD14" s="37" t="s">
        <v>95</v>
      </c>
      <c r="AE14" s="37" t="s">
        <v>94</v>
      </c>
      <c r="AF14" s="37" t="s">
        <v>95</v>
      </c>
      <c r="AG14" s="37" t="s">
        <v>94</v>
      </c>
      <c r="AH14" s="37" t="s">
        <v>95</v>
      </c>
      <c r="AI14" s="37" t="s">
        <v>94</v>
      </c>
      <c r="AJ14" s="37" t="s">
        <v>95</v>
      </c>
      <c r="AK14" s="37" t="s">
        <v>94</v>
      </c>
      <c r="AL14" s="37" t="s">
        <v>95</v>
      </c>
      <c r="AM14" s="37" t="s">
        <v>94</v>
      </c>
      <c r="AN14" s="37" t="s">
        <v>95</v>
      </c>
      <c r="AO14" s="37" t="s">
        <v>94</v>
      </c>
      <c r="AP14" s="37" t="s">
        <v>95</v>
      </c>
      <c r="AQ14" s="37" t="s">
        <v>94</v>
      </c>
      <c r="AR14" s="37" t="s">
        <v>95</v>
      </c>
      <c r="AS14" s="37" t="s">
        <v>94</v>
      </c>
      <c r="AT14" s="37" t="s">
        <v>95</v>
      </c>
      <c r="AU14" s="37" t="s">
        <v>94</v>
      </c>
      <c r="AV14" s="37" t="s">
        <v>95</v>
      </c>
      <c r="AW14" s="37" t="s">
        <v>94</v>
      </c>
      <c r="AX14" s="37" t="s">
        <v>95</v>
      </c>
      <c r="AY14" s="37" t="s">
        <v>94</v>
      </c>
      <c r="AZ14" s="37" t="s">
        <v>95</v>
      </c>
      <c r="BA14" s="37" t="s">
        <v>94</v>
      </c>
      <c r="BB14" s="37" t="s">
        <v>95</v>
      </c>
      <c r="BC14" s="37" t="s">
        <v>94</v>
      </c>
      <c r="BD14" s="37" t="s">
        <v>95</v>
      </c>
      <c r="BE14" s="37" t="s">
        <v>94</v>
      </c>
      <c r="BF14" s="37" t="s">
        <v>95</v>
      </c>
      <c r="BG14" s="37" t="s">
        <v>94</v>
      </c>
      <c r="BH14" s="37" t="s">
        <v>95</v>
      </c>
      <c r="BI14" s="37" t="s">
        <v>94</v>
      </c>
      <c r="BJ14" s="37" t="s">
        <v>95</v>
      </c>
      <c r="BK14" s="37" t="s">
        <v>94</v>
      </c>
      <c r="BL14" s="37" t="s">
        <v>95</v>
      </c>
      <c r="BM14" s="37" t="s">
        <v>94</v>
      </c>
      <c r="BN14" s="37" t="s">
        <v>95</v>
      </c>
      <c r="BO14" s="37" t="s">
        <v>94</v>
      </c>
      <c r="BP14" s="37" t="s">
        <v>95</v>
      </c>
      <c r="BQ14" s="37" t="s">
        <v>94</v>
      </c>
      <c r="BR14" s="37" t="s">
        <v>95</v>
      </c>
      <c r="BS14" s="37" t="s">
        <v>94</v>
      </c>
      <c r="BT14" s="37" t="s">
        <v>95</v>
      </c>
    </row>
    <row r="15" spans="1:72" x14ac:dyDescent="0.25">
      <c r="A15" s="38">
        <v>1</v>
      </c>
      <c r="B15" s="39" t="s">
        <v>96</v>
      </c>
      <c r="C15" s="40"/>
      <c r="D15" s="41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42"/>
      <c r="AB15" s="43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  <c r="BS15" s="42"/>
      <c r="BT15" s="43"/>
    </row>
    <row r="16" spans="1:72" x14ac:dyDescent="0.25">
      <c r="A16" s="38">
        <f t="shared" ref="A16:A35" si="0">+A15+1</f>
        <v>2</v>
      </c>
      <c r="B16" s="44" t="s">
        <v>97</v>
      </c>
      <c r="C16" s="19"/>
      <c r="D16" s="19"/>
      <c r="E16" s="45">
        <f>SUM(G16,I16,K16,M16,O16,Q16,S16,U16,W16,Y16,AA16,AC16,AE16,AG16,AI16,AK16,AM16,AO16,AQ16,AS16,AU16,AW16,AY16,BA16,BC16,BE16,BG16,BI16,BK16,BM16,BO16,BQ16,BS16)</f>
        <v>69692122</v>
      </c>
      <c r="F16" s="46">
        <f>E16/365</f>
        <v>190937.32054794522</v>
      </c>
      <c r="G16" s="45">
        <v>22608327</v>
      </c>
      <c r="H16" s="46">
        <f>G16/365</f>
        <v>61940.621917808217</v>
      </c>
      <c r="I16" s="45">
        <v>560788</v>
      </c>
      <c r="J16" s="46">
        <f t="shared" ref="J16:J17" si="1">I16/365</f>
        <v>1536.4054794520548</v>
      </c>
      <c r="K16" s="45">
        <v>321711</v>
      </c>
      <c r="L16" s="46">
        <f t="shared" ref="L16:L17" si="2">K16/365</f>
        <v>881.4</v>
      </c>
      <c r="M16" s="45">
        <v>2728636</v>
      </c>
      <c r="N16" s="46">
        <f t="shared" ref="N16:N17" si="3">M16/365</f>
        <v>7475.7150684931503</v>
      </c>
      <c r="O16" s="45">
        <v>2122971</v>
      </c>
      <c r="P16" s="46">
        <f t="shared" ref="P16:P17" si="4">O16/365</f>
        <v>5816.3589041095893</v>
      </c>
      <c r="Q16" s="45">
        <v>813663</v>
      </c>
      <c r="R16" s="46">
        <f t="shared" ref="R16:R17" si="5">Q16/365</f>
        <v>2229.2136986301371</v>
      </c>
      <c r="S16" s="45">
        <v>298623</v>
      </c>
      <c r="T16" s="46">
        <f t="shared" ref="T16:T17" si="6">S16/365</f>
        <v>818.1452054794521</v>
      </c>
      <c r="U16" s="45">
        <v>506571</v>
      </c>
      <c r="V16" s="46">
        <f t="shared" ref="V16:V17" si="7">U16/365</f>
        <v>1387.8657534246574</v>
      </c>
      <c r="W16" s="45">
        <v>125605</v>
      </c>
      <c r="X16" s="46">
        <f t="shared" ref="X16:X17" si="8">W16/365</f>
        <v>344.1232876712329</v>
      </c>
      <c r="Y16" s="45">
        <v>540655</v>
      </c>
      <c r="Z16" s="46">
        <f t="shared" ref="Z16:Z17" si="9">Y16/365</f>
        <v>1481.2465753424658</v>
      </c>
      <c r="AA16" s="45">
        <v>132431</v>
      </c>
      <c r="AB16" s="46">
        <f t="shared" ref="AB16:AB17" si="10">AA16/365</f>
        <v>362.82465753424657</v>
      </c>
      <c r="AC16" s="45">
        <v>3452278</v>
      </c>
      <c r="AD16" s="46">
        <f t="shared" ref="AD16:AD17" si="11">AC16/365</f>
        <v>9458.2958904109582</v>
      </c>
      <c r="AE16" s="45">
        <v>1085228</v>
      </c>
      <c r="AF16" s="46">
        <f t="shared" ref="AF16:AF17" si="12">AE16/365</f>
        <v>2973.2273972602738</v>
      </c>
      <c r="AG16" s="45">
        <v>522735</v>
      </c>
      <c r="AH16" s="46">
        <f t="shared" ref="AH16:AH17" si="13">AG16/365</f>
        <v>1432.1506849315069</v>
      </c>
      <c r="AI16" s="45">
        <v>252237</v>
      </c>
      <c r="AJ16" s="46">
        <f t="shared" ref="AJ16:AJ17" si="14">AI16/365</f>
        <v>691.06027397260277</v>
      </c>
      <c r="AK16" s="45">
        <v>260163</v>
      </c>
      <c r="AL16" s="46">
        <f t="shared" ref="AL16:AL17" si="15">AK16/365</f>
        <v>712.7753424657534</v>
      </c>
      <c r="AM16" s="45">
        <v>673970</v>
      </c>
      <c r="AN16" s="46">
        <f t="shared" ref="AN16:AN17" si="16">AM16/365</f>
        <v>1846.4931506849316</v>
      </c>
      <c r="AO16" s="45">
        <v>629287</v>
      </c>
      <c r="AP16" s="46">
        <f t="shared" ref="AP16:AP17" si="17">AO16/365</f>
        <v>1724.0739726027398</v>
      </c>
      <c r="AQ16" s="45">
        <v>4011635</v>
      </c>
      <c r="AR16" s="46">
        <f t="shared" ref="AR16:AR17" si="18">AQ16/365</f>
        <v>10990.780821917808</v>
      </c>
      <c r="AS16" s="45">
        <v>2292632</v>
      </c>
      <c r="AT16" s="46">
        <f t="shared" ref="AT16:AT17" si="19">AS16/365</f>
        <v>6281.1835616438357</v>
      </c>
      <c r="AU16" s="45">
        <v>939893</v>
      </c>
      <c r="AV16" s="46">
        <f t="shared" ref="AV16:AV17" si="20">AU16/365</f>
        <v>2575.0493150684933</v>
      </c>
      <c r="AW16" s="45">
        <v>484686</v>
      </c>
      <c r="AX16" s="46">
        <f t="shared" ref="AX16:AX17" si="21">AW16/365</f>
        <v>1327.9068493150685</v>
      </c>
      <c r="AY16" s="45">
        <v>1423589</v>
      </c>
      <c r="AZ16" s="46">
        <f t="shared" ref="AZ16:AZ17" si="22">AY16/365</f>
        <v>3900.2438356164384</v>
      </c>
      <c r="BA16" s="45">
        <v>1270548</v>
      </c>
      <c r="BB16" s="46">
        <f t="shared" ref="BB16:BB17" si="23">BA16/365</f>
        <v>3480.9534246575345</v>
      </c>
      <c r="BC16" s="45">
        <v>44149</v>
      </c>
      <c r="BD16" s="46">
        <f t="shared" ref="BD16:BD17" si="24">BC16/365</f>
        <v>120.95616438356164</v>
      </c>
      <c r="BE16" s="45">
        <v>527929</v>
      </c>
      <c r="BF16" s="46">
        <f t="shared" ref="BF16:BF17" si="25">BE16/365</f>
        <v>1446.3808219178081</v>
      </c>
      <c r="BG16" s="45">
        <v>1872147</v>
      </c>
      <c r="BH16" s="46">
        <f t="shared" ref="BH16:BH17" si="26">BG16/365</f>
        <v>5129.1698630136989</v>
      </c>
      <c r="BI16" s="45">
        <v>858260</v>
      </c>
      <c r="BJ16" s="46">
        <f t="shared" ref="BJ16:BJ17" si="27">BI16/365</f>
        <v>2351.3972602739727</v>
      </c>
      <c r="BK16" s="45">
        <v>471339</v>
      </c>
      <c r="BL16" s="46">
        <f t="shared" ref="BL16:BL17" si="28">BK16/365</f>
        <v>1291.3397260273973</v>
      </c>
      <c r="BM16" s="45">
        <v>113798</v>
      </c>
      <c r="BN16" s="46">
        <f t="shared" ref="BN16:BN17" si="29">BM16/365</f>
        <v>311.7753424657534</v>
      </c>
      <c r="BO16" s="45">
        <v>0</v>
      </c>
      <c r="BP16" s="46">
        <f t="shared" ref="BP16:BP17" si="30">BO16/365</f>
        <v>0</v>
      </c>
      <c r="BQ16" s="45">
        <v>17678758</v>
      </c>
      <c r="BR16" s="46">
        <f t="shared" ref="BR16:BR17" si="31">BQ16/365</f>
        <v>48434.953424657535</v>
      </c>
      <c r="BS16" s="45">
        <v>66880</v>
      </c>
      <c r="BT16" s="46">
        <f t="shared" ref="BT16:BT17" si="32">BS16/365</f>
        <v>183.23287671232876</v>
      </c>
    </row>
    <row r="17" spans="1:72" x14ac:dyDescent="0.25">
      <c r="A17" s="38">
        <f t="shared" si="0"/>
        <v>3</v>
      </c>
      <c r="B17" s="44" t="s">
        <v>98</v>
      </c>
      <c r="C17" s="19"/>
      <c r="D17" s="19"/>
      <c r="E17" s="45">
        <f>SUM(G17,I17,K17,M17,O17,Q17,S17,U17,W17,Y17,AA17,AC17,AE17,AG17,AI17,AK17,AM17,AO17,AQ17,AS17,AU17,AW17,AY17,BA17,BC17,BE17,BG17,BI17,BK17,BM17,BO17,BQ17,BS17)</f>
        <v>1012188</v>
      </c>
      <c r="F17" s="46">
        <f>E17/365</f>
        <v>2773.1178082191782</v>
      </c>
      <c r="G17" s="45">
        <v>1011</v>
      </c>
      <c r="H17" s="46">
        <f>G17/365</f>
        <v>2.7698630136986302</v>
      </c>
      <c r="I17" s="45">
        <v>770425</v>
      </c>
      <c r="J17" s="46">
        <f t="shared" si="1"/>
        <v>2110.7534246575342</v>
      </c>
      <c r="K17" s="45">
        <v>156</v>
      </c>
      <c r="L17" s="46">
        <f t="shared" si="2"/>
        <v>0.42739726027397262</v>
      </c>
      <c r="M17" s="45">
        <v>0</v>
      </c>
      <c r="N17" s="46">
        <f t="shared" si="3"/>
        <v>0</v>
      </c>
      <c r="O17" s="45">
        <v>0</v>
      </c>
      <c r="P17" s="46">
        <f t="shared" si="4"/>
        <v>0</v>
      </c>
      <c r="Q17" s="45">
        <v>0</v>
      </c>
      <c r="R17" s="46">
        <f t="shared" si="5"/>
        <v>0</v>
      </c>
      <c r="S17" s="45">
        <v>0</v>
      </c>
      <c r="T17" s="46">
        <f t="shared" si="6"/>
        <v>0</v>
      </c>
      <c r="U17" s="45">
        <v>0</v>
      </c>
      <c r="V17" s="46">
        <f t="shared" si="7"/>
        <v>0</v>
      </c>
      <c r="W17" s="45">
        <v>0</v>
      </c>
      <c r="X17" s="46">
        <f t="shared" si="8"/>
        <v>0</v>
      </c>
      <c r="Y17" s="45">
        <v>0</v>
      </c>
      <c r="Z17" s="46">
        <f t="shared" si="9"/>
        <v>0</v>
      </c>
      <c r="AA17" s="45">
        <v>0</v>
      </c>
      <c r="AB17" s="46">
        <f t="shared" si="10"/>
        <v>0</v>
      </c>
      <c r="AC17" s="45">
        <v>20677</v>
      </c>
      <c r="AD17" s="46">
        <f t="shared" si="11"/>
        <v>56.649315068493152</v>
      </c>
      <c r="AE17" s="45">
        <v>0</v>
      </c>
      <c r="AF17" s="46">
        <f t="shared" si="12"/>
        <v>0</v>
      </c>
      <c r="AG17" s="45">
        <v>0</v>
      </c>
      <c r="AH17" s="46">
        <f t="shared" si="13"/>
        <v>0</v>
      </c>
      <c r="AI17" s="45">
        <v>0</v>
      </c>
      <c r="AJ17" s="46">
        <f t="shared" si="14"/>
        <v>0</v>
      </c>
      <c r="AK17" s="45">
        <v>0</v>
      </c>
      <c r="AL17" s="46">
        <f t="shared" si="15"/>
        <v>0</v>
      </c>
      <c r="AM17" s="45">
        <v>0</v>
      </c>
      <c r="AN17" s="46">
        <f t="shared" si="16"/>
        <v>0</v>
      </c>
      <c r="AO17" s="45">
        <v>0</v>
      </c>
      <c r="AP17" s="46">
        <f t="shared" si="17"/>
        <v>0</v>
      </c>
      <c r="AQ17" s="45">
        <v>0</v>
      </c>
      <c r="AR17" s="46">
        <f t="shared" si="18"/>
        <v>0</v>
      </c>
      <c r="AS17" s="45">
        <v>1723</v>
      </c>
      <c r="AT17" s="46">
        <f t="shared" si="19"/>
        <v>4.720547945205479</v>
      </c>
      <c r="AU17" s="45">
        <v>0</v>
      </c>
      <c r="AV17" s="46">
        <f t="shared" si="20"/>
        <v>0</v>
      </c>
      <c r="AW17" s="45">
        <v>158982</v>
      </c>
      <c r="AX17" s="46">
        <f t="shared" si="21"/>
        <v>435.56712328767122</v>
      </c>
      <c r="AY17" s="45">
        <v>57031</v>
      </c>
      <c r="AZ17" s="46">
        <f t="shared" si="22"/>
        <v>156.24931506849316</v>
      </c>
      <c r="BA17" s="45">
        <v>0</v>
      </c>
      <c r="BB17" s="46">
        <f t="shared" si="23"/>
        <v>0</v>
      </c>
      <c r="BC17" s="45">
        <v>0</v>
      </c>
      <c r="BD17" s="46">
        <f t="shared" si="24"/>
        <v>0</v>
      </c>
      <c r="BE17" s="45">
        <v>0</v>
      </c>
      <c r="BF17" s="46">
        <f t="shared" si="25"/>
        <v>0</v>
      </c>
      <c r="BG17" s="45">
        <v>0</v>
      </c>
      <c r="BH17" s="46">
        <f t="shared" si="26"/>
        <v>0</v>
      </c>
      <c r="BI17" s="45">
        <v>0</v>
      </c>
      <c r="BJ17" s="46">
        <f t="shared" si="27"/>
        <v>0</v>
      </c>
      <c r="BK17" s="45">
        <v>0</v>
      </c>
      <c r="BL17" s="46">
        <f t="shared" si="28"/>
        <v>0</v>
      </c>
      <c r="BM17" s="45">
        <v>2183</v>
      </c>
      <c r="BN17" s="46">
        <f t="shared" si="29"/>
        <v>5.9808219178082194</v>
      </c>
      <c r="BO17" s="45">
        <v>0</v>
      </c>
      <c r="BP17" s="46">
        <f t="shared" si="30"/>
        <v>0</v>
      </c>
      <c r="BQ17" s="45">
        <v>0</v>
      </c>
      <c r="BR17" s="46">
        <f t="shared" si="31"/>
        <v>0</v>
      </c>
      <c r="BS17" s="45">
        <v>0</v>
      </c>
      <c r="BT17" s="46">
        <f t="shared" si="32"/>
        <v>0</v>
      </c>
    </row>
    <row r="18" spans="1:72" ht="16.5" thickBot="1" x14ac:dyDescent="0.3">
      <c r="A18" s="47">
        <f t="shared" si="0"/>
        <v>4</v>
      </c>
      <c r="B18" s="48"/>
      <c r="C18" s="49" t="s">
        <v>99</v>
      </c>
      <c r="D18" s="50"/>
      <c r="E18" s="51">
        <f>SUM(E16:E17)</f>
        <v>70704310</v>
      </c>
      <c r="F18" s="52">
        <f>E18/365</f>
        <v>193710.43835616438</v>
      </c>
      <c r="G18" s="51">
        <f>SUM(G16:G17)</f>
        <v>22609338</v>
      </c>
      <c r="H18" s="52">
        <f>G18/365</f>
        <v>61943.391780821919</v>
      </c>
      <c r="I18" s="51">
        <f>SUM(I16:I17)</f>
        <v>1331213</v>
      </c>
      <c r="J18" s="52">
        <f>I18/365</f>
        <v>3647.158904109589</v>
      </c>
      <c r="K18" s="51">
        <f>SUM(K16:K17)</f>
        <v>321867</v>
      </c>
      <c r="L18" s="52">
        <f>K18/365</f>
        <v>881.82739726027398</v>
      </c>
      <c r="M18" s="51">
        <f>SUM(M16:M17)</f>
        <v>2728636</v>
      </c>
      <c r="N18" s="52">
        <f>M18/365</f>
        <v>7475.7150684931503</v>
      </c>
      <c r="O18" s="51">
        <f>SUM(O16:O17)</f>
        <v>2122971</v>
      </c>
      <c r="P18" s="52">
        <f>O18/365</f>
        <v>5816.3589041095893</v>
      </c>
      <c r="Q18" s="51">
        <f>SUM(Q16:Q17)</f>
        <v>813663</v>
      </c>
      <c r="R18" s="52">
        <f>Q18/365</f>
        <v>2229.2136986301371</v>
      </c>
      <c r="S18" s="51">
        <f>SUM(S16:S17)</f>
        <v>298623</v>
      </c>
      <c r="T18" s="52">
        <f>S18/365</f>
        <v>818.1452054794521</v>
      </c>
      <c r="U18" s="51">
        <f>SUM(U16:U17)</f>
        <v>506571</v>
      </c>
      <c r="V18" s="52">
        <f>U18/365</f>
        <v>1387.8657534246574</v>
      </c>
      <c r="W18" s="51">
        <f>SUM(W16:W17)</f>
        <v>125605</v>
      </c>
      <c r="X18" s="52">
        <f>W18/365</f>
        <v>344.1232876712329</v>
      </c>
      <c r="Y18" s="51">
        <f>SUM(Y16:Y17)</f>
        <v>540655</v>
      </c>
      <c r="Z18" s="52">
        <f>Y18/365</f>
        <v>1481.2465753424658</v>
      </c>
      <c r="AA18" s="51">
        <f>SUM(AA16:AA17)</f>
        <v>132431</v>
      </c>
      <c r="AB18" s="52">
        <f>AA18/365</f>
        <v>362.82465753424657</v>
      </c>
      <c r="AC18" s="51">
        <f>SUM(AC16:AC17)</f>
        <v>3472955</v>
      </c>
      <c r="AD18" s="52">
        <f>AC18/365</f>
        <v>9514.9452054794529</v>
      </c>
      <c r="AE18" s="51">
        <f>SUM(AE16:AE17)</f>
        <v>1085228</v>
      </c>
      <c r="AF18" s="52">
        <f>AE18/365</f>
        <v>2973.2273972602738</v>
      </c>
      <c r="AG18" s="51">
        <f>SUM(AG16:AG17)</f>
        <v>522735</v>
      </c>
      <c r="AH18" s="52">
        <f>AG18/365</f>
        <v>1432.1506849315069</v>
      </c>
      <c r="AI18" s="51">
        <f>SUM(AI16:AI17)</f>
        <v>252237</v>
      </c>
      <c r="AJ18" s="52">
        <f>AI18/365</f>
        <v>691.06027397260277</v>
      </c>
      <c r="AK18" s="51">
        <f>SUM(AK16:AK17)</f>
        <v>260163</v>
      </c>
      <c r="AL18" s="52">
        <f>AK18/365</f>
        <v>712.7753424657534</v>
      </c>
      <c r="AM18" s="51">
        <f>SUM(AM16:AM17)</f>
        <v>673970</v>
      </c>
      <c r="AN18" s="52">
        <f>AM18/365</f>
        <v>1846.4931506849316</v>
      </c>
      <c r="AO18" s="51">
        <f>SUM(AO16:AO17)</f>
        <v>629287</v>
      </c>
      <c r="AP18" s="52">
        <f>AO18/365</f>
        <v>1724.0739726027398</v>
      </c>
      <c r="AQ18" s="51">
        <f>SUM(AQ16:AQ17)</f>
        <v>4011635</v>
      </c>
      <c r="AR18" s="52">
        <f>AQ18/365</f>
        <v>10990.780821917808</v>
      </c>
      <c r="AS18" s="51">
        <f>SUM(AS16:AS17)</f>
        <v>2294355</v>
      </c>
      <c r="AT18" s="52">
        <f>AS18/365</f>
        <v>6285.9041095890407</v>
      </c>
      <c r="AU18" s="51">
        <f>SUM(AU16:AU17)</f>
        <v>939893</v>
      </c>
      <c r="AV18" s="52">
        <f>AU18/365</f>
        <v>2575.0493150684933</v>
      </c>
      <c r="AW18" s="51">
        <f>SUM(AW16:AW17)</f>
        <v>643668</v>
      </c>
      <c r="AX18" s="52">
        <f>AW18/365</f>
        <v>1763.4739726027397</v>
      </c>
      <c r="AY18" s="51">
        <f>SUM(AY16:AY17)</f>
        <v>1480620</v>
      </c>
      <c r="AZ18" s="52">
        <f>AY18/365</f>
        <v>4056.4931506849316</v>
      </c>
      <c r="BA18" s="51">
        <f>SUM(BA16:BA17)</f>
        <v>1270548</v>
      </c>
      <c r="BB18" s="52">
        <f>BA18/365</f>
        <v>3480.9534246575345</v>
      </c>
      <c r="BC18" s="51">
        <f>SUM(BC16:BC17)</f>
        <v>44149</v>
      </c>
      <c r="BD18" s="52">
        <f>BC18/365</f>
        <v>120.95616438356164</v>
      </c>
      <c r="BE18" s="51">
        <f>SUM(BE16:BE17)</f>
        <v>527929</v>
      </c>
      <c r="BF18" s="52">
        <f>BE18/365</f>
        <v>1446.3808219178081</v>
      </c>
      <c r="BG18" s="51">
        <f>SUM(BG16:BG17)</f>
        <v>1872147</v>
      </c>
      <c r="BH18" s="52">
        <f>BG18/365</f>
        <v>5129.1698630136989</v>
      </c>
      <c r="BI18" s="51">
        <f>SUM(BI16:BI17)</f>
        <v>858260</v>
      </c>
      <c r="BJ18" s="52">
        <f>BI18/365</f>
        <v>2351.3972602739727</v>
      </c>
      <c r="BK18" s="51">
        <f>SUM(BK16:BK17)</f>
        <v>471339</v>
      </c>
      <c r="BL18" s="52">
        <f>BK18/365</f>
        <v>1291.3397260273973</v>
      </c>
      <c r="BM18" s="51">
        <f>SUM(BM16:BM17)</f>
        <v>115981</v>
      </c>
      <c r="BN18" s="52">
        <f>BM18/365</f>
        <v>317.75616438356167</v>
      </c>
      <c r="BO18" s="51">
        <f>SUM(BO16:BO17)</f>
        <v>0</v>
      </c>
      <c r="BP18" s="52">
        <f>BO18/365</f>
        <v>0</v>
      </c>
      <c r="BQ18" s="51">
        <f>SUM(BQ16:BQ17)</f>
        <v>17678758</v>
      </c>
      <c r="BR18" s="52">
        <f>BQ18/365</f>
        <v>48434.953424657535</v>
      </c>
      <c r="BS18" s="51">
        <f>SUM(BS16:BS17)</f>
        <v>66880</v>
      </c>
      <c r="BT18" s="52">
        <f>BS18/365</f>
        <v>183.23287671232876</v>
      </c>
    </row>
    <row r="19" spans="1:72" x14ac:dyDescent="0.25">
      <c r="A19" s="38">
        <f t="shared" si="0"/>
        <v>5</v>
      </c>
      <c r="B19" s="53" t="s">
        <v>100</v>
      </c>
      <c r="C19" s="54"/>
      <c r="D19" s="55"/>
      <c r="E19" s="56">
        <v>1E-4</v>
      </c>
      <c r="F19" s="57">
        <f>E19/365</f>
        <v>2.7397260273972602E-7</v>
      </c>
      <c r="G19" s="56">
        <v>1E-4</v>
      </c>
      <c r="H19" s="57">
        <f>G19/365</f>
        <v>2.7397260273972602E-7</v>
      </c>
      <c r="I19" s="56">
        <v>1E-4</v>
      </c>
      <c r="J19" s="57">
        <f>I19/365</f>
        <v>2.7397260273972602E-7</v>
      </c>
      <c r="K19" s="56">
        <v>1E-4</v>
      </c>
      <c r="L19" s="57">
        <f>K19/365</f>
        <v>2.7397260273972602E-7</v>
      </c>
      <c r="M19" s="56">
        <v>1E-4</v>
      </c>
      <c r="N19" s="57">
        <f>M19/365</f>
        <v>2.7397260273972602E-7</v>
      </c>
      <c r="O19" s="56">
        <v>1E-4</v>
      </c>
      <c r="P19" s="57">
        <f>O19/365</f>
        <v>2.7397260273972602E-7</v>
      </c>
      <c r="Q19" s="56">
        <v>1E-4</v>
      </c>
      <c r="R19" s="57">
        <f>Q19/365</f>
        <v>2.7397260273972602E-7</v>
      </c>
      <c r="S19" s="56">
        <v>1E-4</v>
      </c>
      <c r="T19" s="57">
        <f>S19/365</f>
        <v>2.7397260273972602E-7</v>
      </c>
      <c r="U19" s="56">
        <v>1E-4</v>
      </c>
      <c r="V19" s="57">
        <f>U19/365</f>
        <v>2.7397260273972602E-7</v>
      </c>
      <c r="W19" s="56">
        <v>1E-4</v>
      </c>
      <c r="X19" s="57">
        <f>W19/365</f>
        <v>2.7397260273972602E-7</v>
      </c>
      <c r="Y19" s="56">
        <v>1E-4</v>
      </c>
      <c r="Z19" s="57">
        <f>Y19/365</f>
        <v>2.7397260273972602E-7</v>
      </c>
      <c r="AA19" s="56">
        <v>1E-4</v>
      </c>
      <c r="AB19" s="57">
        <f>AA19/365</f>
        <v>2.7397260273972602E-7</v>
      </c>
      <c r="AC19" s="56">
        <v>1E-4</v>
      </c>
      <c r="AD19" s="57">
        <f>AC19/365</f>
        <v>2.7397260273972602E-7</v>
      </c>
      <c r="AE19" s="56">
        <v>1E-4</v>
      </c>
      <c r="AF19" s="57">
        <f>AE19/365</f>
        <v>2.7397260273972602E-7</v>
      </c>
      <c r="AG19" s="56">
        <v>1E-4</v>
      </c>
      <c r="AH19" s="57">
        <f>AG19/365</f>
        <v>2.7397260273972602E-7</v>
      </c>
      <c r="AI19" s="56">
        <v>1E-4</v>
      </c>
      <c r="AJ19" s="57">
        <f>AI19/365</f>
        <v>2.7397260273972602E-7</v>
      </c>
      <c r="AK19" s="56">
        <v>1E-4</v>
      </c>
      <c r="AL19" s="57">
        <f>AK19/365</f>
        <v>2.7397260273972602E-7</v>
      </c>
      <c r="AM19" s="56">
        <v>1E-4</v>
      </c>
      <c r="AN19" s="57">
        <f>AM19/365</f>
        <v>2.7397260273972602E-7</v>
      </c>
      <c r="AO19" s="56">
        <v>1E-4</v>
      </c>
      <c r="AP19" s="57">
        <f>AO19/365</f>
        <v>2.7397260273972602E-7</v>
      </c>
      <c r="AQ19" s="56">
        <v>1E-4</v>
      </c>
      <c r="AR19" s="57">
        <f>AQ19/365</f>
        <v>2.7397260273972602E-7</v>
      </c>
      <c r="AS19" s="56">
        <v>1E-4</v>
      </c>
      <c r="AT19" s="57">
        <f>AS19/365</f>
        <v>2.7397260273972602E-7</v>
      </c>
      <c r="AU19" s="56">
        <v>1E-4</v>
      </c>
      <c r="AV19" s="57">
        <f>AU19/365</f>
        <v>2.7397260273972602E-7</v>
      </c>
      <c r="AW19" s="56">
        <v>1E-4</v>
      </c>
      <c r="AX19" s="57">
        <f>AW19/365</f>
        <v>2.7397260273972602E-7</v>
      </c>
      <c r="AY19" s="56">
        <v>1E-4</v>
      </c>
      <c r="AZ19" s="57">
        <f>AY19/365</f>
        <v>2.7397260273972602E-7</v>
      </c>
      <c r="BA19" s="56">
        <v>1E-4</v>
      </c>
      <c r="BB19" s="57">
        <f>BA19/365</f>
        <v>2.7397260273972602E-7</v>
      </c>
      <c r="BC19" s="56">
        <v>1E-4</v>
      </c>
      <c r="BD19" s="57">
        <f>BC19/365</f>
        <v>2.7397260273972602E-7</v>
      </c>
      <c r="BE19" s="56">
        <v>1E-4</v>
      </c>
      <c r="BF19" s="57">
        <f>BE19/365</f>
        <v>2.7397260273972602E-7</v>
      </c>
      <c r="BG19" s="56">
        <v>1E-4</v>
      </c>
      <c r="BH19" s="57">
        <f>BG19/365</f>
        <v>2.7397260273972602E-7</v>
      </c>
      <c r="BI19" s="56">
        <v>1E-4</v>
      </c>
      <c r="BJ19" s="57">
        <f>BI19/365</f>
        <v>2.7397260273972602E-7</v>
      </c>
      <c r="BK19" s="56">
        <v>1E-4</v>
      </c>
      <c r="BL19" s="57">
        <f>BK19/365</f>
        <v>2.7397260273972602E-7</v>
      </c>
      <c r="BM19" s="56">
        <v>1E-4</v>
      </c>
      <c r="BN19" s="57">
        <f>BM19/365</f>
        <v>2.7397260273972602E-7</v>
      </c>
      <c r="BO19" s="56">
        <v>1E-4</v>
      </c>
      <c r="BP19" s="57">
        <f>BO19/365</f>
        <v>2.7397260273972602E-7</v>
      </c>
      <c r="BQ19" s="56">
        <v>1E-4</v>
      </c>
      <c r="BR19" s="57">
        <f>BQ19/365</f>
        <v>2.7397260273972602E-7</v>
      </c>
      <c r="BS19" s="56">
        <v>1E-4</v>
      </c>
      <c r="BT19" s="57">
        <f>BS19/365</f>
        <v>2.7397260273972602E-7</v>
      </c>
    </row>
    <row r="20" spans="1:72" x14ac:dyDescent="0.25">
      <c r="A20" s="38">
        <f t="shared" si="0"/>
        <v>6</v>
      </c>
      <c r="B20" s="44" t="s">
        <v>101</v>
      </c>
      <c r="C20" s="19"/>
      <c r="D20" s="19"/>
      <c r="E20" s="45">
        <f t="shared" ref="E20:E25" si="33">SUM(G20,I20,K20,M20,O20,Q20,S20,U20,W20,Y20,AA20,AC20,AE20,AG20,AI20,AK20,AM20,AO20,AQ20,AS20,AU20,AW20,AY20,BA20,BC20,BE20,BG20,BI20,BK20,BM20,BO20,BQ20,BS20)</f>
        <v>25287292.399999991</v>
      </c>
      <c r="F20" s="46">
        <f t="shared" ref="F20:F28" si="34">E20/365</f>
        <v>69280.253150684905</v>
      </c>
      <c r="G20" s="58">
        <v>8095726.4999999963</v>
      </c>
      <c r="H20" s="46">
        <f t="shared" ref="H20:H28" si="35">G20/365</f>
        <v>22180.072602739714</v>
      </c>
      <c r="I20" s="58">
        <v>483508.69999999995</v>
      </c>
      <c r="J20" s="46">
        <f t="shared" ref="J20:J28" si="36">I20/365</f>
        <v>1324.6813698630135</v>
      </c>
      <c r="K20" s="58">
        <v>154087.19999999998</v>
      </c>
      <c r="L20" s="46">
        <f t="shared" ref="L20:L28" si="37">K20/365</f>
        <v>422.15671232876707</v>
      </c>
      <c r="M20" s="58">
        <v>911671.90000000014</v>
      </c>
      <c r="N20" s="46">
        <f t="shared" ref="N20:N28" si="38">M20/365</f>
        <v>2497.7312328767125</v>
      </c>
      <c r="O20" s="58">
        <v>654907.69999999995</v>
      </c>
      <c r="P20" s="46">
        <f t="shared" ref="P20:P28" si="39">O20/365</f>
        <v>1794.2676712328766</v>
      </c>
      <c r="Q20" s="58">
        <v>250717.40000000002</v>
      </c>
      <c r="R20" s="46">
        <f t="shared" ref="R20:R28" si="40">Q20/365</f>
        <v>686.89698630136991</v>
      </c>
      <c r="S20" s="58">
        <v>111248.6</v>
      </c>
      <c r="T20" s="46">
        <f t="shared" ref="T20:T28" si="41">S20/365</f>
        <v>304.79068493150686</v>
      </c>
      <c r="U20" s="58">
        <v>121875.20000000001</v>
      </c>
      <c r="V20" s="46">
        <f t="shared" ref="V20:V28" si="42">U20/365</f>
        <v>333.90465753424661</v>
      </c>
      <c r="W20" s="58">
        <v>60389.2</v>
      </c>
      <c r="X20" s="46">
        <f t="shared" ref="X20:X28" si="43">W20/365</f>
        <v>165.44986301369863</v>
      </c>
      <c r="Y20" s="58">
        <v>179705</v>
      </c>
      <c r="Z20" s="46">
        <f t="shared" ref="Z20:Z28" si="44">Y20/365</f>
        <v>492.34246575342468</v>
      </c>
      <c r="AA20" s="58">
        <v>69800.7</v>
      </c>
      <c r="AB20" s="46">
        <f t="shared" ref="AB20:AB28" si="45">AA20/365</f>
        <v>191.23479452054795</v>
      </c>
      <c r="AC20" s="58">
        <v>1364796.5</v>
      </c>
      <c r="AD20" s="46">
        <f t="shared" ref="AD20:AD28" si="46">AC20/365</f>
        <v>3739.1684931506848</v>
      </c>
      <c r="AE20" s="58">
        <v>615127.4</v>
      </c>
      <c r="AF20" s="46">
        <f t="shared" ref="AF20:AF28" si="47">AE20/365</f>
        <v>1685.2805479452056</v>
      </c>
      <c r="AG20" s="58">
        <v>273913.7</v>
      </c>
      <c r="AH20" s="46">
        <f t="shared" ref="AH20:AH28" si="48">AG20/365</f>
        <v>750.44849315068495</v>
      </c>
      <c r="AI20" s="58">
        <v>82326.099999999991</v>
      </c>
      <c r="AJ20" s="46">
        <f t="shared" ref="AJ20:AJ28" si="49">AI20/365</f>
        <v>225.55095890410956</v>
      </c>
      <c r="AK20" s="58">
        <v>136758</v>
      </c>
      <c r="AL20" s="46">
        <f t="shared" ref="AL20:AL28" si="50">AK20/365</f>
        <v>374.67945205479452</v>
      </c>
      <c r="AM20" s="58">
        <v>369719.50000000006</v>
      </c>
      <c r="AN20" s="46">
        <f t="shared" ref="AN20:AN28" si="51">AM20/365</f>
        <v>1012.9301369863015</v>
      </c>
      <c r="AO20" s="58">
        <v>303874.19999999995</v>
      </c>
      <c r="AP20" s="46">
        <f t="shared" ref="AP20:AP28" si="52">AO20/365</f>
        <v>832.53205479452038</v>
      </c>
      <c r="AQ20" s="58">
        <v>1539352.3</v>
      </c>
      <c r="AR20" s="46">
        <f t="shared" ref="AR20:AR28" si="53">AQ20/365</f>
        <v>4217.4035616438359</v>
      </c>
      <c r="AS20" s="58">
        <v>740853.20000000007</v>
      </c>
      <c r="AT20" s="46">
        <f t="shared" ref="AT20:AT28" si="54">AS20/365</f>
        <v>2029.7347945205481</v>
      </c>
      <c r="AU20" s="58">
        <v>509197.8</v>
      </c>
      <c r="AV20" s="46">
        <f t="shared" ref="AV20:AV28" si="55">AU20/365</f>
        <v>1395.0624657534247</v>
      </c>
      <c r="AW20" s="58">
        <v>422769.60000000003</v>
      </c>
      <c r="AX20" s="46">
        <f t="shared" ref="AX20:AX28" si="56">AW20/365</f>
        <v>1158.2728767123288</v>
      </c>
      <c r="AY20" s="58">
        <v>764583</v>
      </c>
      <c r="AZ20" s="46">
        <f t="shared" ref="AZ20:AZ28" si="57">AY20/365</f>
        <v>2094.7479452054795</v>
      </c>
      <c r="BA20" s="58">
        <v>487846.6</v>
      </c>
      <c r="BB20" s="46">
        <f t="shared" ref="BB20:BB28" si="58">BA20/365</f>
        <v>1336.5660273972603</v>
      </c>
      <c r="BC20" s="58">
        <v>34354</v>
      </c>
      <c r="BD20" s="46">
        <f t="shared" ref="BD20:BD28" si="59">BC20/365</f>
        <v>94.120547945205473</v>
      </c>
      <c r="BE20" s="58">
        <v>245432.69999999998</v>
      </c>
      <c r="BF20" s="46">
        <f t="shared" ref="BF20:BF28" si="60">BE20/365</f>
        <v>672.41835616438357</v>
      </c>
      <c r="BG20" s="58">
        <v>433746.70000000007</v>
      </c>
      <c r="BH20" s="46">
        <f t="shared" ref="BH20:BH28" si="61">BG20/365</f>
        <v>1188.3471232876714</v>
      </c>
      <c r="BI20" s="58">
        <v>286516.39999999997</v>
      </c>
      <c r="BJ20" s="46">
        <f t="shared" ref="BJ20:BJ28" si="62">BI20/365</f>
        <v>784.97643835616429</v>
      </c>
      <c r="BK20" s="58">
        <v>218246.90000000002</v>
      </c>
      <c r="BL20" s="46">
        <f t="shared" ref="BL20:BL28" si="63">BK20/365</f>
        <v>597.93671232876716</v>
      </c>
      <c r="BM20" s="58">
        <v>73833.600000000006</v>
      </c>
      <c r="BN20" s="46">
        <f t="shared" ref="BN20:BN28" si="64">BM20/365</f>
        <v>202.28383561643838</v>
      </c>
      <c r="BO20" s="58">
        <v>0</v>
      </c>
      <c r="BP20" s="46">
        <f t="shared" ref="BP20:BP28" si="65">BO20/365</f>
        <v>0</v>
      </c>
      <c r="BQ20" s="58">
        <v>5278137.1000000015</v>
      </c>
      <c r="BR20" s="46">
        <f t="shared" ref="BR20:BR28" si="66">BQ20/365</f>
        <v>14460.649589041101</v>
      </c>
      <c r="BS20" s="58">
        <v>12269</v>
      </c>
      <c r="BT20" s="46">
        <f t="shared" ref="BT20:BT28" si="67">BS20/365</f>
        <v>33.613698630136987</v>
      </c>
    </row>
    <row r="21" spans="1:72" x14ac:dyDescent="0.25">
      <c r="A21" s="38">
        <f t="shared" si="0"/>
        <v>7</v>
      </c>
      <c r="B21" s="44" t="s">
        <v>102</v>
      </c>
      <c r="C21" s="19"/>
      <c r="D21" s="19"/>
      <c r="E21" s="45">
        <f t="shared" si="33"/>
        <v>12870849.500000007</v>
      </c>
      <c r="F21" s="46">
        <f t="shared" si="34"/>
        <v>35262.601369863034</v>
      </c>
      <c r="G21" s="58">
        <v>3742420.8000000045</v>
      </c>
      <c r="H21" s="46">
        <f t="shared" si="35"/>
        <v>10253.207671232889</v>
      </c>
      <c r="I21" s="58">
        <v>267714.30000000005</v>
      </c>
      <c r="J21" s="46">
        <f t="shared" si="36"/>
        <v>733.46383561643847</v>
      </c>
      <c r="K21" s="58">
        <v>45188.100000000006</v>
      </c>
      <c r="L21" s="46">
        <f t="shared" si="37"/>
        <v>123.80301369863015</v>
      </c>
      <c r="M21" s="58">
        <v>340328.19999999995</v>
      </c>
      <c r="N21" s="46">
        <f t="shared" si="38"/>
        <v>932.40602739726012</v>
      </c>
      <c r="O21" s="58">
        <v>391248.40000000008</v>
      </c>
      <c r="P21" s="46">
        <f t="shared" si="39"/>
        <v>1071.9134246575345</v>
      </c>
      <c r="Q21" s="58">
        <v>249812.6</v>
      </c>
      <c r="R21" s="46">
        <f t="shared" si="40"/>
        <v>684.41808219178085</v>
      </c>
      <c r="S21" s="58">
        <v>68242.5</v>
      </c>
      <c r="T21" s="46">
        <f t="shared" si="41"/>
        <v>186.96575342465752</v>
      </c>
      <c r="U21" s="58">
        <v>111179.1</v>
      </c>
      <c r="V21" s="46">
        <f t="shared" si="42"/>
        <v>304.60027397260274</v>
      </c>
      <c r="W21" s="58">
        <v>20681.900000000001</v>
      </c>
      <c r="X21" s="46">
        <f t="shared" si="43"/>
        <v>56.662739726027404</v>
      </c>
      <c r="Y21" s="58">
        <v>85252.299999999988</v>
      </c>
      <c r="Z21" s="46">
        <f t="shared" si="44"/>
        <v>233.56794520547942</v>
      </c>
      <c r="AA21" s="58">
        <v>20824.7</v>
      </c>
      <c r="AB21" s="46">
        <f t="shared" si="45"/>
        <v>57.053972602739726</v>
      </c>
      <c r="AC21" s="58">
        <v>805504</v>
      </c>
      <c r="AD21" s="46">
        <f t="shared" si="46"/>
        <v>2206.860273972603</v>
      </c>
      <c r="AE21" s="58">
        <v>137236.20000000001</v>
      </c>
      <c r="AF21" s="46">
        <f t="shared" si="47"/>
        <v>375.98958904109594</v>
      </c>
      <c r="AG21" s="58">
        <v>93594.6</v>
      </c>
      <c r="AH21" s="46">
        <f t="shared" si="48"/>
        <v>256.42356164383563</v>
      </c>
      <c r="AI21" s="58">
        <v>46677.299999999996</v>
      </c>
      <c r="AJ21" s="46">
        <f t="shared" si="49"/>
        <v>127.88301369863012</v>
      </c>
      <c r="AK21" s="58">
        <v>39168.200000000004</v>
      </c>
      <c r="AL21" s="46">
        <f t="shared" si="50"/>
        <v>107.31013698630139</v>
      </c>
      <c r="AM21" s="58">
        <v>150566.30000000002</v>
      </c>
      <c r="AN21" s="46">
        <f t="shared" si="51"/>
        <v>412.51041095890417</v>
      </c>
      <c r="AO21" s="58">
        <v>43914.2</v>
      </c>
      <c r="AP21" s="46">
        <f t="shared" si="52"/>
        <v>120.31287671232876</v>
      </c>
      <c r="AQ21" s="58">
        <v>982189.90000000014</v>
      </c>
      <c r="AR21" s="46">
        <f t="shared" si="53"/>
        <v>2690.9312328767128</v>
      </c>
      <c r="AS21" s="58">
        <v>697997.5</v>
      </c>
      <c r="AT21" s="46">
        <f t="shared" si="54"/>
        <v>1912.3219178082193</v>
      </c>
      <c r="AU21" s="58">
        <v>206533.6</v>
      </c>
      <c r="AV21" s="46">
        <f t="shared" si="55"/>
        <v>565.84547945205486</v>
      </c>
      <c r="AW21" s="58">
        <v>112120.8</v>
      </c>
      <c r="AX21" s="46">
        <f t="shared" si="56"/>
        <v>307.18027397260272</v>
      </c>
      <c r="AY21" s="58">
        <v>383291.1</v>
      </c>
      <c r="AZ21" s="46">
        <f t="shared" si="57"/>
        <v>1050.1126027397261</v>
      </c>
      <c r="BA21" s="58">
        <v>154499.4</v>
      </c>
      <c r="BB21" s="46">
        <f t="shared" si="58"/>
        <v>423.28602739726028</v>
      </c>
      <c r="BC21" s="58">
        <v>1201.5999999999999</v>
      </c>
      <c r="BD21" s="46">
        <f t="shared" si="59"/>
        <v>3.2920547945205478</v>
      </c>
      <c r="BE21" s="58">
        <v>31499.399999999998</v>
      </c>
      <c r="BF21" s="46">
        <f t="shared" si="60"/>
        <v>86.299726027397256</v>
      </c>
      <c r="BG21" s="58">
        <v>359965.3</v>
      </c>
      <c r="BH21" s="46">
        <f t="shared" si="61"/>
        <v>986.20630136986301</v>
      </c>
      <c r="BI21" s="58">
        <v>149994.19999999998</v>
      </c>
      <c r="BJ21" s="46">
        <f t="shared" si="62"/>
        <v>410.94301369863007</v>
      </c>
      <c r="BK21" s="58">
        <v>83537.299999999988</v>
      </c>
      <c r="BL21" s="46">
        <f t="shared" si="63"/>
        <v>228.86931506849311</v>
      </c>
      <c r="BM21" s="58">
        <v>18952.2</v>
      </c>
      <c r="BN21" s="46">
        <f t="shared" si="64"/>
        <v>51.92383561643836</v>
      </c>
      <c r="BO21" s="58">
        <v>0</v>
      </c>
      <c r="BP21" s="46">
        <f t="shared" si="65"/>
        <v>0</v>
      </c>
      <c r="BQ21" s="58">
        <v>3028016.5000000009</v>
      </c>
      <c r="BR21" s="46">
        <f t="shared" si="66"/>
        <v>8295.9356164383589</v>
      </c>
      <c r="BS21" s="58">
        <v>1497</v>
      </c>
      <c r="BT21" s="46">
        <f t="shared" si="67"/>
        <v>4.1013698630136988</v>
      </c>
    </row>
    <row r="22" spans="1:72" x14ac:dyDescent="0.25">
      <c r="A22" s="38">
        <f t="shared" si="0"/>
        <v>8</v>
      </c>
      <c r="B22" s="44" t="s">
        <v>103</v>
      </c>
      <c r="C22" s="19"/>
      <c r="D22" s="19"/>
      <c r="E22" s="45">
        <f t="shared" si="33"/>
        <v>3831427.0000000005</v>
      </c>
      <c r="F22" s="46">
        <f t="shared" si="34"/>
        <v>10497.060273972604</v>
      </c>
      <c r="G22" s="58">
        <v>656840.79999999981</v>
      </c>
      <c r="H22" s="46">
        <f t="shared" si="35"/>
        <v>1799.5638356164379</v>
      </c>
      <c r="I22" s="58">
        <v>50388.899999999994</v>
      </c>
      <c r="J22" s="46">
        <f t="shared" si="36"/>
        <v>138.05178082191779</v>
      </c>
      <c r="K22" s="58">
        <v>3979.1</v>
      </c>
      <c r="L22" s="46">
        <f t="shared" si="37"/>
        <v>10.901643835616438</v>
      </c>
      <c r="M22" s="58">
        <v>248128.6</v>
      </c>
      <c r="N22" s="46">
        <f t="shared" si="38"/>
        <v>679.80438356164382</v>
      </c>
      <c r="O22" s="58">
        <v>587857.10000000009</v>
      </c>
      <c r="P22" s="46">
        <f t="shared" si="39"/>
        <v>1610.5673972602742</v>
      </c>
      <c r="Q22" s="58">
        <v>17271.2</v>
      </c>
      <c r="R22" s="46">
        <f t="shared" si="40"/>
        <v>47.318356164383566</v>
      </c>
      <c r="S22" s="58">
        <v>29286.300000000003</v>
      </c>
      <c r="T22" s="46">
        <f t="shared" si="41"/>
        <v>80.236438356164385</v>
      </c>
      <c r="U22" s="58">
        <v>0</v>
      </c>
      <c r="V22" s="46">
        <f t="shared" si="42"/>
        <v>0</v>
      </c>
      <c r="W22" s="58">
        <v>0</v>
      </c>
      <c r="X22" s="46">
        <f t="shared" si="43"/>
        <v>0</v>
      </c>
      <c r="Y22" s="58">
        <v>93364.3</v>
      </c>
      <c r="Z22" s="46">
        <f t="shared" si="44"/>
        <v>255.79260273972602</v>
      </c>
      <c r="AA22" s="58">
        <v>7382.2</v>
      </c>
      <c r="AB22" s="46">
        <f t="shared" si="45"/>
        <v>20.225205479452054</v>
      </c>
      <c r="AC22" s="58">
        <v>12907.5</v>
      </c>
      <c r="AD22" s="46">
        <f t="shared" si="46"/>
        <v>35.363013698630134</v>
      </c>
      <c r="AE22" s="58">
        <v>0</v>
      </c>
      <c r="AF22" s="46">
        <f t="shared" si="47"/>
        <v>0</v>
      </c>
      <c r="AG22" s="58">
        <v>17510.099999999999</v>
      </c>
      <c r="AH22" s="46">
        <f t="shared" si="48"/>
        <v>47.972876712328762</v>
      </c>
      <c r="AI22" s="58">
        <v>554.1</v>
      </c>
      <c r="AJ22" s="46">
        <f t="shared" si="49"/>
        <v>1.518082191780822</v>
      </c>
      <c r="AK22" s="58">
        <v>0</v>
      </c>
      <c r="AL22" s="46">
        <f t="shared" si="50"/>
        <v>0</v>
      </c>
      <c r="AM22" s="58">
        <v>81335.299999999988</v>
      </c>
      <c r="AN22" s="46">
        <f t="shared" si="51"/>
        <v>222.83643835616436</v>
      </c>
      <c r="AO22" s="58">
        <v>6236.6</v>
      </c>
      <c r="AP22" s="46">
        <f t="shared" si="52"/>
        <v>17.086575342465753</v>
      </c>
      <c r="AQ22" s="58">
        <v>137238.70000000001</v>
      </c>
      <c r="AR22" s="46">
        <f t="shared" si="53"/>
        <v>375.99643835616439</v>
      </c>
      <c r="AS22" s="58">
        <v>212290.09999999998</v>
      </c>
      <c r="AT22" s="46">
        <f t="shared" si="54"/>
        <v>581.61671232876711</v>
      </c>
      <c r="AU22" s="58">
        <v>18043.199999999997</v>
      </c>
      <c r="AV22" s="46">
        <f t="shared" si="55"/>
        <v>49.433424657534239</v>
      </c>
      <c r="AW22" s="58">
        <v>25449.800000000003</v>
      </c>
      <c r="AX22" s="46">
        <f t="shared" si="56"/>
        <v>69.725479452054799</v>
      </c>
      <c r="AY22" s="58">
        <v>130543.6</v>
      </c>
      <c r="AZ22" s="46">
        <f t="shared" si="57"/>
        <v>357.653698630137</v>
      </c>
      <c r="BA22" s="58">
        <v>164830.79999999999</v>
      </c>
      <c r="BB22" s="46">
        <f t="shared" si="58"/>
        <v>451.5912328767123</v>
      </c>
      <c r="BC22" s="58">
        <v>0</v>
      </c>
      <c r="BD22" s="46">
        <f t="shared" si="59"/>
        <v>0</v>
      </c>
      <c r="BE22" s="58">
        <v>0</v>
      </c>
      <c r="BF22" s="46">
        <f t="shared" si="60"/>
        <v>0</v>
      </c>
      <c r="BG22" s="58">
        <v>462433.39999999997</v>
      </c>
      <c r="BH22" s="46">
        <f t="shared" si="61"/>
        <v>1266.9408219178081</v>
      </c>
      <c r="BI22" s="58">
        <v>12365.1</v>
      </c>
      <c r="BJ22" s="46">
        <f t="shared" si="62"/>
        <v>33.876986301369861</v>
      </c>
      <c r="BK22" s="58">
        <v>24748.2</v>
      </c>
      <c r="BL22" s="46">
        <f t="shared" si="63"/>
        <v>67.80328767123288</v>
      </c>
      <c r="BM22" s="58">
        <v>4925.6000000000004</v>
      </c>
      <c r="BN22" s="46">
        <f t="shared" si="64"/>
        <v>13.494794520547947</v>
      </c>
      <c r="BO22" s="58">
        <v>0</v>
      </c>
      <c r="BP22" s="46">
        <f t="shared" si="65"/>
        <v>0</v>
      </c>
      <c r="BQ22" s="58">
        <v>791580.39999999991</v>
      </c>
      <c r="BR22" s="46">
        <f t="shared" si="66"/>
        <v>2168.7134246575338</v>
      </c>
      <c r="BS22" s="58">
        <v>33936</v>
      </c>
      <c r="BT22" s="46">
        <f t="shared" si="67"/>
        <v>92.975342465753428</v>
      </c>
    </row>
    <row r="23" spans="1:72" x14ac:dyDescent="0.25">
      <c r="A23" s="38">
        <f t="shared" si="0"/>
        <v>9</v>
      </c>
      <c r="B23" s="44" t="s">
        <v>104</v>
      </c>
      <c r="C23" s="19"/>
      <c r="D23" s="19"/>
      <c r="E23" s="45">
        <f t="shared" si="33"/>
        <v>1915657.3000000003</v>
      </c>
      <c r="F23" s="46">
        <f t="shared" si="34"/>
        <v>5248.3761643835624</v>
      </c>
      <c r="G23" s="58">
        <v>409052.3</v>
      </c>
      <c r="H23" s="46">
        <f t="shared" si="35"/>
        <v>1120.6912328767123</v>
      </c>
      <c r="I23" s="58">
        <v>50961.100000000006</v>
      </c>
      <c r="J23" s="46">
        <f t="shared" si="36"/>
        <v>139.61945205479455</v>
      </c>
      <c r="K23" s="58">
        <v>48627</v>
      </c>
      <c r="L23" s="46">
        <f t="shared" si="37"/>
        <v>133.22465753424657</v>
      </c>
      <c r="M23" s="58">
        <v>77183.899999999994</v>
      </c>
      <c r="N23" s="46">
        <f t="shared" si="38"/>
        <v>211.46273972602739</v>
      </c>
      <c r="O23" s="58">
        <v>57181.700000000004</v>
      </c>
      <c r="P23" s="46">
        <f t="shared" si="39"/>
        <v>156.66219178082193</v>
      </c>
      <c r="Q23" s="58">
        <v>65264.700000000004</v>
      </c>
      <c r="R23" s="46">
        <f t="shared" si="40"/>
        <v>178.80739726027397</v>
      </c>
      <c r="S23" s="58">
        <v>2352.3000000000002</v>
      </c>
      <c r="T23" s="46">
        <f t="shared" si="41"/>
        <v>6.4446575342465762</v>
      </c>
      <c r="U23" s="58">
        <v>55866</v>
      </c>
      <c r="V23" s="46">
        <f t="shared" si="42"/>
        <v>153.05753424657533</v>
      </c>
      <c r="W23" s="58">
        <v>14701.3</v>
      </c>
      <c r="X23" s="46">
        <f t="shared" si="43"/>
        <v>40.277534246575343</v>
      </c>
      <c r="Y23" s="58">
        <v>11459.1</v>
      </c>
      <c r="Z23" s="46">
        <f t="shared" si="44"/>
        <v>31.394794520547947</v>
      </c>
      <c r="AA23" s="58">
        <v>4997.7000000000007</v>
      </c>
      <c r="AB23" s="46">
        <f t="shared" si="45"/>
        <v>13.692328767123289</v>
      </c>
      <c r="AC23" s="58">
        <v>138268.29999999999</v>
      </c>
      <c r="AD23" s="46">
        <f t="shared" si="46"/>
        <v>378.81726027397258</v>
      </c>
      <c r="AE23" s="58">
        <v>11862.1</v>
      </c>
      <c r="AF23" s="46">
        <f t="shared" si="47"/>
        <v>32.498904109589041</v>
      </c>
      <c r="AG23" s="58">
        <v>6293.6</v>
      </c>
      <c r="AH23" s="46">
        <f t="shared" si="48"/>
        <v>17.242739726027398</v>
      </c>
      <c r="AI23" s="58">
        <v>4476.6000000000004</v>
      </c>
      <c r="AJ23" s="46">
        <f t="shared" si="49"/>
        <v>12.264657534246576</v>
      </c>
      <c r="AK23" s="58">
        <v>2871.3</v>
      </c>
      <c r="AL23" s="46">
        <f t="shared" si="50"/>
        <v>7.8665753424657536</v>
      </c>
      <c r="AM23" s="58">
        <v>108.9</v>
      </c>
      <c r="AN23" s="46">
        <f t="shared" si="51"/>
        <v>0.29835616438356166</v>
      </c>
      <c r="AO23" s="58">
        <v>28.299999999999997</v>
      </c>
      <c r="AP23" s="46">
        <f t="shared" si="52"/>
        <v>7.7534246575342455E-2</v>
      </c>
      <c r="AQ23" s="58">
        <v>169418.2</v>
      </c>
      <c r="AR23" s="46">
        <f t="shared" si="53"/>
        <v>464.15945205479454</v>
      </c>
      <c r="AS23" s="58">
        <v>175821.2</v>
      </c>
      <c r="AT23" s="46">
        <f t="shared" si="54"/>
        <v>481.70191780821921</v>
      </c>
      <c r="AU23" s="58">
        <v>12021.599999999999</v>
      </c>
      <c r="AV23" s="46">
        <f t="shared" si="55"/>
        <v>32.935890410958898</v>
      </c>
      <c r="AW23" s="58">
        <v>154</v>
      </c>
      <c r="AX23" s="46">
        <f t="shared" si="56"/>
        <v>0.42191780821917807</v>
      </c>
      <c r="AY23" s="58">
        <v>1621.1</v>
      </c>
      <c r="AZ23" s="46">
        <f t="shared" si="57"/>
        <v>4.4413698630136986</v>
      </c>
      <c r="BA23" s="58">
        <v>6518.7000000000007</v>
      </c>
      <c r="BB23" s="46">
        <f t="shared" si="58"/>
        <v>17.859452054794524</v>
      </c>
      <c r="BC23" s="58">
        <v>0.1</v>
      </c>
      <c r="BD23" s="46">
        <f t="shared" si="59"/>
        <v>2.7397260273972606E-4</v>
      </c>
      <c r="BE23" s="58">
        <v>0</v>
      </c>
      <c r="BF23" s="46">
        <f t="shared" si="60"/>
        <v>0</v>
      </c>
      <c r="BG23" s="58">
        <v>288993.2</v>
      </c>
      <c r="BH23" s="46">
        <f t="shared" si="61"/>
        <v>791.76219178082192</v>
      </c>
      <c r="BI23" s="58">
        <v>6524.9</v>
      </c>
      <c r="BJ23" s="46">
        <f t="shared" si="62"/>
        <v>17.876438356164382</v>
      </c>
      <c r="BK23" s="58">
        <v>3956</v>
      </c>
      <c r="BL23" s="46">
        <f t="shared" si="63"/>
        <v>10.838356164383562</v>
      </c>
      <c r="BM23" s="58">
        <v>925.6</v>
      </c>
      <c r="BN23" s="46">
        <f t="shared" si="64"/>
        <v>2.535890410958904</v>
      </c>
      <c r="BO23" s="58">
        <v>0</v>
      </c>
      <c r="BP23" s="46">
        <f t="shared" si="65"/>
        <v>0</v>
      </c>
      <c r="BQ23" s="58">
        <v>287880.50000000012</v>
      </c>
      <c r="BR23" s="46">
        <f t="shared" si="66"/>
        <v>788.71369863013729</v>
      </c>
      <c r="BS23" s="58">
        <v>266</v>
      </c>
      <c r="BT23" s="46">
        <f t="shared" si="67"/>
        <v>0.72876712328767124</v>
      </c>
    </row>
    <row r="24" spans="1:72" x14ac:dyDescent="0.25">
      <c r="A24" s="38">
        <f t="shared" si="0"/>
        <v>10</v>
      </c>
      <c r="B24" s="44" t="s">
        <v>105</v>
      </c>
      <c r="C24" s="19"/>
      <c r="D24" s="19"/>
      <c r="E24" s="45">
        <f t="shared" si="33"/>
        <v>693840.29999999993</v>
      </c>
      <c r="F24" s="46">
        <f t="shared" si="34"/>
        <v>1900.9323287671232</v>
      </c>
      <c r="G24" s="58">
        <v>487336.7</v>
      </c>
      <c r="H24" s="46">
        <f t="shared" si="35"/>
        <v>1335.1690410958904</v>
      </c>
      <c r="I24" s="58">
        <v>0</v>
      </c>
      <c r="J24" s="46">
        <f t="shared" si="36"/>
        <v>0</v>
      </c>
      <c r="K24" s="58">
        <v>0</v>
      </c>
      <c r="L24" s="46">
        <f t="shared" si="37"/>
        <v>0</v>
      </c>
      <c r="M24" s="58">
        <v>62812.4</v>
      </c>
      <c r="N24" s="46">
        <f t="shared" si="38"/>
        <v>172.08876712328768</v>
      </c>
      <c r="O24" s="58">
        <v>0</v>
      </c>
      <c r="P24" s="46">
        <f t="shared" si="39"/>
        <v>0</v>
      </c>
      <c r="Q24" s="58">
        <v>1766</v>
      </c>
      <c r="R24" s="46">
        <f t="shared" si="40"/>
        <v>4.838356164383562</v>
      </c>
      <c r="S24" s="58">
        <v>0</v>
      </c>
      <c r="T24" s="46">
        <f t="shared" si="41"/>
        <v>0</v>
      </c>
      <c r="U24" s="58">
        <v>20948</v>
      </c>
      <c r="V24" s="46">
        <f t="shared" si="42"/>
        <v>57.391780821917806</v>
      </c>
      <c r="W24" s="58">
        <v>0</v>
      </c>
      <c r="X24" s="46">
        <f t="shared" si="43"/>
        <v>0</v>
      </c>
      <c r="Y24" s="58">
        <v>0</v>
      </c>
      <c r="Z24" s="46">
        <f t="shared" si="44"/>
        <v>0</v>
      </c>
      <c r="AA24" s="58">
        <v>0</v>
      </c>
      <c r="AB24" s="46">
        <f t="shared" si="45"/>
        <v>0</v>
      </c>
      <c r="AC24" s="58">
        <v>1.5999999999999999</v>
      </c>
      <c r="AD24" s="46">
        <f t="shared" si="46"/>
        <v>4.3835616438356161E-3</v>
      </c>
      <c r="AE24" s="58">
        <v>72146</v>
      </c>
      <c r="AF24" s="46">
        <f t="shared" si="47"/>
        <v>197.66027397260274</v>
      </c>
      <c r="AG24" s="58">
        <v>0</v>
      </c>
      <c r="AH24" s="46">
        <f t="shared" si="48"/>
        <v>0</v>
      </c>
      <c r="AI24" s="58">
        <v>0</v>
      </c>
      <c r="AJ24" s="46">
        <f t="shared" si="49"/>
        <v>0</v>
      </c>
      <c r="AK24" s="58">
        <v>0</v>
      </c>
      <c r="AL24" s="46">
        <f t="shared" si="50"/>
        <v>0</v>
      </c>
      <c r="AM24" s="58">
        <v>0</v>
      </c>
      <c r="AN24" s="46">
        <f t="shared" si="51"/>
        <v>0</v>
      </c>
      <c r="AO24" s="58">
        <v>0</v>
      </c>
      <c r="AP24" s="46">
        <f t="shared" si="52"/>
        <v>0</v>
      </c>
      <c r="AQ24" s="58">
        <v>0</v>
      </c>
      <c r="AR24" s="46">
        <f t="shared" si="53"/>
        <v>0</v>
      </c>
      <c r="AS24" s="58">
        <v>0</v>
      </c>
      <c r="AT24" s="46">
        <f t="shared" si="54"/>
        <v>0</v>
      </c>
      <c r="AU24" s="58">
        <v>0</v>
      </c>
      <c r="AV24" s="46">
        <f t="shared" si="55"/>
        <v>0</v>
      </c>
      <c r="AW24" s="58">
        <v>0</v>
      </c>
      <c r="AX24" s="46">
        <f t="shared" si="56"/>
        <v>0</v>
      </c>
      <c r="AY24" s="58">
        <v>0</v>
      </c>
      <c r="AZ24" s="46">
        <f t="shared" si="57"/>
        <v>0</v>
      </c>
      <c r="BA24" s="58">
        <v>48829.599999999999</v>
      </c>
      <c r="BB24" s="46">
        <f t="shared" si="58"/>
        <v>133.77972602739726</v>
      </c>
      <c r="BC24" s="58">
        <v>0</v>
      </c>
      <c r="BD24" s="46">
        <f t="shared" si="59"/>
        <v>0</v>
      </c>
      <c r="BE24" s="58">
        <v>0</v>
      </c>
      <c r="BF24" s="46">
        <f t="shared" si="60"/>
        <v>0</v>
      </c>
      <c r="BG24" s="58">
        <v>0</v>
      </c>
      <c r="BH24" s="46">
        <f t="shared" si="61"/>
        <v>0</v>
      </c>
      <c r="BI24" s="58">
        <v>0</v>
      </c>
      <c r="BJ24" s="46">
        <f t="shared" si="62"/>
        <v>0</v>
      </c>
      <c r="BK24" s="58">
        <v>0</v>
      </c>
      <c r="BL24" s="46">
        <f t="shared" si="63"/>
        <v>0</v>
      </c>
      <c r="BM24" s="58">
        <v>0</v>
      </c>
      <c r="BN24" s="46">
        <f t="shared" si="64"/>
        <v>0</v>
      </c>
      <c r="BO24" s="58">
        <v>0</v>
      </c>
      <c r="BP24" s="46">
        <f t="shared" si="65"/>
        <v>0</v>
      </c>
      <c r="BQ24" s="58">
        <v>0</v>
      </c>
      <c r="BR24" s="46">
        <f t="shared" si="66"/>
        <v>0</v>
      </c>
      <c r="BS24" s="58">
        <v>0</v>
      </c>
      <c r="BT24" s="46">
        <f t="shared" si="67"/>
        <v>0</v>
      </c>
    </row>
    <row r="25" spans="1:72" x14ac:dyDescent="0.25">
      <c r="A25" s="38">
        <f t="shared" si="0"/>
        <v>11</v>
      </c>
      <c r="B25" s="44" t="s">
        <v>106</v>
      </c>
      <c r="C25" s="19"/>
      <c r="D25" s="19"/>
      <c r="E25" s="45">
        <f t="shared" si="33"/>
        <v>3160.1</v>
      </c>
      <c r="F25" s="46">
        <f t="shared" si="34"/>
        <v>8.6578082191780812</v>
      </c>
      <c r="G25" s="58">
        <v>73.199999999999989</v>
      </c>
      <c r="H25" s="46">
        <f t="shared" si="35"/>
        <v>0.20054794520547942</v>
      </c>
      <c r="I25" s="58">
        <v>0</v>
      </c>
      <c r="J25" s="46">
        <f t="shared" si="36"/>
        <v>0</v>
      </c>
      <c r="K25" s="58">
        <v>0</v>
      </c>
      <c r="L25" s="46">
        <f t="shared" si="37"/>
        <v>0</v>
      </c>
      <c r="M25" s="58">
        <v>0</v>
      </c>
      <c r="N25" s="46">
        <f t="shared" si="38"/>
        <v>0</v>
      </c>
      <c r="O25" s="58">
        <v>0</v>
      </c>
      <c r="P25" s="46">
        <f t="shared" si="39"/>
        <v>0</v>
      </c>
      <c r="Q25" s="58">
        <v>0</v>
      </c>
      <c r="R25" s="46">
        <f t="shared" si="40"/>
        <v>0</v>
      </c>
      <c r="S25" s="58">
        <v>0</v>
      </c>
      <c r="T25" s="46">
        <f t="shared" si="41"/>
        <v>0</v>
      </c>
      <c r="U25" s="58">
        <v>0</v>
      </c>
      <c r="V25" s="46">
        <f t="shared" si="42"/>
        <v>0</v>
      </c>
      <c r="W25" s="58">
        <v>0</v>
      </c>
      <c r="X25" s="46">
        <f t="shared" si="43"/>
        <v>0</v>
      </c>
      <c r="Y25" s="58">
        <v>0</v>
      </c>
      <c r="Z25" s="46">
        <f t="shared" si="44"/>
        <v>0</v>
      </c>
      <c r="AA25" s="58">
        <v>0</v>
      </c>
      <c r="AB25" s="46">
        <f t="shared" si="45"/>
        <v>0</v>
      </c>
      <c r="AC25" s="58">
        <v>0</v>
      </c>
      <c r="AD25" s="46">
        <f t="shared" si="46"/>
        <v>0</v>
      </c>
      <c r="AE25" s="58">
        <v>0</v>
      </c>
      <c r="AF25" s="46">
        <f t="shared" si="47"/>
        <v>0</v>
      </c>
      <c r="AG25" s="58">
        <v>0</v>
      </c>
      <c r="AH25" s="46">
        <f t="shared" si="48"/>
        <v>0</v>
      </c>
      <c r="AI25" s="58">
        <v>0</v>
      </c>
      <c r="AJ25" s="46">
        <f t="shared" si="49"/>
        <v>0</v>
      </c>
      <c r="AK25" s="58">
        <v>0</v>
      </c>
      <c r="AL25" s="46">
        <f t="shared" si="50"/>
        <v>0</v>
      </c>
      <c r="AM25" s="58">
        <v>171.29999999999998</v>
      </c>
      <c r="AN25" s="46">
        <f t="shared" si="51"/>
        <v>0.46931506849315063</v>
      </c>
      <c r="AO25" s="58">
        <v>43.7</v>
      </c>
      <c r="AP25" s="46">
        <f t="shared" si="52"/>
        <v>0.11972602739726028</v>
      </c>
      <c r="AQ25" s="58">
        <v>62.3</v>
      </c>
      <c r="AR25" s="46">
        <f t="shared" si="53"/>
        <v>0.1706849315068493</v>
      </c>
      <c r="AS25" s="58">
        <v>0</v>
      </c>
      <c r="AT25" s="46">
        <f t="shared" si="54"/>
        <v>0</v>
      </c>
      <c r="AU25" s="58">
        <v>1217.8</v>
      </c>
      <c r="AV25" s="46">
        <f t="shared" si="55"/>
        <v>3.3364383561643836</v>
      </c>
      <c r="AW25" s="58">
        <v>120.6</v>
      </c>
      <c r="AX25" s="46">
        <f t="shared" si="56"/>
        <v>0.3304109589041096</v>
      </c>
      <c r="AY25" s="58">
        <v>406.59999999999997</v>
      </c>
      <c r="AZ25" s="46">
        <f t="shared" si="57"/>
        <v>1.1139726027397259</v>
      </c>
      <c r="BA25" s="58">
        <v>354.5</v>
      </c>
      <c r="BB25" s="46">
        <f t="shared" si="58"/>
        <v>0.97123287671232872</v>
      </c>
      <c r="BC25" s="58">
        <v>0</v>
      </c>
      <c r="BD25" s="46">
        <f t="shared" si="59"/>
        <v>0</v>
      </c>
      <c r="BE25" s="58">
        <v>0</v>
      </c>
      <c r="BF25" s="46">
        <f t="shared" si="60"/>
        <v>0</v>
      </c>
      <c r="BG25" s="58">
        <v>0.3</v>
      </c>
      <c r="BH25" s="46">
        <f t="shared" si="61"/>
        <v>8.2191780821917802E-4</v>
      </c>
      <c r="BI25" s="58">
        <v>0</v>
      </c>
      <c r="BJ25" s="46">
        <f t="shared" si="62"/>
        <v>0</v>
      </c>
      <c r="BK25" s="58">
        <v>0</v>
      </c>
      <c r="BL25" s="46">
        <f t="shared" si="63"/>
        <v>0</v>
      </c>
      <c r="BM25" s="58">
        <v>78.199999999999989</v>
      </c>
      <c r="BN25" s="46">
        <f t="shared" si="64"/>
        <v>0.21424657534246572</v>
      </c>
      <c r="BO25" s="58">
        <v>0</v>
      </c>
      <c r="BP25" s="46">
        <f t="shared" si="65"/>
        <v>0</v>
      </c>
      <c r="BQ25" s="58">
        <v>631.6</v>
      </c>
      <c r="BR25" s="46">
        <f t="shared" si="66"/>
        <v>1.7304109589041097</v>
      </c>
      <c r="BS25" s="58">
        <v>0</v>
      </c>
      <c r="BT25" s="46">
        <f t="shared" si="67"/>
        <v>0</v>
      </c>
    </row>
    <row r="26" spans="1:72" x14ac:dyDescent="0.25">
      <c r="A26" s="38">
        <f t="shared" si="0"/>
        <v>12</v>
      </c>
      <c r="B26" s="44" t="s">
        <v>107</v>
      </c>
      <c r="C26" s="19"/>
      <c r="D26" s="19"/>
      <c r="E26" s="45">
        <v>0</v>
      </c>
      <c r="F26" s="46">
        <f t="shared" si="34"/>
        <v>0</v>
      </c>
      <c r="G26" s="45">
        <v>0</v>
      </c>
      <c r="H26" s="46">
        <f t="shared" si="35"/>
        <v>0</v>
      </c>
      <c r="I26" s="45">
        <v>0</v>
      </c>
      <c r="J26" s="46">
        <f t="shared" si="36"/>
        <v>0</v>
      </c>
      <c r="K26" s="45">
        <v>0</v>
      </c>
      <c r="L26" s="46">
        <f t="shared" si="37"/>
        <v>0</v>
      </c>
      <c r="M26" s="45">
        <v>0</v>
      </c>
      <c r="N26" s="46">
        <f t="shared" si="38"/>
        <v>0</v>
      </c>
      <c r="O26" s="45">
        <v>0</v>
      </c>
      <c r="P26" s="46">
        <f t="shared" si="39"/>
        <v>0</v>
      </c>
      <c r="Q26" s="45">
        <v>0</v>
      </c>
      <c r="R26" s="46">
        <f t="shared" si="40"/>
        <v>0</v>
      </c>
      <c r="S26" s="45">
        <v>0</v>
      </c>
      <c r="T26" s="46">
        <f t="shared" si="41"/>
        <v>0</v>
      </c>
      <c r="U26" s="45">
        <v>0</v>
      </c>
      <c r="V26" s="46">
        <f t="shared" si="42"/>
        <v>0</v>
      </c>
      <c r="W26" s="45">
        <v>0</v>
      </c>
      <c r="X26" s="46">
        <f t="shared" si="43"/>
        <v>0</v>
      </c>
      <c r="Y26" s="45">
        <v>0</v>
      </c>
      <c r="Z26" s="46">
        <f t="shared" si="44"/>
        <v>0</v>
      </c>
      <c r="AA26" s="45">
        <v>0</v>
      </c>
      <c r="AB26" s="46">
        <f t="shared" si="45"/>
        <v>0</v>
      </c>
      <c r="AC26" s="45">
        <v>0</v>
      </c>
      <c r="AD26" s="46">
        <f t="shared" si="46"/>
        <v>0</v>
      </c>
      <c r="AE26" s="45">
        <v>0</v>
      </c>
      <c r="AF26" s="46">
        <f t="shared" si="47"/>
        <v>0</v>
      </c>
      <c r="AG26" s="45">
        <v>0</v>
      </c>
      <c r="AH26" s="46">
        <f t="shared" si="48"/>
        <v>0</v>
      </c>
      <c r="AI26" s="45">
        <v>0</v>
      </c>
      <c r="AJ26" s="46">
        <f t="shared" si="49"/>
        <v>0</v>
      </c>
      <c r="AK26" s="45">
        <v>0</v>
      </c>
      <c r="AL26" s="46">
        <f t="shared" si="50"/>
        <v>0</v>
      </c>
      <c r="AM26" s="45">
        <v>0</v>
      </c>
      <c r="AN26" s="46">
        <f t="shared" si="51"/>
        <v>0</v>
      </c>
      <c r="AO26" s="45">
        <v>0</v>
      </c>
      <c r="AP26" s="46">
        <f t="shared" si="52"/>
        <v>0</v>
      </c>
      <c r="AQ26" s="45">
        <v>0</v>
      </c>
      <c r="AR26" s="46">
        <f t="shared" si="53"/>
        <v>0</v>
      </c>
      <c r="AS26" s="45">
        <v>0</v>
      </c>
      <c r="AT26" s="46">
        <f t="shared" si="54"/>
        <v>0</v>
      </c>
      <c r="AU26" s="45">
        <v>0</v>
      </c>
      <c r="AV26" s="46">
        <f t="shared" si="55"/>
        <v>0</v>
      </c>
      <c r="AW26" s="45">
        <v>0</v>
      </c>
      <c r="AX26" s="46">
        <f t="shared" si="56"/>
        <v>0</v>
      </c>
      <c r="AY26" s="45">
        <v>0</v>
      </c>
      <c r="AZ26" s="46">
        <f t="shared" si="57"/>
        <v>0</v>
      </c>
      <c r="BA26" s="45">
        <v>0</v>
      </c>
      <c r="BB26" s="46">
        <f t="shared" si="58"/>
        <v>0</v>
      </c>
      <c r="BC26" s="45">
        <v>0</v>
      </c>
      <c r="BD26" s="46">
        <f t="shared" si="59"/>
        <v>0</v>
      </c>
      <c r="BE26" s="45">
        <v>0</v>
      </c>
      <c r="BF26" s="46">
        <f t="shared" si="60"/>
        <v>0</v>
      </c>
      <c r="BG26" s="45">
        <v>0</v>
      </c>
      <c r="BH26" s="46">
        <f t="shared" si="61"/>
        <v>0</v>
      </c>
      <c r="BI26" s="45">
        <v>0</v>
      </c>
      <c r="BJ26" s="46">
        <f t="shared" si="62"/>
        <v>0</v>
      </c>
      <c r="BK26" s="45">
        <v>0</v>
      </c>
      <c r="BL26" s="46">
        <f t="shared" si="63"/>
        <v>0</v>
      </c>
      <c r="BM26" s="45">
        <v>0</v>
      </c>
      <c r="BN26" s="46">
        <f t="shared" si="64"/>
        <v>0</v>
      </c>
      <c r="BO26" s="45">
        <v>0</v>
      </c>
      <c r="BP26" s="46">
        <f t="shared" si="65"/>
        <v>0</v>
      </c>
      <c r="BQ26" s="45">
        <v>0</v>
      </c>
      <c r="BR26" s="46">
        <f t="shared" si="66"/>
        <v>0</v>
      </c>
      <c r="BS26" s="45">
        <v>0</v>
      </c>
      <c r="BT26" s="46">
        <f t="shared" si="67"/>
        <v>0</v>
      </c>
    </row>
    <row r="27" spans="1:72" ht="16.5" thickBot="1" x14ac:dyDescent="0.3">
      <c r="A27" s="38">
        <f t="shared" si="0"/>
        <v>13</v>
      </c>
      <c r="B27" s="59" t="s">
        <v>108</v>
      </c>
      <c r="C27" s="19"/>
      <c r="D27" s="19"/>
      <c r="E27" s="60">
        <v>0</v>
      </c>
      <c r="F27" s="61">
        <f t="shared" si="34"/>
        <v>0</v>
      </c>
      <c r="G27" s="60">
        <v>0</v>
      </c>
      <c r="H27" s="61">
        <f t="shared" si="35"/>
        <v>0</v>
      </c>
      <c r="I27" s="60">
        <v>0</v>
      </c>
      <c r="J27" s="61">
        <f t="shared" si="36"/>
        <v>0</v>
      </c>
      <c r="K27" s="60">
        <v>0</v>
      </c>
      <c r="L27" s="61">
        <f t="shared" si="37"/>
        <v>0</v>
      </c>
      <c r="M27" s="60">
        <v>0</v>
      </c>
      <c r="N27" s="61">
        <f t="shared" si="38"/>
        <v>0</v>
      </c>
      <c r="O27" s="60">
        <v>0</v>
      </c>
      <c r="P27" s="61">
        <f t="shared" si="39"/>
        <v>0</v>
      </c>
      <c r="Q27" s="60">
        <v>0</v>
      </c>
      <c r="R27" s="61">
        <f t="shared" si="40"/>
        <v>0</v>
      </c>
      <c r="S27" s="60">
        <v>0</v>
      </c>
      <c r="T27" s="61">
        <f t="shared" si="41"/>
        <v>0</v>
      </c>
      <c r="U27" s="60">
        <v>0</v>
      </c>
      <c r="V27" s="61">
        <f t="shared" si="42"/>
        <v>0</v>
      </c>
      <c r="W27" s="60">
        <v>0</v>
      </c>
      <c r="X27" s="61">
        <f t="shared" si="43"/>
        <v>0</v>
      </c>
      <c r="Y27" s="60">
        <v>0</v>
      </c>
      <c r="Z27" s="61">
        <f t="shared" si="44"/>
        <v>0</v>
      </c>
      <c r="AA27" s="60">
        <v>0</v>
      </c>
      <c r="AB27" s="61">
        <f t="shared" si="45"/>
        <v>0</v>
      </c>
      <c r="AC27" s="60">
        <v>0</v>
      </c>
      <c r="AD27" s="61">
        <f t="shared" si="46"/>
        <v>0</v>
      </c>
      <c r="AE27" s="60">
        <v>0</v>
      </c>
      <c r="AF27" s="61">
        <f t="shared" si="47"/>
        <v>0</v>
      </c>
      <c r="AG27" s="60">
        <v>0</v>
      </c>
      <c r="AH27" s="61">
        <f t="shared" si="48"/>
        <v>0</v>
      </c>
      <c r="AI27" s="60">
        <v>0</v>
      </c>
      <c r="AJ27" s="61">
        <f t="shared" si="49"/>
        <v>0</v>
      </c>
      <c r="AK27" s="60">
        <v>0</v>
      </c>
      <c r="AL27" s="61">
        <f t="shared" si="50"/>
        <v>0</v>
      </c>
      <c r="AM27" s="60">
        <v>0</v>
      </c>
      <c r="AN27" s="61">
        <f t="shared" si="51"/>
        <v>0</v>
      </c>
      <c r="AO27" s="60">
        <v>0</v>
      </c>
      <c r="AP27" s="61">
        <f t="shared" si="52"/>
        <v>0</v>
      </c>
      <c r="AQ27" s="60">
        <v>0</v>
      </c>
      <c r="AR27" s="61">
        <f t="shared" si="53"/>
        <v>0</v>
      </c>
      <c r="AS27" s="60">
        <v>0</v>
      </c>
      <c r="AT27" s="61">
        <f t="shared" si="54"/>
        <v>0</v>
      </c>
      <c r="AU27" s="60">
        <v>0</v>
      </c>
      <c r="AV27" s="61">
        <f t="shared" si="55"/>
        <v>0</v>
      </c>
      <c r="AW27" s="60">
        <v>0</v>
      </c>
      <c r="AX27" s="61">
        <f t="shared" si="56"/>
        <v>0</v>
      </c>
      <c r="AY27" s="60">
        <v>0</v>
      </c>
      <c r="AZ27" s="61">
        <f t="shared" si="57"/>
        <v>0</v>
      </c>
      <c r="BA27" s="60">
        <v>0</v>
      </c>
      <c r="BB27" s="61">
        <f t="shared" si="58"/>
        <v>0</v>
      </c>
      <c r="BC27" s="60">
        <v>0</v>
      </c>
      <c r="BD27" s="61">
        <f t="shared" si="59"/>
        <v>0</v>
      </c>
      <c r="BE27" s="60">
        <v>0</v>
      </c>
      <c r="BF27" s="61">
        <f t="shared" si="60"/>
        <v>0</v>
      </c>
      <c r="BG27" s="60">
        <v>0</v>
      </c>
      <c r="BH27" s="61">
        <f t="shared" si="61"/>
        <v>0</v>
      </c>
      <c r="BI27" s="60">
        <v>0</v>
      </c>
      <c r="BJ27" s="61">
        <f t="shared" si="62"/>
        <v>0</v>
      </c>
      <c r="BK27" s="60">
        <v>0</v>
      </c>
      <c r="BL27" s="61">
        <f t="shared" si="63"/>
        <v>0</v>
      </c>
      <c r="BM27" s="60">
        <v>0</v>
      </c>
      <c r="BN27" s="61">
        <f t="shared" si="64"/>
        <v>0</v>
      </c>
      <c r="BO27" s="60">
        <v>0</v>
      </c>
      <c r="BP27" s="61">
        <f t="shared" si="65"/>
        <v>0</v>
      </c>
      <c r="BQ27" s="60">
        <v>0</v>
      </c>
      <c r="BR27" s="61">
        <f t="shared" si="66"/>
        <v>0</v>
      </c>
      <c r="BS27" s="60">
        <v>0</v>
      </c>
      <c r="BT27" s="61">
        <f t="shared" si="67"/>
        <v>0</v>
      </c>
    </row>
    <row r="28" spans="1:72" ht="16.5" thickTop="1" x14ac:dyDescent="0.25">
      <c r="A28" s="38">
        <f t="shared" si="0"/>
        <v>14</v>
      </c>
      <c r="B28" s="62"/>
      <c r="C28" s="62" t="s">
        <v>109</v>
      </c>
      <c r="D28" s="19"/>
      <c r="E28" s="63">
        <f>SUM(E20:E27)</f>
        <v>44602226.599999994</v>
      </c>
      <c r="F28" s="46">
        <f t="shared" si="34"/>
        <v>122197.88109589039</v>
      </c>
      <c r="G28" s="63">
        <f>SUM(G20:G27)</f>
        <v>13391450.300000001</v>
      </c>
      <c r="H28" s="46">
        <f t="shared" si="35"/>
        <v>36688.904931506848</v>
      </c>
      <c r="I28" s="63">
        <f>SUM(I20:I27)</f>
        <v>852573</v>
      </c>
      <c r="J28" s="46">
        <f t="shared" si="36"/>
        <v>2335.8164383561643</v>
      </c>
      <c r="K28" s="63">
        <f>SUM(K20:K27)</f>
        <v>251881.4</v>
      </c>
      <c r="L28" s="46">
        <f t="shared" si="37"/>
        <v>690.0860273972603</v>
      </c>
      <c r="M28" s="63">
        <f>SUM(M20:M27)</f>
        <v>1640125</v>
      </c>
      <c r="N28" s="46">
        <f t="shared" si="38"/>
        <v>4493.4931506849316</v>
      </c>
      <c r="O28" s="63">
        <f>SUM(O20:O27)</f>
        <v>1691194.9000000001</v>
      </c>
      <c r="P28" s="46">
        <f t="shared" si="39"/>
        <v>4633.4106849315076</v>
      </c>
      <c r="Q28" s="63">
        <f>SUM(Q20:Q27)</f>
        <v>584831.9</v>
      </c>
      <c r="R28" s="46">
        <f t="shared" si="40"/>
        <v>1602.2791780821919</v>
      </c>
      <c r="S28" s="63">
        <f>SUM(S20:S27)</f>
        <v>211129.7</v>
      </c>
      <c r="T28" s="46">
        <f t="shared" si="41"/>
        <v>578.43753424657541</v>
      </c>
      <c r="U28" s="63">
        <f>SUM(U20:U27)</f>
        <v>309868.30000000005</v>
      </c>
      <c r="V28" s="46">
        <f t="shared" si="42"/>
        <v>848.95424657534261</v>
      </c>
      <c r="W28" s="63">
        <f>SUM(W20:W27)</f>
        <v>95772.400000000009</v>
      </c>
      <c r="X28" s="46">
        <f t="shared" si="43"/>
        <v>262.3901369863014</v>
      </c>
      <c r="Y28" s="63">
        <f>SUM(Y20:Y27)</f>
        <v>369780.69999999995</v>
      </c>
      <c r="Z28" s="46">
        <f t="shared" si="44"/>
        <v>1013.097808219178</v>
      </c>
      <c r="AA28" s="63">
        <f>SUM(AA20:AA27)</f>
        <v>103005.29999999999</v>
      </c>
      <c r="AB28" s="46">
        <f t="shared" si="45"/>
        <v>282.20630136986296</v>
      </c>
      <c r="AC28" s="63">
        <f>SUM(AC20:AC27)</f>
        <v>2321477.9</v>
      </c>
      <c r="AD28" s="46">
        <f t="shared" si="46"/>
        <v>6360.2134246575342</v>
      </c>
      <c r="AE28" s="63">
        <f>SUM(AE20:AE27)</f>
        <v>836371.70000000007</v>
      </c>
      <c r="AF28" s="46">
        <f t="shared" si="47"/>
        <v>2291.4293150684935</v>
      </c>
      <c r="AG28" s="63">
        <f>SUM(AG20:AG27)</f>
        <v>391312</v>
      </c>
      <c r="AH28" s="46">
        <f t="shared" si="48"/>
        <v>1072.0876712328768</v>
      </c>
      <c r="AI28" s="63">
        <f>SUM(AI20:AI27)</f>
        <v>134034.1</v>
      </c>
      <c r="AJ28" s="46">
        <f t="shared" si="49"/>
        <v>367.21671232876713</v>
      </c>
      <c r="AK28" s="63">
        <f>SUM(AK20:AK27)</f>
        <v>178797.5</v>
      </c>
      <c r="AL28" s="46">
        <f t="shared" si="50"/>
        <v>489.85616438356163</v>
      </c>
      <c r="AM28" s="63">
        <f>SUM(AM20:AM27)</f>
        <v>601901.30000000016</v>
      </c>
      <c r="AN28" s="46">
        <f t="shared" si="51"/>
        <v>1649.0446575342471</v>
      </c>
      <c r="AO28" s="63">
        <f>SUM(AO20:AO27)</f>
        <v>354096.99999999994</v>
      </c>
      <c r="AP28" s="46">
        <f t="shared" si="52"/>
        <v>970.1287671232875</v>
      </c>
      <c r="AQ28" s="63">
        <f>SUM(AQ20:AQ27)</f>
        <v>2828261.4000000004</v>
      </c>
      <c r="AR28" s="46">
        <f t="shared" si="53"/>
        <v>7748.6613698630144</v>
      </c>
      <c r="AS28" s="63">
        <f>SUM(AS20:AS27)</f>
        <v>1826962.0000000002</v>
      </c>
      <c r="AT28" s="46">
        <f t="shared" si="54"/>
        <v>5005.3753424657543</v>
      </c>
      <c r="AU28" s="63">
        <f>SUM(AU20:AU27)</f>
        <v>747014</v>
      </c>
      <c r="AV28" s="46">
        <f t="shared" si="55"/>
        <v>2046.6136986301369</v>
      </c>
      <c r="AW28" s="63">
        <f>SUM(AW20:AW27)</f>
        <v>560614.80000000005</v>
      </c>
      <c r="AX28" s="46">
        <f t="shared" si="56"/>
        <v>1535.9309589041097</v>
      </c>
      <c r="AY28" s="63">
        <f>SUM(AY20:AY27)</f>
        <v>1280445.4000000004</v>
      </c>
      <c r="AZ28" s="46">
        <f t="shared" si="57"/>
        <v>3508.0695890410971</v>
      </c>
      <c r="BA28" s="63">
        <f>SUM(BA20:BA27)</f>
        <v>862879.6</v>
      </c>
      <c r="BB28" s="46">
        <f t="shared" si="58"/>
        <v>2364.0536986301368</v>
      </c>
      <c r="BC28" s="63">
        <f>SUM(BC20:BC27)</f>
        <v>35555.699999999997</v>
      </c>
      <c r="BD28" s="46">
        <f t="shared" si="59"/>
        <v>97.412876712328753</v>
      </c>
      <c r="BE28" s="63">
        <f>SUM(BE20:BE27)</f>
        <v>276932.09999999998</v>
      </c>
      <c r="BF28" s="46">
        <f t="shared" si="60"/>
        <v>758.71808219178081</v>
      </c>
      <c r="BG28" s="63">
        <f>SUM(BG20:BG27)</f>
        <v>1545138.9</v>
      </c>
      <c r="BH28" s="46">
        <f t="shared" si="61"/>
        <v>4233.257260273972</v>
      </c>
      <c r="BI28" s="63">
        <f>SUM(BI20:BI27)</f>
        <v>455400.6</v>
      </c>
      <c r="BJ28" s="46">
        <f t="shared" si="62"/>
        <v>1247.6728767123286</v>
      </c>
      <c r="BK28" s="63">
        <f>SUM(BK20:BK27)</f>
        <v>330488.40000000002</v>
      </c>
      <c r="BL28" s="46">
        <f t="shared" si="63"/>
        <v>905.44767123287681</v>
      </c>
      <c r="BM28" s="63">
        <f>SUM(BM20:BM27)</f>
        <v>98715.200000000012</v>
      </c>
      <c r="BN28" s="46">
        <f t="shared" si="64"/>
        <v>270.45260273972605</v>
      </c>
      <c r="BO28" s="63">
        <f>SUM(BO20:BO27)</f>
        <v>0</v>
      </c>
      <c r="BP28" s="46">
        <f t="shared" si="65"/>
        <v>0</v>
      </c>
      <c r="BQ28" s="63">
        <f>SUM(BQ20:BQ27)</f>
        <v>9386246.1000000015</v>
      </c>
      <c r="BR28" s="46">
        <f t="shared" si="66"/>
        <v>25715.742739726033</v>
      </c>
      <c r="BS28" s="63">
        <f>SUM(BS20:BS27)</f>
        <v>47968</v>
      </c>
      <c r="BT28" s="46">
        <f t="shared" si="67"/>
        <v>131.41917808219179</v>
      </c>
    </row>
    <row r="29" spans="1:72" x14ac:dyDescent="0.25">
      <c r="A29" s="38">
        <f t="shared" si="0"/>
        <v>15</v>
      </c>
      <c r="B29" s="64" t="s">
        <v>110</v>
      </c>
      <c r="C29" s="65"/>
      <c r="D29" s="19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7"/>
      <c r="U29" s="66"/>
      <c r="V29" s="67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6"/>
      <c r="AJ29" s="67"/>
      <c r="AK29" s="66"/>
      <c r="AL29" s="67"/>
      <c r="AM29" s="66"/>
      <c r="AN29" s="67"/>
      <c r="AO29" s="66"/>
      <c r="AP29" s="67"/>
      <c r="AQ29" s="66"/>
      <c r="AR29" s="67"/>
      <c r="AS29" s="66"/>
      <c r="AT29" s="67"/>
      <c r="AU29" s="66"/>
      <c r="AV29" s="67"/>
      <c r="AW29" s="66"/>
      <c r="AX29" s="67"/>
      <c r="AY29" s="66"/>
      <c r="AZ29" s="67"/>
      <c r="BA29" s="66"/>
      <c r="BB29" s="67"/>
      <c r="BC29" s="66"/>
      <c r="BD29" s="67"/>
      <c r="BE29" s="66"/>
      <c r="BF29" s="67"/>
      <c r="BG29" s="66"/>
      <c r="BH29" s="67"/>
      <c r="BI29" s="66"/>
      <c r="BJ29" s="67"/>
      <c r="BK29" s="66"/>
      <c r="BL29" s="67"/>
      <c r="BM29" s="66"/>
      <c r="BN29" s="67"/>
      <c r="BO29" s="66"/>
      <c r="BP29" s="67"/>
      <c r="BQ29" s="66"/>
      <c r="BR29" s="67"/>
      <c r="BS29" s="66"/>
      <c r="BT29" s="67"/>
    </row>
    <row r="30" spans="1:72" x14ac:dyDescent="0.25">
      <c r="A30" s="38">
        <f t="shared" si="0"/>
        <v>16</v>
      </c>
      <c r="B30" s="44" t="s">
        <v>101</v>
      </c>
      <c r="C30" s="19"/>
      <c r="D30" s="19"/>
      <c r="E30" s="45">
        <f>SUM(G30,I30,K30,M30,O30,Q30,S30,U30,W30,Y30,AA30,AC30,AE30,AG30,AI30,AK30,AM30,AO30,AQ30,AS30,AU30,AW30,AY30,BA30,BC30,BE30,BG30,BI30,BK30,BM30,BO30,BQ30,BS30)</f>
        <v>5560</v>
      </c>
      <c r="F30" s="46">
        <f t="shared" ref="F30:F37" si="68">E30/365</f>
        <v>15.232876712328768</v>
      </c>
      <c r="G30" s="68">
        <v>0</v>
      </c>
      <c r="H30" s="46">
        <f t="shared" ref="H30:H37" si="69">G30/365</f>
        <v>0</v>
      </c>
      <c r="I30" s="68">
        <v>0</v>
      </c>
      <c r="J30" s="46">
        <f t="shared" ref="J30:J37" si="70">I30/365</f>
        <v>0</v>
      </c>
      <c r="K30" s="68">
        <v>0</v>
      </c>
      <c r="L30" s="46">
        <f t="shared" ref="L30:L37" si="71">K30/365</f>
        <v>0</v>
      </c>
      <c r="M30" s="68">
        <v>0</v>
      </c>
      <c r="N30" s="46">
        <f t="shared" ref="N30:N37" si="72">M30/365</f>
        <v>0</v>
      </c>
      <c r="O30" s="68">
        <v>0</v>
      </c>
      <c r="P30" s="46">
        <f t="shared" ref="P30:P37" si="73">O30/365</f>
        <v>0</v>
      </c>
      <c r="Q30" s="68">
        <v>0</v>
      </c>
      <c r="R30" s="46">
        <f t="shared" ref="R30:R37" si="74">Q30/365</f>
        <v>0</v>
      </c>
      <c r="S30" s="68">
        <v>0</v>
      </c>
      <c r="T30" s="46">
        <f t="shared" ref="T30:T37" si="75">S30/365</f>
        <v>0</v>
      </c>
      <c r="U30" s="68">
        <v>0</v>
      </c>
      <c r="V30" s="46">
        <f t="shared" ref="V30:V37" si="76">U30/365</f>
        <v>0</v>
      </c>
      <c r="W30" s="68">
        <v>0</v>
      </c>
      <c r="X30" s="46">
        <f t="shared" ref="X30:X37" si="77">W30/365</f>
        <v>0</v>
      </c>
      <c r="Y30" s="68">
        <v>0</v>
      </c>
      <c r="Z30" s="46">
        <f t="shared" ref="Z30:Z37" si="78">Y30/365</f>
        <v>0</v>
      </c>
      <c r="AA30" s="68">
        <v>0</v>
      </c>
      <c r="AB30" s="46">
        <f t="shared" ref="AB30:AB37" si="79">AA30/365</f>
        <v>0</v>
      </c>
      <c r="AC30" s="68">
        <v>0</v>
      </c>
      <c r="AD30" s="46">
        <f t="shared" ref="AD30:AD37" si="80">AC30/365</f>
        <v>0</v>
      </c>
      <c r="AE30" s="68">
        <v>0</v>
      </c>
      <c r="AF30" s="46">
        <f t="shared" ref="AF30:AF37" si="81">AE30/365</f>
        <v>0</v>
      </c>
      <c r="AG30" s="68">
        <v>0</v>
      </c>
      <c r="AH30" s="46">
        <f t="shared" ref="AH30:AH37" si="82">AG30/365</f>
        <v>0</v>
      </c>
      <c r="AI30" s="68">
        <v>0</v>
      </c>
      <c r="AJ30" s="46">
        <f t="shared" ref="AJ30:AJ37" si="83">AI30/365</f>
        <v>0</v>
      </c>
      <c r="AK30" s="68">
        <v>0</v>
      </c>
      <c r="AL30" s="46">
        <f t="shared" ref="AL30:AL37" si="84">AK30/365</f>
        <v>0</v>
      </c>
      <c r="AM30" s="68">
        <v>0</v>
      </c>
      <c r="AN30" s="46">
        <f t="shared" ref="AN30:AN37" si="85">AM30/365</f>
        <v>0</v>
      </c>
      <c r="AO30" s="68">
        <v>0</v>
      </c>
      <c r="AP30" s="46">
        <f t="shared" ref="AP30:AP37" si="86">AO30/365</f>
        <v>0</v>
      </c>
      <c r="AQ30" s="68">
        <v>0</v>
      </c>
      <c r="AR30" s="46">
        <f t="shared" ref="AR30:AR37" si="87">AQ30/365</f>
        <v>0</v>
      </c>
      <c r="AS30" s="68">
        <v>0</v>
      </c>
      <c r="AT30" s="46">
        <f t="shared" ref="AT30:AT37" si="88">AS30/365</f>
        <v>0</v>
      </c>
      <c r="AU30" s="68">
        <v>0</v>
      </c>
      <c r="AV30" s="46">
        <f t="shared" ref="AV30:AV37" si="89">AU30/365</f>
        <v>0</v>
      </c>
      <c r="AW30" s="68">
        <v>0</v>
      </c>
      <c r="AX30" s="46">
        <f t="shared" ref="AX30:AX37" si="90">AW30/365</f>
        <v>0</v>
      </c>
      <c r="AY30" s="68">
        <v>0</v>
      </c>
      <c r="AZ30" s="46">
        <f t="shared" ref="AZ30:AZ37" si="91">AY30/365</f>
        <v>0</v>
      </c>
      <c r="BA30" s="68">
        <v>0</v>
      </c>
      <c r="BB30" s="46">
        <f t="shared" ref="BB30:BB37" si="92">BA30/365</f>
        <v>0</v>
      </c>
      <c r="BC30" s="68">
        <v>0</v>
      </c>
      <c r="BD30" s="46">
        <f t="shared" ref="BD30:BD37" si="93">BC30/365</f>
        <v>0</v>
      </c>
      <c r="BE30" s="45">
        <v>5560</v>
      </c>
      <c r="BF30" s="46">
        <f t="shared" ref="BF30:BF37" si="94">BE30/365</f>
        <v>15.232876712328768</v>
      </c>
      <c r="BG30" s="68">
        <v>0</v>
      </c>
      <c r="BH30" s="46">
        <f t="shared" ref="BH30:BH37" si="95">BG30/365</f>
        <v>0</v>
      </c>
      <c r="BI30" s="68">
        <v>0</v>
      </c>
      <c r="BJ30" s="46">
        <f t="shared" ref="BJ30:BJ37" si="96">BI30/365</f>
        <v>0</v>
      </c>
      <c r="BK30" s="68">
        <v>0</v>
      </c>
      <c r="BL30" s="46">
        <f t="shared" ref="BL30:BL37" si="97">BK30/365</f>
        <v>0</v>
      </c>
      <c r="BM30" s="68">
        <v>0</v>
      </c>
      <c r="BN30" s="46">
        <f t="shared" ref="BN30:BN37" si="98">BM30/365</f>
        <v>0</v>
      </c>
      <c r="BO30" s="68">
        <v>0</v>
      </c>
      <c r="BP30" s="46">
        <f t="shared" ref="BP30:BP37" si="99">BO30/365</f>
        <v>0</v>
      </c>
      <c r="BQ30" s="68">
        <v>0</v>
      </c>
      <c r="BR30" s="46">
        <f t="shared" ref="BR30:BR37" si="100">BQ30/365</f>
        <v>0</v>
      </c>
      <c r="BS30" s="68">
        <v>0</v>
      </c>
      <c r="BT30" s="46">
        <f t="shared" ref="BT30:BT37" si="101">BS30/365</f>
        <v>0</v>
      </c>
    </row>
    <row r="31" spans="1:72" x14ac:dyDescent="0.25">
      <c r="A31" s="38">
        <f t="shared" si="0"/>
        <v>17</v>
      </c>
      <c r="B31" s="44" t="s">
        <v>102</v>
      </c>
      <c r="C31" s="19"/>
      <c r="D31" s="19"/>
      <c r="E31" s="45"/>
      <c r="F31" s="46">
        <f t="shared" si="68"/>
        <v>0</v>
      </c>
      <c r="G31" s="45"/>
      <c r="H31" s="46">
        <f t="shared" si="69"/>
        <v>0</v>
      </c>
      <c r="I31" s="45"/>
      <c r="J31" s="46">
        <f t="shared" si="70"/>
        <v>0</v>
      </c>
      <c r="K31" s="45"/>
      <c r="L31" s="46">
        <f t="shared" si="71"/>
        <v>0</v>
      </c>
      <c r="M31" s="45"/>
      <c r="N31" s="46">
        <f t="shared" si="72"/>
        <v>0</v>
      </c>
      <c r="O31" s="45"/>
      <c r="P31" s="46">
        <f t="shared" si="73"/>
        <v>0</v>
      </c>
      <c r="Q31" s="45"/>
      <c r="R31" s="46">
        <f t="shared" si="74"/>
        <v>0</v>
      </c>
      <c r="S31" s="45"/>
      <c r="T31" s="46">
        <f t="shared" si="75"/>
        <v>0</v>
      </c>
      <c r="U31" s="45"/>
      <c r="V31" s="46">
        <f t="shared" si="76"/>
        <v>0</v>
      </c>
      <c r="W31" s="45"/>
      <c r="X31" s="46">
        <f t="shared" si="77"/>
        <v>0</v>
      </c>
      <c r="Y31" s="45"/>
      <c r="Z31" s="46">
        <f t="shared" si="78"/>
        <v>0</v>
      </c>
      <c r="AA31" s="45"/>
      <c r="AB31" s="46">
        <f t="shared" si="79"/>
        <v>0</v>
      </c>
      <c r="AC31" s="45"/>
      <c r="AD31" s="46">
        <f t="shared" si="80"/>
        <v>0</v>
      </c>
      <c r="AE31" s="45"/>
      <c r="AF31" s="46">
        <f t="shared" si="81"/>
        <v>0</v>
      </c>
      <c r="AG31" s="45"/>
      <c r="AH31" s="46">
        <f t="shared" si="82"/>
        <v>0</v>
      </c>
      <c r="AI31" s="45"/>
      <c r="AJ31" s="46">
        <f t="shared" si="83"/>
        <v>0</v>
      </c>
      <c r="AK31" s="45"/>
      <c r="AL31" s="46">
        <f t="shared" si="84"/>
        <v>0</v>
      </c>
      <c r="AM31" s="45"/>
      <c r="AN31" s="46">
        <f t="shared" si="85"/>
        <v>0</v>
      </c>
      <c r="AO31" s="45"/>
      <c r="AP31" s="46">
        <f t="shared" si="86"/>
        <v>0</v>
      </c>
      <c r="AQ31" s="45"/>
      <c r="AR31" s="46">
        <f t="shared" si="87"/>
        <v>0</v>
      </c>
      <c r="AS31" s="45"/>
      <c r="AT31" s="46">
        <f t="shared" si="88"/>
        <v>0</v>
      </c>
      <c r="AU31" s="45"/>
      <c r="AV31" s="46">
        <f t="shared" si="89"/>
        <v>0</v>
      </c>
      <c r="AW31" s="45"/>
      <c r="AX31" s="46">
        <f t="shared" si="90"/>
        <v>0</v>
      </c>
      <c r="AY31" s="45"/>
      <c r="AZ31" s="46">
        <f t="shared" si="91"/>
        <v>0</v>
      </c>
      <c r="BA31" s="45"/>
      <c r="BB31" s="46">
        <f t="shared" si="92"/>
        <v>0</v>
      </c>
      <c r="BC31" s="45"/>
      <c r="BD31" s="46">
        <f t="shared" si="93"/>
        <v>0</v>
      </c>
      <c r="BE31" s="45"/>
      <c r="BF31" s="46">
        <f t="shared" si="94"/>
        <v>0</v>
      </c>
      <c r="BG31" s="45"/>
      <c r="BH31" s="46">
        <f t="shared" si="95"/>
        <v>0</v>
      </c>
      <c r="BI31" s="45"/>
      <c r="BJ31" s="46">
        <f t="shared" si="96"/>
        <v>0</v>
      </c>
      <c r="BK31" s="45"/>
      <c r="BL31" s="46">
        <f t="shared" si="97"/>
        <v>0</v>
      </c>
      <c r="BM31" s="45"/>
      <c r="BN31" s="46">
        <f t="shared" si="98"/>
        <v>0</v>
      </c>
      <c r="BO31" s="45"/>
      <c r="BP31" s="46">
        <f t="shared" si="99"/>
        <v>0</v>
      </c>
      <c r="BQ31" s="45"/>
      <c r="BR31" s="46">
        <f t="shared" si="100"/>
        <v>0</v>
      </c>
      <c r="BS31" s="45"/>
      <c r="BT31" s="46">
        <f t="shared" si="101"/>
        <v>0</v>
      </c>
    </row>
    <row r="32" spans="1:72" x14ac:dyDescent="0.25">
      <c r="A32" s="38">
        <f t="shared" si="0"/>
        <v>18</v>
      </c>
      <c r="B32" s="44" t="s">
        <v>103</v>
      </c>
      <c r="C32" s="19"/>
      <c r="D32" s="19"/>
      <c r="E32" s="45">
        <v>0</v>
      </c>
      <c r="F32" s="46">
        <f t="shared" si="68"/>
        <v>0</v>
      </c>
      <c r="G32" s="45">
        <v>0</v>
      </c>
      <c r="H32" s="46">
        <f t="shared" si="69"/>
        <v>0</v>
      </c>
      <c r="I32" s="45">
        <v>0</v>
      </c>
      <c r="J32" s="46">
        <f t="shared" si="70"/>
        <v>0</v>
      </c>
      <c r="K32" s="45">
        <v>0</v>
      </c>
      <c r="L32" s="46">
        <f t="shared" si="71"/>
        <v>0</v>
      </c>
      <c r="M32" s="45">
        <v>0</v>
      </c>
      <c r="N32" s="46">
        <f t="shared" si="72"/>
        <v>0</v>
      </c>
      <c r="O32" s="45">
        <v>0</v>
      </c>
      <c r="P32" s="46">
        <f t="shared" si="73"/>
        <v>0</v>
      </c>
      <c r="Q32" s="45">
        <v>0</v>
      </c>
      <c r="R32" s="46">
        <f t="shared" si="74"/>
        <v>0</v>
      </c>
      <c r="S32" s="45">
        <v>0</v>
      </c>
      <c r="T32" s="46">
        <f t="shared" si="75"/>
        <v>0</v>
      </c>
      <c r="U32" s="45">
        <v>0</v>
      </c>
      <c r="V32" s="46">
        <f t="shared" si="76"/>
        <v>0</v>
      </c>
      <c r="W32" s="45">
        <v>0</v>
      </c>
      <c r="X32" s="46">
        <f t="shared" si="77"/>
        <v>0</v>
      </c>
      <c r="Y32" s="45">
        <v>0</v>
      </c>
      <c r="Z32" s="46">
        <f t="shared" si="78"/>
        <v>0</v>
      </c>
      <c r="AA32" s="45">
        <v>0</v>
      </c>
      <c r="AB32" s="46">
        <f t="shared" si="79"/>
        <v>0</v>
      </c>
      <c r="AC32" s="45">
        <v>0</v>
      </c>
      <c r="AD32" s="46">
        <f t="shared" si="80"/>
        <v>0</v>
      </c>
      <c r="AE32" s="45">
        <v>0</v>
      </c>
      <c r="AF32" s="46">
        <f t="shared" si="81"/>
        <v>0</v>
      </c>
      <c r="AG32" s="45">
        <v>0</v>
      </c>
      <c r="AH32" s="46">
        <f t="shared" si="82"/>
        <v>0</v>
      </c>
      <c r="AI32" s="45">
        <v>0</v>
      </c>
      <c r="AJ32" s="46">
        <f t="shared" si="83"/>
        <v>0</v>
      </c>
      <c r="AK32" s="45">
        <v>0</v>
      </c>
      <c r="AL32" s="46">
        <f t="shared" si="84"/>
        <v>0</v>
      </c>
      <c r="AM32" s="45">
        <v>0</v>
      </c>
      <c r="AN32" s="46">
        <f t="shared" si="85"/>
        <v>0</v>
      </c>
      <c r="AO32" s="45">
        <v>0</v>
      </c>
      <c r="AP32" s="46">
        <f t="shared" si="86"/>
        <v>0</v>
      </c>
      <c r="AQ32" s="45">
        <v>0</v>
      </c>
      <c r="AR32" s="46">
        <f t="shared" si="87"/>
        <v>0</v>
      </c>
      <c r="AS32" s="45">
        <v>0</v>
      </c>
      <c r="AT32" s="46">
        <f t="shared" si="88"/>
        <v>0</v>
      </c>
      <c r="AU32" s="45">
        <v>0</v>
      </c>
      <c r="AV32" s="46">
        <f t="shared" si="89"/>
        <v>0</v>
      </c>
      <c r="AW32" s="45">
        <v>0</v>
      </c>
      <c r="AX32" s="46">
        <f t="shared" si="90"/>
        <v>0</v>
      </c>
      <c r="AY32" s="45">
        <v>0</v>
      </c>
      <c r="AZ32" s="46">
        <f t="shared" si="91"/>
        <v>0</v>
      </c>
      <c r="BA32" s="45">
        <v>0</v>
      </c>
      <c r="BB32" s="46">
        <f t="shared" si="92"/>
        <v>0</v>
      </c>
      <c r="BC32" s="45">
        <v>0</v>
      </c>
      <c r="BD32" s="46">
        <f t="shared" si="93"/>
        <v>0</v>
      </c>
      <c r="BE32" s="45">
        <v>0</v>
      </c>
      <c r="BF32" s="46">
        <f t="shared" si="94"/>
        <v>0</v>
      </c>
      <c r="BG32" s="45">
        <v>0</v>
      </c>
      <c r="BH32" s="46">
        <f t="shared" si="95"/>
        <v>0</v>
      </c>
      <c r="BI32" s="45">
        <v>0</v>
      </c>
      <c r="BJ32" s="46">
        <f t="shared" si="96"/>
        <v>0</v>
      </c>
      <c r="BK32" s="45">
        <v>0</v>
      </c>
      <c r="BL32" s="46">
        <f t="shared" si="97"/>
        <v>0</v>
      </c>
      <c r="BM32" s="45">
        <v>0</v>
      </c>
      <c r="BN32" s="46">
        <f t="shared" si="98"/>
        <v>0</v>
      </c>
      <c r="BO32" s="45">
        <v>0</v>
      </c>
      <c r="BP32" s="46">
        <f t="shared" si="99"/>
        <v>0</v>
      </c>
      <c r="BQ32" s="45">
        <v>0</v>
      </c>
      <c r="BR32" s="46">
        <f t="shared" si="100"/>
        <v>0</v>
      </c>
      <c r="BS32" s="45">
        <v>0</v>
      </c>
      <c r="BT32" s="46">
        <f t="shared" si="101"/>
        <v>0</v>
      </c>
    </row>
    <row r="33" spans="1:72" x14ac:dyDescent="0.25">
      <c r="A33" s="38">
        <f t="shared" si="0"/>
        <v>19</v>
      </c>
      <c r="B33" s="44" t="s">
        <v>106</v>
      </c>
      <c r="C33" s="19"/>
      <c r="D33" s="19"/>
      <c r="E33" s="45">
        <v>0</v>
      </c>
      <c r="F33" s="46">
        <f t="shared" si="68"/>
        <v>0</v>
      </c>
      <c r="G33" s="45">
        <v>0</v>
      </c>
      <c r="H33" s="46">
        <f t="shared" si="69"/>
        <v>0</v>
      </c>
      <c r="I33" s="45">
        <v>0</v>
      </c>
      <c r="J33" s="46">
        <f t="shared" si="70"/>
        <v>0</v>
      </c>
      <c r="K33" s="45">
        <v>0</v>
      </c>
      <c r="L33" s="46">
        <f t="shared" si="71"/>
        <v>0</v>
      </c>
      <c r="M33" s="45">
        <v>0</v>
      </c>
      <c r="N33" s="46">
        <f t="shared" si="72"/>
        <v>0</v>
      </c>
      <c r="O33" s="45">
        <v>0</v>
      </c>
      <c r="P33" s="46">
        <f t="shared" si="73"/>
        <v>0</v>
      </c>
      <c r="Q33" s="45">
        <v>0</v>
      </c>
      <c r="R33" s="46">
        <f t="shared" si="74"/>
        <v>0</v>
      </c>
      <c r="S33" s="45">
        <v>0</v>
      </c>
      <c r="T33" s="46">
        <f t="shared" si="75"/>
        <v>0</v>
      </c>
      <c r="U33" s="45">
        <v>0</v>
      </c>
      <c r="V33" s="46">
        <f t="shared" si="76"/>
        <v>0</v>
      </c>
      <c r="W33" s="45">
        <v>0</v>
      </c>
      <c r="X33" s="46">
        <f t="shared" si="77"/>
        <v>0</v>
      </c>
      <c r="Y33" s="45">
        <v>0</v>
      </c>
      <c r="Z33" s="46">
        <f t="shared" si="78"/>
        <v>0</v>
      </c>
      <c r="AA33" s="45">
        <v>0</v>
      </c>
      <c r="AB33" s="46">
        <f t="shared" si="79"/>
        <v>0</v>
      </c>
      <c r="AC33" s="45">
        <v>0</v>
      </c>
      <c r="AD33" s="46">
        <f t="shared" si="80"/>
        <v>0</v>
      </c>
      <c r="AE33" s="45">
        <v>0</v>
      </c>
      <c r="AF33" s="46">
        <f t="shared" si="81"/>
        <v>0</v>
      </c>
      <c r="AG33" s="45">
        <v>0</v>
      </c>
      <c r="AH33" s="46">
        <f t="shared" si="82"/>
        <v>0</v>
      </c>
      <c r="AI33" s="45">
        <v>0</v>
      </c>
      <c r="AJ33" s="46">
        <f t="shared" si="83"/>
        <v>0</v>
      </c>
      <c r="AK33" s="45">
        <v>0</v>
      </c>
      <c r="AL33" s="46">
        <f t="shared" si="84"/>
        <v>0</v>
      </c>
      <c r="AM33" s="45">
        <v>0</v>
      </c>
      <c r="AN33" s="46">
        <f t="shared" si="85"/>
        <v>0</v>
      </c>
      <c r="AO33" s="45">
        <v>0</v>
      </c>
      <c r="AP33" s="46">
        <f t="shared" si="86"/>
        <v>0</v>
      </c>
      <c r="AQ33" s="45">
        <v>0</v>
      </c>
      <c r="AR33" s="46">
        <f t="shared" si="87"/>
        <v>0</v>
      </c>
      <c r="AS33" s="45">
        <v>0</v>
      </c>
      <c r="AT33" s="46">
        <f t="shared" si="88"/>
        <v>0</v>
      </c>
      <c r="AU33" s="45">
        <v>0</v>
      </c>
      <c r="AV33" s="46">
        <f t="shared" si="89"/>
        <v>0</v>
      </c>
      <c r="AW33" s="45">
        <v>0</v>
      </c>
      <c r="AX33" s="46">
        <f t="shared" si="90"/>
        <v>0</v>
      </c>
      <c r="AY33" s="45">
        <v>0</v>
      </c>
      <c r="AZ33" s="46">
        <f t="shared" si="91"/>
        <v>0</v>
      </c>
      <c r="BA33" s="45">
        <v>0</v>
      </c>
      <c r="BB33" s="46">
        <f t="shared" si="92"/>
        <v>0</v>
      </c>
      <c r="BC33" s="45">
        <v>0</v>
      </c>
      <c r="BD33" s="46">
        <f t="shared" si="93"/>
        <v>0</v>
      </c>
      <c r="BE33" s="45">
        <v>0</v>
      </c>
      <c r="BF33" s="46">
        <f t="shared" si="94"/>
        <v>0</v>
      </c>
      <c r="BG33" s="45">
        <v>0</v>
      </c>
      <c r="BH33" s="46">
        <f t="shared" si="95"/>
        <v>0</v>
      </c>
      <c r="BI33" s="45">
        <v>0</v>
      </c>
      <c r="BJ33" s="46">
        <f t="shared" si="96"/>
        <v>0</v>
      </c>
      <c r="BK33" s="45">
        <v>0</v>
      </c>
      <c r="BL33" s="46">
        <f t="shared" si="97"/>
        <v>0</v>
      </c>
      <c r="BM33" s="45">
        <v>0</v>
      </c>
      <c r="BN33" s="46">
        <f t="shared" si="98"/>
        <v>0</v>
      </c>
      <c r="BO33" s="45">
        <v>0</v>
      </c>
      <c r="BP33" s="46">
        <f t="shared" si="99"/>
        <v>0</v>
      </c>
      <c r="BQ33" s="45">
        <v>0</v>
      </c>
      <c r="BR33" s="46">
        <f t="shared" si="100"/>
        <v>0</v>
      </c>
      <c r="BS33" s="45">
        <v>0</v>
      </c>
      <c r="BT33" s="46">
        <f t="shared" si="101"/>
        <v>0</v>
      </c>
    </row>
    <row r="34" spans="1:72" x14ac:dyDescent="0.25">
      <c r="A34" s="38">
        <f t="shared" si="0"/>
        <v>20</v>
      </c>
      <c r="B34" s="44" t="s">
        <v>107</v>
      </c>
      <c r="C34" s="19"/>
      <c r="D34" s="19"/>
      <c r="E34" s="45"/>
      <c r="F34" s="46">
        <f t="shared" si="68"/>
        <v>0</v>
      </c>
      <c r="G34" s="45"/>
      <c r="H34" s="46">
        <f t="shared" si="69"/>
        <v>0</v>
      </c>
      <c r="I34" s="45"/>
      <c r="J34" s="46">
        <f t="shared" si="70"/>
        <v>0</v>
      </c>
      <c r="K34" s="45"/>
      <c r="L34" s="46">
        <f t="shared" si="71"/>
        <v>0</v>
      </c>
      <c r="M34" s="45"/>
      <c r="N34" s="46">
        <f t="shared" si="72"/>
        <v>0</v>
      </c>
      <c r="O34" s="45"/>
      <c r="P34" s="46">
        <f t="shared" si="73"/>
        <v>0</v>
      </c>
      <c r="Q34" s="45"/>
      <c r="R34" s="46">
        <f t="shared" si="74"/>
        <v>0</v>
      </c>
      <c r="S34" s="45"/>
      <c r="T34" s="46">
        <f t="shared" si="75"/>
        <v>0</v>
      </c>
      <c r="U34" s="45"/>
      <c r="V34" s="46">
        <f t="shared" si="76"/>
        <v>0</v>
      </c>
      <c r="W34" s="45"/>
      <c r="X34" s="46">
        <f t="shared" si="77"/>
        <v>0</v>
      </c>
      <c r="Y34" s="45"/>
      <c r="Z34" s="46">
        <f t="shared" si="78"/>
        <v>0</v>
      </c>
      <c r="AA34" s="45"/>
      <c r="AB34" s="46">
        <f t="shared" si="79"/>
        <v>0</v>
      </c>
      <c r="AC34" s="45"/>
      <c r="AD34" s="46">
        <f t="shared" si="80"/>
        <v>0</v>
      </c>
      <c r="AE34" s="45"/>
      <c r="AF34" s="46">
        <f t="shared" si="81"/>
        <v>0</v>
      </c>
      <c r="AG34" s="45"/>
      <c r="AH34" s="46">
        <f t="shared" si="82"/>
        <v>0</v>
      </c>
      <c r="AI34" s="45"/>
      <c r="AJ34" s="46">
        <f t="shared" si="83"/>
        <v>0</v>
      </c>
      <c r="AK34" s="45"/>
      <c r="AL34" s="46">
        <f t="shared" si="84"/>
        <v>0</v>
      </c>
      <c r="AM34" s="45"/>
      <c r="AN34" s="46">
        <f t="shared" si="85"/>
        <v>0</v>
      </c>
      <c r="AO34" s="45"/>
      <c r="AP34" s="46">
        <f t="shared" si="86"/>
        <v>0</v>
      </c>
      <c r="AQ34" s="45"/>
      <c r="AR34" s="46">
        <f t="shared" si="87"/>
        <v>0</v>
      </c>
      <c r="AS34" s="45"/>
      <c r="AT34" s="46">
        <f t="shared" si="88"/>
        <v>0</v>
      </c>
      <c r="AU34" s="45"/>
      <c r="AV34" s="46">
        <f t="shared" si="89"/>
        <v>0</v>
      </c>
      <c r="AW34" s="45"/>
      <c r="AX34" s="46">
        <f t="shared" si="90"/>
        <v>0</v>
      </c>
      <c r="AY34" s="45"/>
      <c r="AZ34" s="46">
        <f t="shared" si="91"/>
        <v>0</v>
      </c>
      <c r="BA34" s="45"/>
      <c r="BB34" s="46">
        <f t="shared" si="92"/>
        <v>0</v>
      </c>
      <c r="BC34" s="45"/>
      <c r="BD34" s="46">
        <f t="shared" si="93"/>
        <v>0</v>
      </c>
      <c r="BE34" s="45"/>
      <c r="BF34" s="46">
        <f t="shared" si="94"/>
        <v>0</v>
      </c>
      <c r="BG34" s="45"/>
      <c r="BH34" s="46">
        <f t="shared" si="95"/>
        <v>0</v>
      </c>
      <c r="BI34" s="45"/>
      <c r="BJ34" s="46">
        <f t="shared" si="96"/>
        <v>0</v>
      </c>
      <c r="BK34" s="45"/>
      <c r="BL34" s="46">
        <f t="shared" si="97"/>
        <v>0</v>
      </c>
      <c r="BM34" s="45"/>
      <c r="BN34" s="46">
        <f t="shared" si="98"/>
        <v>0</v>
      </c>
      <c r="BO34" s="45"/>
      <c r="BP34" s="46">
        <f t="shared" si="99"/>
        <v>0</v>
      </c>
      <c r="BQ34" s="45"/>
      <c r="BR34" s="46">
        <f t="shared" si="100"/>
        <v>0</v>
      </c>
      <c r="BS34" s="45"/>
      <c r="BT34" s="46">
        <f t="shared" si="101"/>
        <v>0</v>
      </c>
    </row>
    <row r="35" spans="1:72" ht="16.5" thickBot="1" x14ac:dyDescent="0.3">
      <c r="A35" s="38">
        <f t="shared" si="0"/>
        <v>21</v>
      </c>
      <c r="B35" s="69" t="s">
        <v>111</v>
      </c>
      <c r="C35" s="19"/>
      <c r="D35" s="19"/>
      <c r="E35" s="60">
        <v>0</v>
      </c>
      <c r="F35" s="61">
        <f t="shared" si="68"/>
        <v>0</v>
      </c>
      <c r="G35" s="60">
        <v>0</v>
      </c>
      <c r="H35" s="61">
        <f t="shared" si="69"/>
        <v>0</v>
      </c>
      <c r="I35" s="60">
        <v>0</v>
      </c>
      <c r="J35" s="61">
        <f t="shared" si="70"/>
        <v>0</v>
      </c>
      <c r="K35" s="60">
        <v>0</v>
      </c>
      <c r="L35" s="61">
        <f t="shared" si="71"/>
        <v>0</v>
      </c>
      <c r="M35" s="60">
        <v>0</v>
      </c>
      <c r="N35" s="61">
        <f t="shared" si="72"/>
        <v>0</v>
      </c>
      <c r="O35" s="60">
        <v>0</v>
      </c>
      <c r="P35" s="61">
        <f t="shared" si="73"/>
        <v>0</v>
      </c>
      <c r="Q35" s="60">
        <v>0</v>
      </c>
      <c r="R35" s="61">
        <f t="shared" si="74"/>
        <v>0</v>
      </c>
      <c r="S35" s="60">
        <v>0</v>
      </c>
      <c r="T35" s="61">
        <f t="shared" si="75"/>
        <v>0</v>
      </c>
      <c r="U35" s="60">
        <v>0</v>
      </c>
      <c r="V35" s="61">
        <f t="shared" si="76"/>
        <v>0</v>
      </c>
      <c r="W35" s="60">
        <v>0</v>
      </c>
      <c r="X35" s="61">
        <f t="shared" si="77"/>
        <v>0</v>
      </c>
      <c r="Y35" s="60">
        <v>0</v>
      </c>
      <c r="Z35" s="61">
        <f t="shared" si="78"/>
        <v>0</v>
      </c>
      <c r="AA35" s="60">
        <v>0</v>
      </c>
      <c r="AB35" s="61">
        <f t="shared" si="79"/>
        <v>0</v>
      </c>
      <c r="AC35" s="60">
        <v>0</v>
      </c>
      <c r="AD35" s="61">
        <f t="shared" si="80"/>
        <v>0</v>
      </c>
      <c r="AE35" s="60">
        <v>0</v>
      </c>
      <c r="AF35" s="61">
        <f t="shared" si="81"/>
        <v>0</v>
      </c>
      <c r="AG35" s="60">
        <v>0</v>
      </c>
      <c r="AH35" s="61">
        <f t="shared" si="82"/>
        <v>0</v>
      </c>
      <c r="AI35" s="60">
        <v>0</v>
      </c>
      <c r="AJ35" s="61">
        <f t="shared" si="83"/>
        <v>0</v>
      </c>
      <c r="AK35" s="60">
        <v>0</v>
      </c>
      <c r="AL35" s="61">
        <f t="shared" si="84"/>
        <v>0</v>
      </c>
      <c r="AM35" s="60">
        <v>0</v>
      </c>
      <c r="AN35" s="61">
        <f t="shared" si="85"/>
        <v>0</v>
      </c>
      <c r="AO35" s="60">
        <v>0</v>
      </c>
      <c r="AP35" s="61">
        <f t="shared" si="86"/>
        <v>0</v>
      </c>
      <c r="AQ35" s="60">
        <v>0</v>
      </c>
      <c r="AR35" s="61">
        <f t="shared" si="87"/>
        <v>0</v>
      </c>
      <c r="AS35" s="60">
        <v>0</v>
      </c>
      <c r="AT35" s="61">
        <f t="shared" si="88"/>
        <v>0</v>
      </c>
      <c r="AU35" s="60">
        <v>0</v>
      </c>
      <c r="AV35" s="61">
        <f t="shared" si="89"/>
        <v>0</v>
      </c>
      <c r="AW35" s="60">
        <v>0</v>
      </c>
      <c r="AX35" s="61">
        <f t="shared" si="90"/>
        <v>0</v>
      </c>
      <c r="AY35" s="60">
        <v>0</v>
      </c>
      <c r="AZ35" s="61">
        <f t="shared" si="91"/>
        <v>0</v>
      </c>
      <c r="BA35" s="60">
        <v>0</v>
      </c>
      <c r="BB35" s="61">
        <f t="shared" si="92"/>
        <v>0</v>
      </c>
      <c r="BC35" s="60">
        <v>0</v>
      </c>
      <c r="BD35" s="61">
        <f t="shared" si="93"/>
        <v>0</v>
      </c>
      <c r="BE35" s="60">
        <v>0</v>
      </c>
      <c r="BF35" s="61">
        <f t="shared" si="94"/>
        <v>0</v>
      </c>
      <c r="BG35" s="60">
        <v>0</v>
      </c>
      <c r="BH35" s="61">
        <f t="shared" si="95"/>
        <v>0</v>
      </c>
      <c r="BI35" s="60">
        <v>0</v>
      </c>
      <c r="BJ35" s="61">
        <f t="shared" si="96"/>
        <v>0</v>
      </c>
      <c r="BK35" s="60">
        <v>0</v>
      </c>
      <c r="BL35" s="61">
        <f t="shared" si="97"/>
        <v>0</v>
      </c>
      <c r="BM35" s="60">
        <v>0</v>
      </c>
      <c r="BN35" s="61">
        <f t="shared" si="98"/>
        <v>0</v>
      </c>
      <c r="BO35" s="60">
        <v>0</v>
      </c>
      <c r="BP35" s="61">
        <f t="shared" si="99"/>
        <v>0</v>
      </c>
      <c r="BQ35" s="60">
        <v>0</v>
      </c>
      <c r="BR35" s="61">
        <f t="shared" si="100"/>
        <v>0</v>
      </c>
      <c r="BS35" s="60">
        <v>0</v>
      </c>
      <c r="BT35" s="61">
        <f t="shared" si="101"/>
        <v>0</v>
      </c>
    </row>
    <row r="36" spans="1:72" ht="17.25" thickTop="1" thickBot="1" x14ac:dyDescent="0.3">
      <c r="A36" s="38">
        <f>+A34+1</f>
        <v>21</v>
      </c>
      <c r="B36" s="70"/>
      <c r="C36" s="70" t="s">
        <v>112</v>
      </c>
      <c r="D36" s="54"/>
      <c r="E36" s="71">
        <f>SUM(E30:E35)</f>
        <v>5560</v>
      </c>
      <c r="F36" s="61">
        <f t="shared" si="68"/>
        <v>15.232876712328768</v>
      </c>
      <c r="G36" s="71">
        <f>SUM(G30:G35)</f>
        <v>0</v>
      </c>
      <c r="H36" s="61">
        <f t="shared" si="69"/>
        <v>0</v>
      </c>
      <c r="I36" s="71">
        <f>SUM(I30:I35)</f>
        <v>0</v>
      </c>
      <c r="J36" s="61">
        <f t="shared" si="70"/>
        <v>0</v>
      </c>
      <c r="K36" s="71">
        <f>SUM(K30:K35)</f>
        <v>0</v>
      </c>
      <c r="L36" s="61">
        <f t="shared" si="71"/>
        <v>0</v>
      </c>
      <c r="M36" s="71">
        <f>SUM(M30:M35)</f>
        <v>0</v>
      </c>
      <c r="N36" s="61">
        <f t="shared" si="72"/>
        <v>0</v>
      </c>
      <c r="O36" s="71">
        <f>SUM(O30:O35)</f>
        <v>0</v>
      </c>
      <c r="P36" s="61">
        <f t="shared" si="73"/>
        <v>0</v>
      </c>
      <c r="Q36" s="71">
        <f>SUM(Q30:Q35)</f>
        <v>0</v>
      </c>
      <c r="R36" s="61">
        <f t="shared" si="74"/>
        <v>0</v>
      </c>
      <c r="S36" s="71">
        <f>SUM(S30:S35)</f>
        <v>0</v>
      </c>
      <c r="T36" s="61">
        <f t="shared" si="75"/>
        <v>0</v>
      </c>
      <c r="U36" s="71">
        <f>SUM(U30:U35)</f>
        <v>0</v>
      </c>
      <c r="V36" s="61">
        <f t="shared" si="76"/>
        <v>0</v>
      </c>
      <c r="W36" s="71">
        <f>SUM(W30:W35)</f>
        <v>0</v>
      </c>
      <c r="X36" s="61">
        <f t="shared" si="77"/>
        <v>0</v>
      </c>
      <c r="Y36" s="71">
        <f>SUM(Y30:Y35)</f>
        <v>0</v>
      </c>
      <c r="Z36" s="61">
        <f t="shared" si="78"/>
        <v>0</v>
      </c>
      <c r="AA36" s="71">
        <f>SUM(AA30:AA35)</f>
        <v>0</v>
      </c>
      <c r="AB36" s="61">
        <f t="shared" si="79"/>
        <v>0</v>
      </c>
      <c r="AC36" s="71">
        <f>SUM(AC30:AC35)</f>
        <v>0</v>
      </c>
      <c r="AD36" s="61">
        <f t="shared" si="80"/>
        <v>0</v>
      </c>
      <c r="AE36" s="71">
        <f>SUM(AE30:AE35)</f>
        <v>0</v>
      </c>
      <c r="AF36" s="61">
        <f t="shared" si="81"/>
        <v>0</v>
      </c>
      <c r="AG36" s="71">
        <f>SUM(AG30:AG35)</f>
        <v>0</v>
      </c>
      <c r="AH36" s="61">
        <f t="shared" si="82"/>
        <v>0</v>
      </c>
      <c r="AI36" s="71">
        <f>SUM(AI30:AI35)</f>
        <v>0</v>
      </c>
      <c r="AJ36" s="61">
        <f t="shared" si="83"/>
        <v>0</v>
      </c>
      <c r="AK36" s="71">
        <f>SUM(AK30:AK35)</f>
        <v>0</v>
      </c>
      <c r="AL36" s="61">
        <f t="shared" si="84"/>
        <v>0</v>
      </c>
      <c r="AM36" s="71">
        <f>SUM(AM30:AM35)</f>
        <v>0</v>
      </c>
      <c r="AN36" s="61">
        <f t="shared" si="85"/>
        <v>0</v>
      </c>
      <c r="AO36" s="71">
        <f>SUM(AO30:AO35)</f>
        <v>0</v>
      </c>
      <c r="AP36" s="61">
        <f t="shared" si="86"/>
        <v>0</v>
      </c>
      <c r="AQ36" s="71">
        <f>SUM(AQ30:AQ35)</f>
        <v>0</v>
      </c>
      <c r="AR36" s="61">
        <f t="shared" si="87"/>
        <v>0</v>
      </c>
      <c r="AS36" s="71">
        <f>SUM(AS30:AS35)</f>
        <v>0</v>
      </c>
      <c r="AT36" s="61">
        <f t="shared" si="88"/>
        <v>0</v>
      </c>
      <c r="AU36" s="71">
        <f>SUM(AU30:AU35)</f>
        <v>0</v>
      </c>
      <c r="AV36" s="61">
        <f t="shared" si="89"/>
        <v>0</v>
      </c>
      <c r="AW36" s="71">
        <f>SUM(AW30:AW35)</f>
        <v>0</v>
      </c>
      <c r="AX36" s="61">
        <f t="shared" si="90"/>
        <v>0</v>
      </c>
      <c r="AY36" s="71">
        <f>SUM(AY30:AY35)</f>
        <v>0</v>
      </c>
      <c r="AZ36" s="61">
        <f t="shared" si="91"/>
        <v>0</v>
      </c>
      <c r="BA36" s="71">
        <f>SUM(BA30:BA35)</f>
        <v>0</v>
      </c>
      <c r="BB36" s="61">
        <f t="shared" si="92"/>
        <v>0</v>
      </c>
      <c r="BC36" s="71">
        <f>SUM(BC30:BC35)</f>
        <v>0</v>
      </c>
      <c r="BD36" s="61">
        <f t="shared" si="93"/>
        <v>0</v>
      </c>
      <c r="BE36" s="71">
        <f>SUM(BE30:BE35)</f>
        <v>5560</v>
      </c>
      <c r="BF36" s="61">
        <f t="shared" si="94"/>
        <v>15.232876712328768</v>
      </c>
      <c r="BG36" s="71">
        <f>SUM(BG30:BG35)</f>
        <v>0</v>
      </c>
      <c r="BH36" s="61">
        <f t="shared" si="95"/>
        <v>0</v>
      </c>
      <c r="BI36" s="71">
        <f>SUM(BI30:BI35)</f>
        <v>0</v>
      </c>
      <c r="BJ36" s="61">
        <f t="shared" si="96"/>
        <v>0</v>
      </c>
      <c r="BK36" s="71">
        <f>SUM(BK30:BK35)</f>
        <v>0</v>
      </c>
      <c r="BL36" s="61">
        <f t="shared" si="97"/>
        <v>0</v>
      </c>
      <c r="BM36" s="71">
        <f>SUM(BM30:BM35)</f>
        <v>0</v>
      </c>
      <c r="BN36" s="61">
        <f t="shared" si="98"/>
        <v>0</v>
      </c>
      <c r="BO36" s="71">
        <f>SUM(BO30:BO35)</f>
        <v>0</v>
      </c>
      <c r="BP36" s="61">
        <f t="shared" si="99"/>
        <v>0</v>
      </c>
      <c r="BQ36" s="71">
        <f>SUM(BQ30:BQ35)</f>
        <v>0</v>
      </c>
      <c r="BR36" s="61">
        <f t="shared" si="100"/>
        <v>0</v>
      </c>
      <c r="BS36" s="71">
        <f>SUM(BS30:BS35)</f>
        <v>0</v>
      </c>
      <c r="BT36" s="61">
        <f t="shared" si="101"/>
        <v>0</v>
      </c>
    </row>
    <row r="37" spans="1:72" ht="17.25" thickTop="1" thickBot="1" x14ac:dyDescent="0.3">
      <c r="A37" s="38">
        <f>+A35+1</f>
        <v>22</v>
      </c>
      <c r="B37" s="48"/>
      <c r="C37" s="48" t="s">
        <v>113</v>
      </c>
      <c r="D37" s="72"/>
      <c r="E37" s="73">
        <f>E28+E36</f>
        <v>44607786.599999994</v>
      </c>
      <c r="F37" s="52">
        <f t="shared" si="68"/>
        <v>122213.11397260272</v>
      </c>
      <c r="G37" s="73">
        <f>G28+G36</f>
        <v>13391450.300000001</v>
      </c>
      <c r="H37" s="52">
        <f t="shared" si="69"/>
        <v>36688.904931506848</v>
      </c>
      <c r="I37" s="73">
        <f>I28+I36</f>
        <v>852573</v>
      </c>
      <c r="J37" s="52">
        <f t="shared" si="70"/>
        <v>2335.8164383561643</v>
      </c>
      <c r="K37" s="73">
        <f>K28+K36</f>
        <v>251881.4</v>
      </c>
      <c r="L37" s="52">
        <f t="shared" si="71"/>
        <v>690.0860273972603</v>
      </c>
      <c r="M37" s="73">
        <f>M28+M36</f>
        <v>1640125</v>
      </c>
      <c r="N37" s="52">
        <f t="shared" si="72"/>
        <v>4493.4931506849316</v>
      </c>
      <c r="O37" s="73">
        <f>O28+O36</f>
        <v>1691194.9000000001</v>
      </c>
      <c r="P37" s="52">
        <f t="shared" si="73"/>
        <v>4633.4106849315076</v>
      </c>
      <c r="Q37" s="73">
        <f>Q28+Q36</f>
        <v>584831.9</v>
      </c>
      <c r="R37" s="52">
        <f t="shared" si="74"/>
        <v>1602.2791780821919</v>
      </c>
      <c r="S37" s="73">
        <f>S28+S36</f>
        <v>211129.7</v>
      </c>
      <c r="T37" s="52">
        <f t="shared" si="75"/>
        <v>578.43753424657541</v>
      </c>
      <c r="U37" s="73">
        <f>U28+U36</f>
        <v>309868.30000000005</v>
      </c>
      <c r="V37" s="52">
        <f t="shared" si="76"/>
        <v>848.95424657534261</v>
      </c>
      <c r="W37" s="73">
        <f>W28+W36</f>
        <v>95772.400000000009</v>
      </c>
      <c r="X37" s="52">
        <f t="shared" si="77"/>
        <v>262.3901369863014</v>
      </c>
      <c r="Y37" s="73">
        <f>Y28+Y36</f>
        <v>369780.69999999995</v>
      </c>
      <c r="Z37" s="52">
        <f t="shared" si="78"/>
        <v>1013.097808219178</v>
      </c>
      <c r="AA37" s="73">
        <f>AA28+AA36</f>
        <v>103005.29999999999</v>
      </c>
      <c r="AB37" s="52">
        <f t="shared" si="79"/>
        <v>282.20630136986296</v>
      </c>
      <c r="AC37" s="73">
        <f>AC28+AC36</f>
        <v>2321477.9</v>
      </c>
      <c r="AD37" s="52">
        <f t="shared" si="80"/>
        <v>6360.2134246575342</v>
      </c>
      <c r="AE37" s="73">
        <f>AE28+AE36</f>
        <v>836371.70000000007</v>
      </c>
      <c r="AF37" s="52">
        <f t="shared" si="81"/>
        <v>2291.4293150684935</v>
      </c>
      <c r="AG37" s="73">
        <f>AG28+AG36</f>
        <v>391312</v>
      </c>
      <c r="AH37" s="52">
        <f t="shared" si="82"/>
        <v>1072.0876712328768</v>
      </c>
      <c r="AI37" s="73">
        <f>AI28+AI36</f>
        <v>134034.1</v>
      </c>
      <c r="AJ37" s="52">
        <f t="shared" si="83"/>
        <v>367.21671232876713</v>
      </c>
      <c r="AK37" s="73">
        <f>AK28+AK36</f>
        <v>178797.5</v>
      </c>
      <c r="AL37" s="52">
        <f t="shared" si="84"/>
        <v>489.85616438356163</v>
      </c>
      <c r="AM37" s="73">
        <f>AM28+AM36</f>
        <v>601901.30000000016</v>
      </c>
      <c r="AN37" s="52">
        <f t="shared" si="85"/>
        <v>1649.0446575342471</v>
      </c>
      <c r="AO37" s="73">
        <f>AO28+AO36</f>
        <v>354096.99999999994</v>
      </c>
      <c r="AP37" s="52">
        <f t="shared" si="86"/>
        <v>970.1287671232875</v>
      </c>
      <c r="AQ37" s="73">
        <f>AQ28+AQ36</f>
        <v>2828261.4000000004</v>
      </c>
      <c r="AR37" s="52">
        <f t="shared" si="87"/>
        <v>7748.6613698630144</v>
      </c>
      <c r="AS37" s="73">
        <f>AS28+AS36</f>
        <v>1826962.0000000002</v>
      </c>
      <c r="AT37" s="52">
        <f t="shared" si="88"/>
        <v>5005.3753424657543</v>
      </c>
      <c r="AU37" s="73">
        <f>AU28+AU36</f>
        <v>747014</v>
      </c>
      <c r="AV37" s="52">
        <f t="shared" si="89"/>
        <v>2046.6136986301369</v>
      </c>
      <c r="AW37" s="73">
        <f>AW28+AW36</f>
        <v>560614.80000000005</v>
      </c>
      <c r="AX37" s="52">
        <f t="shared" si="90"/>
        <v>1535.9309589041097</v>
      </c>
      <c r="AY37" s="73">
        <f>AY28+AY36</f>
        <v>1280445.4000000004</v>
      </c>
      <c r="AZ37" s="52">
        <f t="shared" si="91"/>
        <v>3508.0695890410971</v>
      </c>
      <c r="BA37" s="73">
        <f>BA28+BA36</f>
        <v>862879.6</v>
      </c>
      <c r="BB37" s="52">
        <f t="shared" si="92"/>
        <v>2364.0536986301368</v>
      </c>
      <c r="BC37" s="73">
        <f>BC28+BC36</f>
        <v>35555.699999999997</v>
      </c>
      <c r="BD37" s="52">
        <f t="shared" si="93"/>
        <v>97.412876712328753</v>
      </c>
      <c r="BE37" s="73">
        <f>BE28+BE36</f>
        <v>282492.09999999998</v>
      </c>
      <c r="BF37" s="52">
        <f t="shared" si="94"/>
        <v>773.95095890410948</v>
      </c>
      <c r="BG37" s="73">
        <f>BG28+BG36</f>
        <v>1545138.9</v>
      </c>
      <c r="BH37" s="52">
        <f t="shared" si="95"/>
        <v>4233.257260273972</v>
      </c>
      <c r="BI37" s="73">
        <f>BI28+BI36</f>
        <v>455400.6</v>
      </c>
      <c r="BJ37" s="52">
        <f t="shared" si="96"/>
        <v>1247.6728767123286</v>
      </c>
      <c r="BK37" s="73">
        <f>BK28+BK36</f>
        <v>330488.40000000002</v>
      </c>
      <c r="BL37" s="52">
        <f t="shared" si="97"/>
        <v>905.44767123287681</v>
      </c>
      <c r="BM37" s="73">
        <f>BM28+BM36</f>
        <v>98715.200000000012</v>
      </c>
      <c r="BN37" s="52">
        <f t="shared" si="98"/>
        <v>270.45260273972605</v>
      </c>
      <c r="BO37" s="73">
        <f>BO28+BO36</f>
        <v>0</v>
      </c>
      <c r="BP37" s="52">
        <f t="shared" si="99"/>
        <v>0</v>
      </c>
      <c r="BQ37" s="73">
        <f>BQ28+BQ36</f>
        <v>9386246.1000000015</v>
      </c>
      <c r="BR37" s="52">
        <f t="shared" si="100"/>
        <v>25715.742739726033</v>
      </c>
      <c r="BS37" s="73">
        <f>BS28+BS36</f>
        <v>47968</v>
      </c>
      <c r="BT37" s="52">
        <f t="shared" si="101"/>
        <v>131.41917808219179</v>
      </c>
    </row>
    <row r="38" spans="1:72" x14ac:dyDescent="0.25">
      <c r="A38" s="38">
        <f t="shared" ref="A38:A50" si="102">+A37+1</f>
        <v>23</v>
      </c>
      <c r="B38" s="74" t="s">
        <v>114</v>
      </c>
      <c r="C38" s="75"/>
      <c r="D38" s="76"/>
      <c r="E38" s="77"/>
      <c r="F38" s="78"/>
      <c r="G38" s="77"/>
      <c r="H38" s="78"/>
      <c r="I38" s="77"/>
      <c r="J38" s="78"/>
      <c r="K38" s="77"/>
      <c r="L38" s="78"/>
      <c r="M38" s="77"/>
      <c r="N38" s="78"/>
      <c r="O38" s="77"/>
      <c r="P38" s="78"/>
      <c r="Q38" s="77"/>
      <c r="R38" s="78"/>
      <c r="S38" s="77"/>
      <c r="T38" s="78"/>
      <c r="U38" s="77"/>
      <c r="V38" s="78"/>
      <c r="W38" s="77"/>
      <c r="X38" s="78"/>
      <c r="Y38" s="77"/>
      <c r="Z38" s="78"/>
      <c r="AA38" s="77"/>
      <c r="AB38" s="78"/>
      <c r="AC38" s="77"/>
      <c r="AD38" s="78"/>
      <c r="AE38" s="77"/>
      <c r="AF38" s="78"/>
      <c r="AG38" s="77"/>
      <c r="AH38" s="78"/>
      <c r="AI38" s="77"/>
      <c r="AJ38" s="78"/>
      <c r="AK38" s="77"/>
      <c r="AL38" s="78"/>
      <c r="AM38" s="77"/>
      <c r="AN38" s="78"/>
      <c r="AO38" s="77"/>
      <c r="AP38" s="78"/>
      <c r="AQ38" s="77"/>
      <c r="AR38" s="78"/>
      <c r="AS38" s="77"/>
      <c r="AT38" s="78"/>
      <c r="AU38" s="77"/>
      <c r="AV38" s="78"/>
      <c r="AW38" s="77"/>
      <c r="AX38" s="78"/>
      <c r="AY38" s="77"/>
      <c r="AZ38" s="78"/>
      <c r="BA38" s="77"/>
      <c r="BB38" s="78"/>
      <c r="BC38" s="77"/>
      <c r="BD38" s="78"/>
      <c r="BE38" s="77"/>
      <c r="BF38" s="78"/>
      <c r="BG38" s="77"/>
      <c r="BH38" s="78"/>
      <c r="BI38" s="77"/>
      <c r="BJ38" s="78"/>
      <c r="BK38" s="77"/>
      <c r="BL38" s="78"/>
      <c r="BM38" s="77"/>
      <c r="BN38" s="78"/>
      <c r="BO38" s="77"/>
      <c r="BP38" s="78"/>
      <c r="BQ38" s="77"/>
      <c r="BR38" s="78"/>
      <c r="BS38" s="77"/>
      <c r="BT38" s="78"/>
    </row>
    <row r="39" spans="1:72" x14ac:dyDescent="0.25">
      <c r="A39" s="38">
        <f t="shared" si="102"/>
        <v>24</v>
      </c>
      <c r="B39" s="64" t="s">
        <v>115</v>
      </c>
      <c r="C39" s="65"/>
      <c r="D39" s="19"/>
      <c r="E39" s="79"/>
      <c r="F39" s="80"/>
      <c r="G39" s="79"/>
      <c r="H39" s="80"/>
      <c r="I39" s="79"/>
      <c r="J39" s="80"/>
      <c r="K39" s="79"/>
      <c r="L39" s="80"/>
      <c r="M39" s="79"/>
      <c r="N39" s="80"/>
      <c r="O39" s="79"/>
      <c r="P39" s="80"/>
      <c r="Q39" s="79"/>
      <c r="R39" s="80"/>
      <c r="S39" s="79"/>
      <c r="T39" s="80"/>
      <c r="U39" s="79"/>
      <c r="V39" s="80"/>
      <c r="W39" s="79"/>
      <c r="X39" s="80"/>
      <c r="Y39" s="79"/>
      <c r="Z39" s="80"/>
      <c r="AA39" s="79"/>
      <c r="AB39" s="80"/>
      <c r="AC39" s="79"/>
      <c r="AD39" s="80"/>
      <c r="AE39" s="79"/>
      <c r="AF39" s="80"/>
      <c r="AG39" s="79"/>
      <c r="AH39" s="80"/>
      <c r="AI39" s="79"/>
      <c r="AJ39" s="80"/>
      <c r="AK39" s="79"/>
      <c r="AL39" s="80"/>
      <c r="AM39" s="79"/>
      <c r="AN39" s="80"/>
      <c r="AO39" s="79"/>
      <c r="AP39" s="80"/>
      <c r="AQ39" s="79"/>
      <c r="AR39" s="80"/>
      <c r="AS39" s="79"/>
      <c r="AT39" s="80"/>
      <c r="AU39" s="79"/>
      <c r="AV39" s="80"/>
      <c r="AW39" s="79"/>
      <c r="AX39" s="80"/>
      <c r="AY39" s="79"/>
      <c r="AZ39" s="80"/>
      <c r="BA39" s="79"/>
      <c r="BB39" s="80"/>
      <c r="BC39" s="79"/>
      <c r="BD39" s="80"/>
      <c r="BE39" s="79"/>
      <c r="BF39" s="80"/>
      <c r="BG39" s="79"/>
      <c r="BH39" s="80"/>
      <c r="BI39" s="79"/>
      <c r="BJ39" s="80"/>
      <c r="BK39" s="79"/>
      <c r="BL39" s="80"/>
      <c r="BM39" s="79"/>
      <c r="BN39" s="80"/>
      <c r="BO39" s="79"/>
      <c r="BP39" s="80"/>
      <c r="BQ39" s="79"/>
      <c r="BR39" s="80"/>
      <c r="BS39" s="79"/>
      <c r="BT39" s="80"/>
    </row>
    <row r="40" spans="1:72" x14ac:dyDescent="0.25">
      <c r="A40" s="38">
        <f t="shared" si="102"/>
        <v>25</v>
      </c>
      <c r="B40" s="44" t="s">
        <v>116</v>
      </c>
      <c r="C40" s="19"/>
      <c r="D40" s="19"/>
      <c r="E40" s="45">
        <f>SUM(G40,I40,K40,M40,O40,Q40,S40,U40,W40,Y40,AA40,AC40,AE40,AG40,AI40,AK40,AM40,AO40,AQ40,AS40,AU40,AW40,AY40,BA40,BC40,BE40,BG40,BI40,BK40,BM40,BO40,BQ40,BS40)</f>
        <v>242869.73</v>
      </c>
      <c r="F40" s="46">
        <f>E40/365</f>
        <v>665.39652054794522</v>
      </c>
      <c r="G40" s="45">
        <v>43582</v>
      </c>
      <c r="H40" s="46">
        <f>G40/365</f>
        <v>119.40273972602739</v>
      </c>
      <c r="I40" s="45">
        <v>12553</v>
      </c>
      <c r="J40" s="46">
        <f t="shared" ref="J40:J44" si="103">I40/365</f>
        <v>34.391780821917806</v>
      </c>
      <c r="K40" s="45">
        <v>1994</v>
      </c>
      <c r="L40" s="46">
        <f t="shared" ref="L40:L44" si="104">K40/365</f>
        <v>5.463013698630137</v>
      </c>
      <c r="M40" s="45">
        <v>596</v>
      </c>
      <c r="N40" s="46">
        <f t="shared" ref="N40:N44" si="105">M40/365</f>
        <v>1.6328767123287671</v>
      </c>
      <c r="O40" s="45">
        <v>11102</v>
      </c>
      <c r="P40" s="46">
        <f t="shared" ref="P40:P44" si="106">O40/365</f>
        <v>30.416438356164385</v>
      </c>
      <c r="Q40" s="45">
        <v>1207</v>
      </c>
      <c r="R40" s="46">
        <f t="shared" ref="R40:R44" si="107">Q40/365</f>
        <v>3.3068493150684932</v>
      </c>
      <c r="S40" s="45">
        <v>369</v>
      </c>
      <c r="T40" s="46">
        <f t="shared" ref="T40:T44" si="108">S40/365</f>
        <v>1.010958904109589</v>
      </c>
      <c r="U40" s="45">
        <v>1850</v>
      </c>
      <c r="V40" s="46">
        <f t="shared" ref="V40:V44" si="109">U40/365</f>
        <v>5.0684931506849313</v>
      </c>
      <c r="W40" s="45">
        <v>2467</v>
      </c>
      <c r="X40" s="46">
        <f t="shared" ref="X40:X44" si="110">W40/365</f>
        <v>6.7589041095890412</v>
      </c>
      <c r="Y40" s="45">
        <v>7157</v>
      </c>
      <c r="Z40" s="46">
        <f t="shared" ref="Z40:Z44" si="111">Y40/365</f>
        <v>19.608219178082191</v>
      </c>
      <c r="AA40" s="45">
        <v>979</v>
      </c>
      <c r="AB40" s="46">
        <f t="shared" ref="AB40:AB44" si="112">AA40/365</f>
        <v>2.6821917808219178</v>
      </c>
      <c r="AC40" s="45">
        <v>2229.13</v>
      </c>
      <c r="AD40" s="46">
        <f t="shared" ref="AD40:AD44" si="113">AC40/365</f>
        <v>6.1072054794520554</v>
      </c>
      <c r="AE40" s="45">
        <v>49056</v>
      </c>
      <c r="AF40" s="46">
        <f t="shared" ref="AF40:AF44" si="114">AE40/365</f>
        <v>134.4</v>
      </c>
      <c r="AG40" s="45">
        <v>1033</v>
      </c>
      <c r="AH40" s="46">
        <f t="shared" ref="AH40:AH44" si="115">AG40/365</f>
        <v>2.8301369863013699</v>
      </c>
      <c r="AI40" s="45">
        <v>4006</v>
      </c>
      <c r="AJ40" s="46">
        <f t="shared" ref="AJ40:AJ44" si="116">AI40/365</f>
        <v>10.975342465753425</v>
      </c>
      <c r="AK40" s="45">
        <v>1896.1</v>
      </c>
      <c r="AL40" s="46">
        <f t="shared" ref="AL40:AL44" si="117">AK40/365</f>
        <v>5.1947945205479451</v>
      </c>
      <c r="AM40" s="45">
        <v>4847</v>
      </c>
      <c r="AN40" s="46">
        <f t="shared" ref="AN40:AN44" si="118">AM40/365</f>
        <v>13.27945205479452</v>
      </c>
      <c r="AO40" s="45">
        <v>90</v>
      </c>
      <c r="AP40" s="46">
        <f t="shared" ref="AP40:AP44" si="119">AO40/365</f>
        <v>0.24657534246575341</v>
      </c>
      <c r="AQ40" s="45">
        <v>2505</v>
      </c>
      <c r="AR40" s="46">
        <f t="shared" ref="AR40:AR44" si="120">AQ40/365</f>
        <v>6.8630136986301373</v>
      </c>
      <c r="AS40" s="45">
        <v>2947</v>
      </c>
      <c r="AT40" s="46">
        <f t="shared" ref="AT40:AT44" si="121">AS40/365</f>
        <v>8.0739726027397261</v>
      </c>
      <c r="AU40" s="45">
        <v>1045</v>
      </c>
      <c r="AV40" s="46">
        <f t="shared" ref="AV40:AV44" si="122">AU40/365</f>
        <v>2.8630136986301369</v>
      </c>
      <c r="AW40" s="45">
        <v>4921</v>
      </c>
      <c r="AX40" s="46">
        <f t="shared" ref="AX40:AX44" si="123">AW40/365</f>
        <v>13.482191780821918</v>
      </c>
      <c r="AY40" s="45">
        <v>7374</v>
      </c>
      <c r="AZ40" s="46">
        <f t="shared" ref="AZ40:AZ44" si="124">AY40/365</f>
        <v>20.202739726027396</v>
      </c>
      <c r="BA40" s="45">
        <v>14904</v>
      </c>
      <c r="BB40" s="46">
        <f t="shared" ref="BB40:BB44" si="125">BA40/365</f>
        <v>40.832876712328769</v>
      </c>
      <c r="BC40" s="45">
        <v>0</v>
      </c>
      <c r="BD40" s="46">
        <f t="shared" ref="BD40:BD44" si="126">BC40/365</f>
        <v>0</v>
      </c>
      <c r="BE40" s="45">
        <v>2603</v>
      </c>
      <c r="BF40" s="46">
        <f t="shared" ref="BF40:BF44" si="127">BE40/365</f>
        <v>7.1315068493150688</v>
      </c>
      <c r="BG40" s="45">
        <v>22003</v>
      </c>
      <c r="BH40" s="46">
        <f t="shared" ref="BH40:BH44" si="128">BG40/365</f>
        <v>60.282191780821918</v>
      </c>
      <c r="BI40" s="45">
        <v>52</v>
      </c>
      <c r="BJ40" s="46">
        <f t="shared" ref="BJ40:BJ44" si="129">BI40/365</f>
        <v>0.14246575342465753</v>
      </c>
      <c r="BK40" s="45">
        <v>1997.5</v>
      </c>
      <c r="BL40" s="46">
        <f t="shared" ref="BL40:BL44" si="130">BK40/365</f>
        <v>5.4726027397260273</v>
      </c>
      <c r="BM40" s="45">
        <v>525</v>
      </c>
      <c r="BN40" s="46">
        <f t="shared" ref="BN40:BN44" si="131">BM40/365</f>
        <v>1.4383561643835616</v>
      </c>
      <c r="BO40" s="45">
        <v>0</v>
      </c>
      <c r="BP40" s="46">
        <f t="shared" ref="BP40:BP44" si="132">BO40/365</f>
        <v>0</v>
      </c>
      <c r="BQ40" s="45">
        <v>34980</v>
      </c>
      <c r="BR40" s="46">
        <f t="shared" ref="BR40:BR44" si="133">BQ40/365</f>
        <v>95.835616438356169</v>
      </c>
      <c r="BS40" s="45">
        <v>0</v>
      </c>
      <c r="BT40" s="46">
        <f t="shared" ref="BT40:BT44" si="134">BS40/365</f>
        <v>0</v>
      </c>
    </row>
    <row r="41" spans="1:72" x14ac:dyDescent="0.25">
      <c r="A41" s="38">
        <f t="shared" si="102"/>
        <v>26</v>
      </c>
      <c r="B41" s="69" t="s">
        <v>117</v>
      </c>
      <c r="C41" s="81"/>
      <c r="D41" s="19"/>
      <c r="E41" s="45">
        <f>SUM(G41,I41,K41,M41,O41,Q41,S41,U41,W41,Y41,AA41,AC41,AE41,AG41,AI41,AK41,AM41,AO41,AQ41,AS41,AU41,AW41,AY41,BA41,BC41,BE41,BG41,BI41,BK41,BM41,BO41,BQ41,BS41)</f>
        <v>117370</v>
      </c>
      <c r="F41" s="46">
        <f>E41/365</f>
        <v>321.56164383561645</v>
      </c>
      <c r="G41" s="45">
        <v>1600</v>
      </c>
      <c r="H41" s="46">
        <f>G41/365</f>
        <v>4.3835616438356162</v>
      </c>
      <c r="I41" s="45">
        <v>0</v>
      </c>
      <c r="J41" s="46">
        <f t="shared" si="103"/>
        <v>0</v>
      </c>
      <c r="K41" s="45">
        <v>15</v>
      </c>
      <c r="L41" s="46">
        <f t="shared" si="104"/>
        <v>4.1095890410958902E-2</v>
      </c>
      <c r="M41" s="45">
        <v>0</v>
      </c>
      <c r="N41" s="46">
        <f t="shared" si="105"/>
        <v>0</v>
      </c>
      <c r="O41" s="45">
        <v>10692</v>
      </c>
      <c r="P41" s="46">
        <f t="shared" si="106"/>
        <v>29.293150684931508</v>
      </c>
      <c r="Q41" s="45">
        <v>215</v>
      </c>
      <c r="R41" s="46">
        <f t="shared" si="107"/>
        <v>0.58904109589041098</v>
      </c>
      <c r="S41" s="45">
        <v>0</v>
      </c>
      <c r="T41" s="46">
        <f t="shared" si="108"/>
        <v>0</v>
      </c>
      <c r="U41" s="45">
        <v>0</v>
      </c>
      <c r="V41" s="46">
        <f t="shared" si="109"/>
        <v>0</v>
      </c>
      <c r="W41" s="45">
        <v>86</v>
      </c>
      <c r="X41" s="46">
        <f t="shared" si="110"/>
        <v>0.23561643835616439</v>
      </c>
      <c r="Y41" s="45">
        <v>0</v>
      </c>
      <c r="Z41" s="46">
        <f t="shared" si="111"/>
        <v>0</v>
      </c>
      <c r="AA41" s="45">
        <v>5011</v>
      </c>
      <c r="AB41" s="46">
        <f t="shared" si="112"/>
        <v>13.728767123287671</v>
      </c>
      <c r="AC41" s="45">
        <v>0</v>
      </c>
      <c r="AD41" s="46">
        <f t="shared" si="113"/>
        <v>0</v>
      </c>
      <c r="AE41" s="45">
        <v>8718</v>
      </c>
      <c r="AF41" s="46">
        <f t="shared" si="114"/>
        <v>23.884931506849316</v>
      </c>
      <c r="AG41" s="45">
        <v>0</v>
      </c>
      <c r="AH41" s="46">
        <f t="shared" si="115"/>
        <v>0</v>
      </c>
      <c r="AI41" s="45">
        <v>555</v>
      </c>
      <c r="AJ41" s="46">
        <f t="shared" si="116"/>
        <v>1.5205479452054795</v>
      </c>
      <c r="AK41" s="45">
        <v>0</v>
      </c>
      <c r="AL41" s="46">
        <f t="shared" si="117"/>
        <v>0</v>
      </c>
      <c r="AM41" s="45">
        <v>0</v>
      </c>
      <c r="AN41" s="46">
        <f t="shared" si="118"/>
        <v>0</v>
      </c>
      <c r="AO41" s="45">
        <v>0</v>
      </c>
      <c r="AP41" s="46">
        <f t="shared" si="119"/>
        <v>0</v>
      </c>
      <c r="AQ41" s="45">
        <v>0</v>
      </c>
      <c r="AR41" s="46">
        <f t="shared" si="120"/>
        <v>0</v>
      </c>
      <c r="AS41" s="45">
        <v>0</v>
      </c>
      <c r="AT41" s="46">
        <f t="shared" si="121"/>
        <v>0</v>
      </c>
      <c r="AU41" s="45">
        <v>0</v>
      </c>
      <c r="AV41" s="46">
        <f t="shared" si="122"/>
        <v>0</v>
      </c>
      <c r="AW41" s="45">
        <v>0</v>
      </c>
      <c r="AX41" s="46">
        <f t="shared" si="123"/>
        <v>0</v>
      </c>
      <c r="AY41" s="45">
        <v>0</v>
      </c>
      <c r="AZ41" s="46">
        <f t="shared" si="124"/>
        <v>0</v>
      </c>
      <c r="BA41" s="45">
        <v>51557</v>
      </c>
      <c r="BB41" s="46">
        <f t="shared" si="125"/>
        <v>141.25205479452055</v>
      </c>
      <c r="BC41" s="45">
        <v>144</v>
      </c>
      <c r="BD41" s="46">
        <f t="shared" si="126"/>
        <v>0.39452054794520547</v>
      </c>
      <c r="BE41" s="45">
        <v>0</v>
      </c>
      <c r="BF41" s="46">
        <f t="shared" si="127"/>
        <v>0</v>
      </c>
      <c r="BG41" s="45">
        <v>1695</v>
      </c>
      <c r="BH41" s="46">
        <f t="shared" si="128"/>
        <v>4.6438356164383565</v>
      </c>
      <c r="BI41" s="45">
        <v>751</v>
      </c>
      <c r="BJ41" s="46">
        <f t="shared" si="129"/>
        <v>2.0575342465753423</v>
      </c>
      <c r="BK41" s="45">
        <v>0</v>
      </c>
      <c r="BL41" s="46">
        <f t="shared" si="130"/>
        <v>0</v>
      </c>
      <c r="BM41" s="45">
        <v>0</v>
      </c>
      <c r="BN41" s="46">
        <f t="shared" si="131"/>
        <v>0</v>
      </c>
      <c r="BO41" s="45">
        <v>0</v>
      </c>
      <c r="BP41" s="46">
        <f t="shared" si="132"/>
        <v>0</v>
      </c>
      <c r="BQ41" s="45">
        <v>36331</v>
      </c>
      <c r="BR41" s="46">
        <f t="shared" si="133"/>
        <v>99.536986301369865</v>
      </c>
      <c r="BS41" s="45">
        <v>0</v>
      </c>
      <c r="BT41" s="46">
        <f t="shared" si="134"/>
        <v>0</v>
      </c>
    </row>
    <row r="42" spans="1:72" x14ac:dyDescent="0.25">
      <c r="A42" s="38">
        <f t="shared" si="102"/>
        <v>27</v>
      </c>
      <c r="B42" s="69" t="s">
        <v>118</v>
      </c>
      <c r="C42" s="19"/>
      <c r="D42" s="19"/>
      <c r="E42" s="45">
        <f>SUM(G42,I42,K42,M42,O42,Q42,S42,U42,W42,Y42,AA42,AC42,AE42,AG42,AI42,AK42,AM42,AO42,AQ42,AS42,AU42,AW42,AY42,BA42,BC42,BE42,BG42,BI42,BK42,BM42,BO42,BQ42,BS42)</f>
        <v>572845.21900000004</v>
      </c>
      <c r="F42" s="46">
        <f>E42/365</f>
        <v>1569.4389561643836</v>
      </c>
      <c r="G42" s="45">
        <f>G60</f>
        <v>78634.399999999994</v>
      </c>
      <c r="H42" s="46">
        <f>G42/365</f>
        <v>215.4367123287671</v>
      </c>
      <c r="I42" s="45">
        <f t="shared" ref="I42" si="135">I60</f>
        <v>7643</v>
      </c>
      <c r="J42" s="46">
        <f t="shared" si="103"/>
        <v>20.93972602739726</v>
      </c>
      <c r="K42" s="45">
        <f t="shared" ref="K42" si="136">K60</f>
        <v>4890</v>
      </c>
      <c r="L42" s="46">
        <f t="shared" si="104"/>
        <v>13.397260273972602</v>
      </c>
      <c r="M42" s="45">
        <f t="shared" ref="M42" si="137">M60</f>
        <v>1525</v>
      </c>
      <c r="N42" s="46">
        <f t="shared" si="105"/>
        <v>4.1780821917808222</v>
      </c>
      <c r="O42" s="45">
        <f t="shared" ref="O42" si="138">O60</f>
        <v>760</v>
      </c>
      <c r="P42" s="46">
        <f t="shared" si="106"/>
        <v>2.0821917808219177</v>
      </c>
      <c r="Q42" s="45">
        <f t="shared" ref="Q42" si="139">Q60</f>
        <v>833</v>
      </c>
      <c r="R42" s="46">
        <f t="shared" si="107"/>
        <v>2.2821917808219179</v>
      </c>
      <c r="S42" s="45">
        <f t="shared" ref="S42" si="140">S60</f>
        <v>520</v>
      </c>
      <c r="T42" s="46">
        <f t="shared" si="108"/>
        <v>1.4246575342465753</v>
      </c>
      <c r="U42" s="45">
        <f t="shared" ref="U42" si="141">U60</f>
        <v>5667</v>
      </c>
      <c r="V42" s="46">
        <f t="shared" si="109"/>
        <v>15.526027397260274</v>
      </c>
      <c r="W42" s="45">
        <f t="shared" ref="W42" si="142">W60</f>
        <v>1441</v>
      </c>
      <c r="X42" s="46">
        <f t="shared" si="110"/>
        <v>3.9479452054794519</v>
      </c>
      <c r="Y42" s="45">
        <f t="shared" ref="Y42" si="143">Y60</f>
        <v>280</v>
      </c>
      <c r="Z42" s="46">
        <f t="shared" si="111"/>
        <v>0.76712328767123283</v>
      </c>
      <c r="AA42" s="45">
        <f t="shared" ref="AA42" si="144">AA60</f>
        <v>4914</v>
      </c>
      <c r="AB42" s="46">
        <f t="shared" si="112"/>
        <v>13.463013698630137</v>
      </c>
      <c r="AC42" s="45">
        <f t="shared" ref="AC42" si="145">AC60</f>
        <v>12839</v>
      </c>
      <c r="AD42" s="46">
        <f t="shared" si="113"/>
        <v>35.175342465753424</v>
      </c>
      <c r="AE42" s="45">
        <f t="shared" ref="AE42" si="146">AE60</f>
        <v>5878</v>
      </c>
      <c r="AF42" s="46">
        <f t="shared" si="114"/>
        <v>16.104109589041094</v>
      </c>
      <c r="AG42" s="45">
        <f t="shared" ref="AG42" si="147">AG60</f>
        <v>356</v>
      </c>
      <c r="AH42" s="46">
        <f t="shared" si="115"/>
        <v>0.97534246575342465</v>
      </c>
      <c r="AI42" s="45">
        <f t="shared" ref="AI42" si="148">AI60</f>
        <v>6633</v>
      </c>
      <c r="AJ42" s="46">
        <f t="shared" si="116"/>
        <v>18.172602739726027</v>
      </c>
      <c r="AK42" s="45">
        <f t="shared" ref="AK42" si="149">AK60</f>
        <v>1860.6999999999998</v>
      </c>
      <c r="AL42" s="46">
        <f t="shared" si="117"/>
        <v>5.0978082191780816</v>
      </c>
      <c r="AM42" s="45">
        <f t="shared" ref="AM42" si="150">AM60</f>
        <v>5020</v>
      </c>
      <c r="AN42" s="46">
        <f t="shared" si="118"/>
        <v>13.753424657534246</v>
      </c>
      <c r="AO42" s="45">
        <f t="shared" ref="AO42" si="151">AO60</f>
        <v>3854</v>
      </c>
      <c r="AP42" s="46">
        <f t="shared" si="119"/>
        <v>10.558904109589042</v>
      </c>
      <c r="AQ42" s="45">
        <f t="shared" ref="AQ42" si="152">AQ60</f>
        <v>22117</v>
      </c>
      <c r="AR42" s="46">
        <f t="shared" si="120"/>
        <v>60.594520547945208</v>
      </c>
      <c r="AS42" s="45">
        <f t="shared" ref="AS42" si="153">AS60</f>
        <v>2264</v>
      </c>
      <c r="AT42" s="46">
        <f t="shared" si="121"/>
        <v>6.2027397260273975</v>
      </c>
      <c r="AU42" s="45">
        <f t="shared" ref="AU42" si="154">AU60</f>
        <v>4658.6190000000006</v>
      </c>
      <c r="AV42" s="46">
        <f t="shared" si="122"/>
        <v>12.763339726027398</v>
      </c>
      <c r="AW42" s="45">
        <f t="shared" ref="AW42" si="155">AW60</f>
        <v>908</v>
      </c>
      <c r="AX42" s="46">
        <f t="shared" si="123"/>
        <v>2.4876712328767123</v>
      </c>
      <c r="AY42" s="45">
        <f t="shared" ref="AY42" si="156">AY60</f>
        <v>1434.5</v>
      </c>
      <c r="AZ42" s="46">
        <f t="shared" si="124"/>
        <v>3.93013698630137</v>
      </c>
      <c r="BA42" s="45">
        <f t="shared" ref="BA42" si="157">BA60</f>
        <v>110453</v>
      </c>
      <c r="BB42" s="46">
        <f t="shared" si="125"/>
        <v>302.61095890410957</v>
      </c>
      <c r="BC42" s="45">
        <f t="shared" ref="BC42" si="158">BC60</f>
        <v>0</v>
      </c>
      <c r="BD42" s="46">
        <f t="shared" si="126"/>
        <v>0</v>
      </c>
      <c r="BE42" s="45">
        <f t="shared" ref="BE42" si="159">BE60</f>
        <v>2555</v>
      </c>
      <c r="BF42" s="46">
        <f t="shared" si="127"/>
        <v>7</v>
      </c>
      <c r="BG42" s="45">
        <f t="shared" ref="BG42" si="160">BG60</f>
        <v>7573</v>
      </c>
      <c r="BH42" s="46">
        <f t="shared" si="128"/>
        <v>20.747945205479454</v>
      </c>
      <c r="BI42" s="45">
        <f t="shared" ref="BI42" si="161">BI60</f>
        <v>2050</v>
      </c>
      <c r="BJ42" s="46">
        <f t="shared" si="129"/>
        <v>5.6164383561643838</v>
      </c>
      <c r="BK42" s="45">
        <f t="shared" ref="BK42" si="162">BK60</f>
        <v>304</v>
      </c>
      <c r="BL42" s="46">
        <f t="shared" si="130"/>
        <v>0.83287671232876714</v>
      </c>
      <c r="BM42" s="45">
        <f t="shared" ref="BM42" si="163">BM60</f>
        <v>88</v>
      </c>
      <c r="BN42" s="46">
        <f t="shared" si="131"/>
        <v>0.24109589041095891</v>
      </c>
      <c r="BO42" s="45">
        <f t="shared" ref="BO42" si="164">BO60</f>
        <v>0</v>
      </c>
      <c r="BP42" s="46">
        <f t="shared" si="132"/>
        <v>0</v>
      </c>
      <c r="BQ42" s="45">
        <f t="shared" ref="BQ42" si="165">BQ60</f>
        <v>274892</v>
      </c>
      <c r="BR42" s="46">
        <f t="shared" si="133"/>
        <v>753.12876712328762</v>
      </c>
      <c r="BS42" s="45">
        <f t="shared" ref="BS42" si="166">BS60</f>
        <v>0</v>
      </c>
      <c r="BT42" s="46">
        <f t="shared" si="134"/>
        <v>0</v>
      </c>
    </row>
    <row r="43" spans="1:72" x14ac:dyDescent="0.25">
      <c r="A43" s="38">
        <f t="shared" si="102"/>
        <v>28</v>
      </c>
      <c r="B43" s="44" t="s">
        <v>119</v>
      </c>
      <c r="C43" s="19"/>
      <c r="D43" s="19"/>
      <c r="E43" s="45">
        <f>SUM(G43,I43,K43,M43,O43,Q43,S43,U43,W43,Y43,AA43,AC43,AE43,AG43,AI43,AK43,AM43,AO43,AQ43,AS43,AU43,AW43,AY43,BA43,BC43,BE43,BG43,BI43,BK43,BM43,BO43,BQ43,BS43)</f>
        <v>18411.099999999999</v>
      </c>
      <c r="F43" s="46">
        <f>E43/365</f>
        <v>50.441369863013698</v>
      </c>
      <c r="G43" s="45">
        <v>1085</v>
      </c>
      <c r="H43" s="46">
        <f>G43/365</f>
        <v>2.9726027397260273</v>
      </c>
      <c r="I43" s="45">
        <v>0</v>
      </c>
      <c r="J43" s="46">
        <f t="shared" si="103"/>
        <v>0</v>
      </c>
      <c r="K43" s="45">
        <v>0</v>
      </c>
      <c r="L43" s="46">
        <f t="shared" si="104"/>
        <v>0</v>
      </c>
      <c r="M43" s="45">
        <v>0</v>
      </c>
      <c r="N43" s="46">
        <f t="shared" si="105"/>
        <v>0</v>
      </c>
      <c r="O43" s="45">
        <v>0</v>
      </c>
      <c r="P43" s="46">
        <f t="shared" si="106"/>
        <v>0</v>
      </c>
      <c r="Q43" s="45">
        <v>0</v>
      </c>
      <c r="R43" s="46">
        <f t="shared" si="107"/>
        <v>0</v>
      </c>
      <c r="S43" s="45">
        <v>0</v>
      </c>
      <c r="T43" s="46">
        <f t="shared" si="108"/>
        <v>0</v>
      </c>
      <c r="U43" s="45">
        <v>0</v>
      </c>
      <c r="V43" s="46">
        <f t="shared" si="109"/>
        <v>0</v>
      </c>
      <c r="W43" s="45">
        <v>0</v>
      </c>
      <c r="X43" s="46">
        <f t="shared" si="110"/>
        <v>0</v>
      </c>
      <c r="Y43" s="45">
        <v>0</v>
      </c>
      <c r="Z43" s="46">
        <f t="shared" si="111"/>
        <v>0</v>
      </c>
      <c r="AA43" s="45">
        <v>0</v>
      </c>
      <c r="AB43" s="46">
        <f t="shared" si="112"/>
        <v>0</v>
      </c>
      <c r="AC43" s="45">
        <v>480</v>
      </c>
      <c r="AD43" s="46">
        <f t="shared" si="113"/>
        <v>1.3150684931506849</v>
      </c>
      <c r="AE43" s="45">
        <v>0</v>
      </c>
      <c r="AF43" s="46">
        <f t="shared" si="114"/>
        <v>0</v>
      </c>
      <c r="AG43" s="45">
        <v>0</v>
      </c>
      <c r="AH43" s="46">
        <f t="shared" si="115"/>
        <v>0</v>
      </c>
      <c r="AI43" s="45">
        <v>10</v>
      </c>
      <c r="AJ43" s="46">
        <f t="shared" si="116"/>
        <v>2.7397260273972601E-2</v>
      </c>
      <c r="AK43" s="45">
        <v>0</v>
      </c>
      <c r="AL43" s="46">
        <f t="shared" si="117"/>
        <v>0</v>
      </c>
      <c r="AM43" s="45">
        <v>20</v>
      </c>
      <c r="AN43" s="46">
        <f t="shared" si="118"/>
        <v>5.4794520547945202E-2</v>
      </c>
      <c r="AO43" s="45">
        <v>0</v>
      </c>
      <c r="AP43" s="46">
        <f t="shared" si="119"/>
        <v>0</v>
      </c>
      <c r="AQ43" s="45">
        <v>0</v>
      </c>
      <c r="AR43" s="46">
        <f t="shared" si="120"/>
        <v>0</v>
      </c>
      <c r="AS43" s="45">
        <v>0</v>
      </c>
      <c r="AT43" s="46">
        <f t="shared" si="121"/>
        <v>0</v>
      </c>
      <c r="AU43" s="45">
        <v>361.1</v>
      </c>
      <c r="AV43" s="46">
        <f t="shared" si="122"/>
        <v>0.98931506849315076</v>
      </c>
      <c r="AW43" s="45">
        <v>5</v>
      </c>
      <c r="AX43" s="46">
        <f t="shared" si="123"/>
        <v>1.3698630136986301E-2</v>
      </c>
      <c r="AY43" s="45">
        <v>0</v>
      </c>
      <c r="AZ43" s="46">
        <f t="shared" si="124"/>
        <v>0</v>
      </c>
      <c r="BA43" s="45">
        <v>0</v>
      </c>
      <c r="BB43" s="46">
        <f t="shared" si="125"/>
        <v>0</v>
      </c>
      <c r="BC43" s="45">
        <v>0</v>
      </c>
      <c r="BD43" s="46">
        <f t="shared" si="126"/>
        <v>0</v>
      </c>
      <c r="BE43" s="45">
        <v>0</v>
      </c>
      <c r="BF43" s="46">
        <f t="shared" si="127"/>
        <v>0</v>
      </c>
      <c r="BG43" s="45">
        <v>0</v>
      </c>
      <c r="BH43" s="46">
        <f t="shared" si="128"/>
        <v>0</v>
      </c>
      <c r="BI43" s="45">
        <v>0</v>
      </c>
      <c r="BJ43" s="46">
        <f t="shared" si="129"/>
        <v>0</v>
      </c>
      <c r="BK43" s="45">
        <v>0</v>
      </c>
      <c r="BL43" s="46">
        <f t="shared" si="130"/>
        <v>0</v>
      </c>
      <c r="BM43" s="45">
        <v>0</v>
      </c>
      <c r="BN43" s="46">
        <f t="shared" si="131"/>
        <v>0</v>
      </c>
      <c r="BO43" s="45">
        <v>0</v>
      </c>
      <c r="BP43" s="46">
        <f t="shared" si="132"/>
        <v>0</v>
      </c>
      <c r="BQ43" s="45">
        <v>16450</v>
      </c>
      <c r="BR43" s="46">
        <f t="shared" si="133"/>
        <v>45.06849315068493</v>
      </c>
      <c r="BS43" s="45">
        <v>0</v>
      </c>
      <c r="BT43" s="46">
        <f t="shared" si="134"/>
        <v>0</v>
      </c>
    </row>
    <row r="44" spans="1:72" x14ac:dyDescent="0.25">
      <c r="A44" s="38">
        <f t="shared" si="102"/>
        <v>29</v>
      </c>
      <c r="B44" s="44" t="s">
        <v>120</v>
      </c>
      <c r="C44" s="19"/>
      <c r="D44" s="19"/>
      <c r="E44" s="45">
        <v>5888121</v>
      </c>
      <c r="F44" s="46">
        <f>E44/365</f>
        <v>16131.838356164384</v>
      </c>
      <c r="G44" s="45">
        <v>2158875.7514812499</v>
      </c>
      <c r="H44" s="46">
        <f>G44/365</f>
        <v>5914.7280862500002</v>
      </c>
      <c r="I44" s="45">
        <v>127986.49466153407</v>
      </c>
      <c r="J44" s="46">
        <f t="shared" si="103"/>
        <v>350.6479305795454</v>
      </c>
      <c r="K44" s="45">
        <v>47934.819135244332</v>
      </c>
      <c r="L44" s="46">
        <f t="shared" si="104"/>
        <v>131.32827160340912</v>
      </c>
      <c r="M44" s="45">
        <v>246141.5266881818</v>
      </c>
      <c r="N44" s="46">
        <f t="shared" si="105"/>
        <v>674.36034709090904</v>
      </c>
      <c r="O44" s="45">
        <v>146614.97637287498</v>
      </c>
      <c r="P44" s="46">
        <f t="shared" si="106"/>
        <v>401.68486677499993</v>
      </c>
      <c r="Q44" s="45">
        <v>57155.145577602285</v>
      </c>
      <c r="R44" s="46">
        <f t="shared" si="107"/>
        <v>156.58943993863639</v>
      </c>
      <c r="S44" s="45">
        <v>37599.334030738632</v>
      </c>
      <c r="T44" s="46">
        <f t="shared" si="108"/>
        <v>103.01187405681817</v>
      </c>
      <c r="U44" s="45">
        <v>45425.845149545457</v>
      </c>
      <c r="V44" s="46">
        <f t="shared" si="109"/>
        <v>124.45437027272727</v>
      </c>
      <c r="W44" s="45">
        <v>14513.605379318178</v>
      </c>
      <c r="X44" s="46">
        <f t="shared" si="110"/>
        <v>39.763302409090898</v>
      </c>
      <c r="Y44" s="45">
        <v>44902.693606874993</v>
      </c>
      <c r="Z44" s="46">
        <f t="shared" si="111"/>
        <v>123.02107837499997</v>
      </c>
      <c r="AA44" s="45">
        <v>21540.978918999997</v>
      </c>
      <c r="AB44" s="46">
        <f t="shared" si="112"/>
        <v>59.016380599999991</v>
      </c>
      <c r="AC44" s="45">
        <v>231301.00677968748</v>
      </c>
      <c r="AD44" s="46">
        <f t="shared" si="113"/>
        <v>633.70138843749999</v>
      </c>
      <c r="AE44" s="45">
        <v>75904.533586227262</v>
      </c>
      <c r="AF44" s="46">
        <f t="shared" si="114"/>
        <v>207.95762626363634</v>
      </c>
      <c r="AG44" s="45">
        <v>65486.359599857948</v>
      </c>
      <c r="AH44" s="46">
        <f t="shared" si="115"/>
        <v>179.41468383522727</v>
      </c>
      <c r="AI44" s="45">
        <v>22523.167566</v>
      </c>
      <c r="AJ44" s="46">
        <f t="shared" si="116"/>
        <v>61.707308400000002</v>
      </c>
      <c r="AK44" s="45">
        <v>29156.612078363636</v>
      </c>
      <c r="AL44" s="46">
        <f t="shared" si="117"/>
        <v>79.881128981818179</v>
      </c>
      <c r="AM44" s="45">
        <v>90186.007601735793</v>
      </c>
      <c r="AN44" s="46">
        <f t="shared" si="118"/>
        <v>247.08495233352272</v>
      </c>
      <c r="AO44" s="45">
        <v>57229.559649818184</v>
      </c>
      <c r="AP44" s="46">
        <f t="shared" si="119"/>
        <v>156.79331410909091</v>
      </c>
      <c r="AQ44" s="45">
        <v>341435.20761836355</v>
      </c>
      <c r="AR44" s="46">
        <f t="shared" si="120"/>
        <v>935.43892498181799</v>
      </c>
      <c r="AS44" s="45">
        <v>152914.96043444885</v>
      </c>
      <c r="AT44" s="46">
        <f t="shared" si="121"/>
        <v>418.94509708068176</v>
      </c>
      <c r="AU44" s="45">
        <v>97201.629521988623</v>
      </c>
      <c r="AV44" s="46">
        <f t="shared" si="122"/>
        <v>266.30583430681816</v>
      </c>
      <c r="AW44" s="45">
        <v>74037.95224080114</v>
      </c>
      <c r="AX44" s="46">
        <f t="shared" si="123"/>
        <v>202.84370476931818</v>
      </c>
      <c r="AY44" s="45">
        <v>120888.39956093748</v>
      </c>
      <c r="AZ44" s="46">
        <f t="shared" si="124"/>
        <v>331.20109468749996</v>
      </c>
      <c r="BA44" s="45">
        <v>100229.93766675003</v>
      </c>
      <c r="BB44" s="46">
        <f t="shared" si="125"/>
        <v>274.60256895000009</v>
      </c>
      <c r="BC44" s="45">
        <v>6098.2834215624989</v>
      </c>
      <c r="BD44" s="46">
        <f t="shared" si="126"/>
        <v>16.707625812499998</v>
      </c>
      <c r="BE44" s="45">
        <v>46012.021846124997</v>
      </c>
      <c r="BF44" s="46">
        <f t="shared" si="127"/>
        <v>126.06033382499999</v>
      </c>
      <c r="BG44" s="45">
        <v>99316.390040431826</v>
      </c>
      <c r="BH44" s="46">
        <f t="shared" si="128"/>
        <v>272.0996987409091</v>
      </c>
      <c r="BI44" s="45">
        <v>114870.37767749999</v>
      </c>
      <c r="BJ44" s="46">
        <f t="shared" si="129"/>
        <v>314.71336349999996</v>
      </c>
      <c r="BK44" s="45">
        <v>50770.634186818184</v>
      </c>
      <c r="BL44" s="46">
        <f t="shared" si="130"/>
        <v>139.0976279090909</v>
      </c>
      <c r="BM44" s="45">
        <v>10037.690698397728</v>
      </c>
      <c r="BN44" s="46">
        <f t="shared" si="131"/>
        <v>27.500522461363637</v>
      </c>
      <c r="BO44" s="45"/>
      <c r="BP44" s="46">
        <f t="shared" si="132"/>
        <v>0</v>
      </c>
      <c r="BQ44" s="45">
        <v>1154336.0603974431</v>
      </c>
      <c r="BR44" s="46">
        <f t="shared" si="133"/>
        <v>3162.5645490340908</v>
      </c>
      <c r="BS44" s="45">
        <v>16904.220617999996</v>
      </c>
      <c r="BT44" s="46">
        <f t="shared" si="134"/>
        <v>46.312933199999989</v>
      </c>
    </row>
    <row r="45" spans="1:72" x14ac:dyDescent="0.25">
      <c r="A45" s="38">
        <f t="shared" si="102"/>
        <v>30</v>
      </c>
      <c r="B45" s="44" t="s">
        <v>121</v>
      </c>
      <c r="C45" s="65"/>
      <c r="D45" s="19"/>
      <c r="E45" s="45"/>
      <c r="F45" s="67"/>
      <c r="G45" s="66"/>
      <c r="H45" s="67"/>
      <c r="I45" s="66"/>
      <c r="J45" s="67"/>
      <c r="K45" s="66"/>
      <c r="L45" s="67"/>
      <c r="M45" s="66"/>
      <c r="N45" s="67"/>
      <c r="O45" s="66"/>
      <c r="P45" s="67"/>
      <c r="Q45" s="66"/>
      <c r="R45" s="67"/>
      <c r="S45" s="66"/>
      <c r="T45" s="67"/>
      <c r="U45" s="66"/>
      <c r="V45" s="67"/>
      <c r="W45" s="66"/>
      <c r="X45" s="67"/>
      <c r="Y45" s="66"/>
      <c r="Z45" s="67"/>
      <c r="AA45" s="66"/>
      <c r="AB45" s="67"/>
      <c r="AC45" s="66"/>
      <c r="AD45" s="67"/>
      <c r="AE45" s="66"/>
      <c r="AF45" s="67"/>
      <c r="AG45" s="66"/>
      <c r="AH45" s="67"/>
      <c r="AI45" s="66"/>
      <c r="AJ45" s="67"/>
      <c r="AK45" s="66"/>
      <c r="AL45" s="67"/>
      <c r="AM45" s="66"/>
      <c r="AN45" s="67"/>
      <c r="AO45" s="66"/>
      <c r="AP45" s="67"/>
      <c r="AQ45" s="66"/>
      <c r="AR45" s="67"/>
      <c r="AS45" s="66"/>
      <c r="AT45" s="67"/>
      <c r="AU45" s="66"/>
      <c r="AV45" s="67"/>
      <c r="AW45" s="66"/>
      <c r="AX45" s="67"/>
      <c r="AY45" s="66"/>
      <c r="AZ45" s="67"/>
      <c r="BA45" s="66"/>
      <c r="BB45" s="67"/>
      <c r="BC45" s="66"/>
      <c r="BD45" s="67"/>
      <c r="BE45" s="66"/>
      <c r="BF45" s="67"/>
      <c r="BG45" s="66"/>
      <c r="BH45" s="67"/>
      <c r="BI45" s="66"/>
      <c r="BJ45" s="67"/>
      <c r="BK45" s="66"/>
      <c r="BL45" s="67"/>
      <c r="BM45" s="66"/>
      <c r="BN45" s="67"/>
      <c r="BO45" s="66"/>
      <c r="BP45" s="67"/>
      <c r="BQ45" s="66"/>
      <c r="BR45" s="67"/>
      <c r="BS45" s="66"/>
      <c r="BT45" s="67"/>
    </row>
    <row r="46" spans="1:72" x14ac:dyDescent="0.25">
      <c r="A46" s="38">
        <f t="shared" si="102"/>
        <v>31</v>
      </c>
      <c r="B46" s="44" t="s">
        <v>122</v>
      </c>
      <c r="C46" s="19"/>
      <c r="D46" s="19"/>
      <c r="E46" s="45">
        <f>SUM(G46,I46,K46,M46,O46,Q46,S46,U46,W46,Y46,AA46,AC46,AE46,AG46,AI46,AK46,AM46,AO46,AQ46,AS46,AU46,AW46,AY46,BA46,BC46,BE46,BG46,BI46,BK46,BM46,BO46,BQ46,BS46)</f>
        <v>5354875.9559999993</v>
      </c>
      <c r="F46" s="46">
        <f>E46/365</f>
        <v>14670.893030136984</v>
      </c>
      <c r="G46" s="45">
        <v>3511668.38</v>
      </c>
      <c r="H46" s="46">
        <f>G46/365</f>
        <v>9621.0092602739714</v>
      </c>
      <c r="I46" s="45">
        <v>109877.3</v>
      </c>
      <c r="J46" s="46">
        <f t="shared" ref="J46" si="167">I46/365</f>
        <v>301.033698630137</v>
      </c>
      <c r="K46" s="45">
        <v>2769</v>
      </c>
      <c r="L46" s="46">
        <f t="shared" ref="L46" si="168">K46/365</f>
        <v>7.5863013698630137</v>
      </c>
      <c r="M46" s="45">
        <v>54353</v>
      </c>
      <c r="N46" s="46">
        <f t="shared" ref="N46" si="169">M46/365</f>
        <v>148.91232876712328</v>
      </c>
      <c r="O46" s="45">
        <v>15931</v>
      </c>
      <c r="P46" s="46">
        <f t="shared" ref="P46" si="170">O46/365</f>
        <v>43.646575342465752</v>
      </c>
      <c r="Q46" s="45">
        <v>16284</v>
      </c>
      <c r="R46" s="46">
        <f t="shared" ref="R46" si="171">Q46/365</f>
        <v>44.613698630136987</v>
      </c>
      <c r="S46" s="45">
        <v>7604</v>
      </c>
      <c r="T46" s="46">
        <f t="shared" ref="T46" si="172">S46/365</f>
        <v>20.832876712328765</v>
      </c>
      <c r="U46" s="45">
        <v>1175</v>
      </c>
      <c r="V46" s="46">
        <f t="shared" ref="V46" si="173">U46/365</f>
        <v>3.2191780821917808</v>
      </c>
      <c r="W46" s="45">
        <v>990</v>
      </c>
      <c r="X46" s="46">
        <f t="shared" ref="X46" si="174">W46/365</f>
        <v>2.7123287671232879</v>
      </c>
      <c r="Y46" s="45">
        <v>7431</v>
      </c>
      <c r="Z46" s="46">
        <f t="shared" ref="Z46" si="175">Y46/365</f>
        <v>20.358904109589041</v>
      </c>
      <c r="AA46" s="45">
        <v>2570</v>
      </c>
      <c r="AB46" s="46">
        <f t="shared" ref="AB46" si="176">AA46/365</f>
        <v>7.0410958904109586</v>
      </c>
      <c r="AC46" s="45">
        <v>335763.47600000002</v>
      </c>
      <c r="AD46" s="46">
        <f t="shared" ref="AD46" si="177">AC46/365</f>
        <v>919.89993424657541</v>
      </c>
      <c r="AE46" s="45">
        <v>26152</v>
      </c>
      <c r="AF46" s="46">
        <f t="shared" ref="AF46" si="178">AE46/365</f>
        <v>71.649315068493152</v>
      </c>
      <c r="AG46" s="45">
        <v>31396</v>
      </c>
      <c r="AH46" s="46">
        <f t="shared" ref="AH46" si="179">AG46/365</f>
        <v>86.016438356164386</v>
      </c>
      <c r="AI46" s="45">
        <v>2476</v>
      </c>
      <c r="AJ46" s="46">
        <f t="shared" ref="AJ46" si="180">AI46/365</f>
        <v>6.7835616438356166</v>
      </c>
      <c r="AK46" s="45">
        <v>10673.2</v>
      </c>
      <c r="AL46" s="46">
        <f t="shared" ref="AL46" si="181">AK46/365</f>
        <v>29.24164383561644</v>
      </c>
      <c r="AM46" s="45">
        <v>7769</v>
      </c>
      <c r="AN46" s="46">
        <f t="shared" ref="AN46" si="182">AM46/365</f>
        <v>21.284931506849315</v>
      </c>
      <c r="AO46" s="45">
        <v>314263</v>
      </c>
      <c r="AP46" s="46">
        <f t="shared" ref="AP46" si="183">AO46/365</f>
        <v>860.99452054794517</v>
      </c>
      <c r="AQ46" s="45">
        <v>268660</v>
      </c>
      <c r="AR46" s="46">
        <f t="shared" ref="AR46" si="184">AQ46/365</f>
        <v>736.05479452054794</v>
      </c>
      <c r="AS46" s="45">
        <v>2355</v>
      </c>
      <c r="AT46" s="46">
        <f t="shared" ref="AT46" si="185">AS46/365</f>
        <v>6.4520547945205475</v>
      </c>
      <c r="AU46" s="45">
        <v>8600</v>
      </c>
      <c r="AV46" s="46">
        <f t="shared" ref="AV46" si="186">AU46/365</f>
        <v>23.561643835616437</v>
      </c>
      <c r="AW46" s="45">
        <v>3622</v>
      </c>
      <c r="AX46" s="46">
        <f t="shared" ref="AX46" si="187">AW46/365</f>
        <v>9.9232876712328775</v>
      </c>
      <c r="AY46" s="45">
        <v>643.6</v>
      </c>
      <c r="AZ46" s="46">
        <f t="shared" ref="AZ46" si="188">AY46/365</f>
        <v>1.7632876712328769</v>
      </c>
      <c r="BA46" s="45">
        <v>10005</v>
      </c>
      <c r="BB46" s="46">
        <f t="shared" ref="BB46" si="189">BA46/365</f>
        <v>27.410958904109588</v>
      </c>
      <c r="BC46" s="45">
        <v>4592</v>
      </c>
      <c r="BD46" s="46">
        <f t="shared" ref="BD46" si="190">BC46/365</f>
        <v>12.580821917808219</v>
      </c>
      <c r="BE46" s="45">
        <v>25721</v>
      </c>
      <c r="BF46" s="46">
        <f t="shared" ref="BF46" si="191">BE46/365</f>
        <v>70.468493150684935</v>
      </c>
      <c r="BG46" s="45">
        <v>24140</v>
      </c>
      <c r="BH46" s="46">
        <f t="shared" ref="BH46" si="192">BG46/365</f>
        <v>66.136986301369859</v>
      </c>
      <c r="BI46" s="45">
        <v>21888</v>
      </c>
      <c r="BJ46" s="46">
        <f t="shared" ref="BJ46" si="193">BI46/365</f>
        <v>59.967123287671235</v>
      </c>
      <c r="BK46" s="45">
        <v>10058</v>
      </c>
      <c r="BL46" s="46">
        <f t="shared" ref="BL46" si="194">BK46/365</f>
        <v>27.556164383561644</v>
      </c>
      <c r="BM46" s="45">
        <v>1744</v>
      </c>
      <c r="BN46" s="46">
        <f t="shared" ref="BN46" si="195">BM46/365</f>
        <v>4.7780821917808218</v>
      </c>
      <c r="BO46" s="45">
        <v>0</v>
      </c>
      <c r="BP46" s="46">
        <f t="shared" ref="BP46" si="196">BO46/365</f>
        <v>0</v>
      </c>
      <c r="BQ46" s="45">
        <v>513702</v>
      </c>
      <c r="BR46" s="46">
        <f t="shared" ref="BR46" si="197">BQ46/365</f>
        <v>1407.4027397260274</v>
      </c>
      <c r="BS46" s="45">
        <v>0</v>
      </c>
      <c r="BT46" s="46">
        <f t="shared" ref="BT46" si="198">BS46/365</f>
        <v>0</v>
      </c>
    </row>
    <row r="47" spans="1:72" ht="16.5" thickBot="1" x14ac:dyDescent="0.3">
      <c r="A47" s="38">
        <f t="shared" si="102"/>
        <v>32</v>
      </c>
      <c r="B47" s="69" t="s">
        <v>123</v>
      </c>
      <c r="C47" s="19"/>
      <c r="D47" s="19"/>
      <c r="E47" s="60">
        <v>0</v>
      </c>
      <c r="F47" s="61">
        <f>E47/365</f>
        <v>0</v>
      </c>
      <c r="G47" s="60">
        <v>0</v>
      </c>
      <c r="H47" s="61">
        <f>G47/365</f>
        <v>0</v>
      </c>
      <c r="I47" s="60">
        <v>0</v>
      </c>
      <c r="J47" s="61">
        <f>I47/365</f>
        <v>0</v>
      </c>
      <c r="K47" s="60">
        <v>0</v>
      </c>
      <c r="L47" s="61">
        <f>K47/365</f>
        <v>0</v>
      </c>
      <c r="M47" s="60">
        <v>0</v>
      </c>
      <c r="N47" s="61">
        <f>M47/365</f>
        <v>0</v>
      </c>
      <c r="O47" s="60">
        <v>0</v>
      </c>
      <c r="P47" s="61">
        <f>O47/365</f>
        <v>0</v>
      </c>
      <c r="Q47" s="60">
        <v>0</v>
      </c>
      <c r="R47" s="61">
        <f>Q47/365</f>
        <v>0</v>
      </c>
      <c r="S47" s="60">
        <v>0</v>
      </c>
      <c r="T47" s="61">
        <f>S47/365</f>
        <v>0</v>
      </c>
      <c r="U47" s="60">
        <v>0</v>
      </c>
      <c r="V47" s="61">
        <f>U47/365</f>
        <v>0</v>
      </c>
      <c r="W47" s="60">
        <v>0</v>
      </c>
      <c r="X47" s="61">
        <f>W47/365</f>
        <v>0</v>
      </c>
      <c r="Y47" s="60">
        <v>0</v>
      </c>
      <c r="Z47" s="61">
        <f>Y47/365</f>
        <v>0</v>
      </c>
      <c r="AA47" s="60">
        <v>0</v>
      </c>
      <c r="AB47" s="61">
        <f>AA47/365</f>
        <v>0</v>
      </c>
      <c r="AC47" s="60">
        <v>0</v>
      </c>
      <c r="AD47" s="61">
        <f>AC47/365</f>
        <v>0</v>
      </c>
      <c r="AE47" s="60">
        <v>0</v>
      </c>
      <c r="AF47" s="61">
        <f>AE47/365</f>
        <v>0</v>
      </c>
      <c r="AG47" s="60">
        <v>0</v>
      </c>
      <c r="AH47" s="61">
        <f>AG47/365</f>
        <v>0</v>
      </c>
      <c r="AI47" s="60">
        <v>0</v>
      </c>
      <c r="AJ47" s="61">
        <f>AI47/365</f>
        <v>0</v>
      </c>
      <c r="AK47" s="60">
        <v>0</v>
      </c>
      <c r="AL47" s="61">
        <f>AK47/365</f>
        <v>0</v>
      </c>
      <c r="AM47" s="60">
        <v>0</v>
      </c>
      <c r="AN47" s="61">
        <f>AM47/365</f>
        <v>0</v>
      </c>
      <c r="AO47" s="60">
        <v>0</v>
      </c>
      <c r="AP47" s="61">
        <f>AO47/365</f>
        <v>0</v>
      </c>
      <c r="AQ47" s="60">
        <v>0</v>
      </c>
      <c r="AR47" s="61">
        <f>AQ47/365</f>
        <v>0</v>
      </c>
      <c r="AS47" s="60">
        <v>0</v>
      </c>
      <c r="AT47" s="61">
        <f>AS47/365</f>
        <v>0</v>
      </c>
      <c r="AU47" s="60">
        <v>0</v>
      </c>
      <c r="AV47" s="61">
        <f>AU47/365</f>
        <v>0</v>
      </c>
      <c r="AW47" s="60">
        <v>0</v>
      </c>
      <c r="AX47" s="61">
        <f>AW47/365</f>
        <v>0</v>
      </c>
      <c r="AY47" s="60">
        <v>0</v>
      </c>
      <c r="AZ47" s="61">
        <f>AY47/365</f>
        <v>0</v>
      </c>
      <c r="BA47" s="60">
        <v>0</v>
      </c>
      <c r="BB47" s="61">
        <f>BA47/365</f>
        <v>0</v>
      </c>
      <c r="BC47" s="60">
        <v>0</v>
      </c>
      <c r="BD47" s="61">
        <f>BC47/365</f>
        <v>0</v>
      </c>
      <c r="BE47" s="60">
        <v>0</v>
      </c>
      <c r="BF47" s="61">
        <f>BE47/365</f>
        <v>0</v>
      </c>
      <c r="BG47" s="60">
        <v>0</v>
      </c>
      <c r="BH47" s="61">
        <f>BG47/365</f>
        <v>0</v>
      </c>
      <c r="BI47" s="60">
        <v>0</v>
      </c>
      <c r="BJ47" s="61">
        <f>BI47/365</f>
        <v>0</v>
      </c>
      <c r="BK47" s="60">
        <v>0</v>
      </c>
      <c r="BL47" s="61">
        <f>BK47/365</f>
        <v>0</v>
      </c>
      <c r="BM47" s="60">
        <v>0</v>
      </c>
      <c r="BN47" s="61">
        <f>BM47/365</f>
        <v>0</v>
      </c>
      <c r="BO47" s="60">
        <v>0</v>
      </c>
      <c r="BP47" s="61">
        <f>BO47/365</f>
        <v>0</v>
      </c>
      <c r="BQ47" s="60">
        <v>0</v>
      </c>
      <c r="BR47" s="61">
        <f>BQ47/365</f>
        <v>0</v>
      </c>
      <c r="BS47" s="60">
        <v>0</v>
      </c>
      <c r="BT47" s="61">
        <f>BS47/365</f>
        <v>0</v>
      </c>
    </row>
    <row r="48" spans="1:72" ht="17.25" thickTop="1" thickBot="1" x14ac:dyDescent="0.3">
      <c r="A48" s="38">
        <f t="shared" si="102"/>
        <v>33</v>
      </c>
      <c r="B48" s="82"/>
      <c r="C48" s="82" t="s">
        <v>124</v>
      </c>
      <c r="D48" s="72"/>
      <c r="E48" s="73">
        <f>SUM(E40:E47)</f>
        <v>12194493.004999999</v>
      </c>
      <c r="F48" s="52">
        <f>E48/365</f>
        <v>33409.569876712325</v>
      </c>
      <c r="G48" s="73">
        <f>SUM(G40:G47)</f>
        <v>5795445.5314812493</v>
      </c>
      <c r="H48" s="52">
        <f>G48/365</f>
        <v>15877.932962962326</v>
      </c>
      <c r="I48" s="73">
        <f>SUM(I40:I47)</f>
        <v>258059.79466153408</v>
      </c>
      <c r="J48" s="52">
        <f>I48/365</f>
        <v>707.01313605899747</v>
      </c>
      <c r="K48" s="73">
        <f>SUM(K40:K47)</f>
        <v>57602.819135244332</v>
      </c>
      <c r="L48" s="52">
        <f>K48/365</f>
        <v>157.81594283628584</v>
      </c>
      <c r="M48" s="73">
        <f>SUM(M40:M47)</f>
        <v>302615.5266881818</v>
      </c>
      <c r="N48" s="52">
        <f>M48/365</f>
        <v>829.08363476214186</v>
      </c>
      <c r="O48" s="73">
        <f>SUM(O40:O47)</f>
        <v>185099.97637287498</v>
      </c>
      <c r="P48" s="52">
        <f>O48/365</f>
        <v>507.12322293938354</v>
      </c>
      <c r="Q48" s="73">
        <f>SUM(Q40:Q47)</f>
        <v>75694.145577602292</v>
      </c>
      <c r="R48" s="52">
        <f>Q48/365</f>
        <v>207.38122076055421</v>
      </c>
      <c r="S48" s="73">
        <f>SUM(S40:S47)</f>
        <v>46092.334030738632</v>
      </c>
      <c r="T48" s="52">
        <f>S48/365</f>
        <v>126.2803672075031</v>
      </c>
      <c r="U48" s="73">
        <f>SUM(U40:U47)</f>
        <v>54117.845149545457</v>
      </c>
      <c r="V48" s="52">
        <f>U48/365</f>
        <v>148.26806890286426</v>
      </c>
      <c r="W48" s="73">
        <f>SUM(W40:W47)</f>
        <v>19497.605379318178</v>
      </c>
      <c r="X48" s="52">
        <f>W48/365</f>
        <v>53.418096929638843</v>
      </c>
      <c r="Y48" s="73">
        <f>SUM(Y40:Y47)</f>
        <v>59770.693606874993</v>
      </c>
      <c r="Z48" s="52">
        <f>Y48/365</f>
        <v>163.75532495034244</v>
      </c>
      <c r="AA48" s="73">
        <f>SUM(AA40:AA47)</f>
        <v>35014.978919000001</v>
      </c>
      <c r="AB48" s="52">
        <f>AA48/365</f>
        <v>95.93144909315069</v>
      </c>
      <c r="AC48" s="73">
        <f>SUM(AC40:AC47)</f>
        <v>582612.61277968751</v>
      </c>
      <c r="AD48" s="52">
        <f>AC48/365</f>
        <v>1596.1989391224315</v>
      </c>
      <c r="AE48" s="73">
        <f>SUM(AE40:AE47)</f>
        <v>165708.53358622728</v>
      </c>
      <c r="AF48" s="52">
        <f>AE48/365</f>
        <v>453.99598242801994</v>
      </c>
      <c r="AG48" s="73">
        <f>SUM(AG40:AG47)</f>
        <v>98271.35959985794</v>
      </c>
      <c r="AH48" s="52">
        <f>AG48/365</f>
        <v>269.23660164344642</v>
      </c>
      <c r="AI48" s="73">
        <f>SUM(AI40:AI47)</f>
        <v>36203.167566000004</v>
      </c>
      <c r="AJ48" s="52">
        <f>AI48/365</f>
        <v>99.186760454794538</v>
      </c>
      <c r="AK48" s="73">
        <f>SUM(AK40:AK47)</f>
        <v>43586.612078363643</v>
      </c>
      <c r="AL48" s="52">
        <f>AK48/365</f>
        <v>119.41537555716067</v>
      </c>
      <c r="AM48" s="73">
        <f>SUM(AM40:AM47)</f>
        <v>107842.00760173579</v>
      </c>
      <c r="AN48" s="52">
        <f>AM48/365</f>
        <v>295.45755507324873</v>
      </c>
      <c r="AO48" s="73">
        <f>SUM(AO40:AO47)</f>
        <v>375436.55964981817</v>
      </c>
      <c r="AP48" s="52">
        <f>AO48/365</f>
        <v>1028.5933141090909</v>
      </c>
      <c r="AQ48" s="73">
        <f>SUM(AQ40:AQ47)</f>
        <v>634717.20761836355</v>
      </c>
      <c r="AR48" s="52">
        <f>AQ48/365</f>
        <v>1738.9512537489413</v>
      </c>
      <c r="AS48" s="73">
        <f>SUM(AS40:AS47)</f>
        <v>160480.96043444885</v>
      </c>
      <c r="AT48" s="52">
        <f>AS48/365</f>
        <v>439.67386420396946</v>
      </c>
      <c r="AU48" s="73">
        <f>SUM(AU40:AU47)</f>
        <v>111866.34852198862</v>
      </c>
      <c r="AV48" s="52">
        <f>AU48/365</f>
        <v>306.48314663558529</v>
      </c>
      <c r="AW48" s="73">
        <f>SUM(AW40:AW47)</f>
        <v>83493.95224080114</v>
      </c>
      <c r="AX48" s="52">
        <f>AW48/365</f>
        <v>228.75055408438669</v>
      </c>
      <c r="AY48" s="73">
        <f>SUM(AY40:AY47)</f>
        <v>130340.49956093749</v>
      </c>
      <c r="AZ48" s="52">
        <f>AY48/365</f>
        <v>357.09725907106161</v>
      </c>
      <c r="BA48" s="73">
        <f>SUM(BA40:BA47)</f>
        <v>287148.93766675005</v>
      </c>
      <c r="BB48" s="52">
        <f>BA48/365</f>
        <v>786.70941826506862</v>
      </c>
      <c r="BC48" s="73">
        <f>SUM(BC40:BC47)</f>
        <v>10834.283421562499</v>
      </c>
      <c r="BD48" s="52">
        <f>BC48/365</f>
        <v>29.682968278253423</v>
      </c>
      <c r="BE48" s="73">
        <f>SUM(BE40:BE47)</f>
        <v>76891.02184612499</v>
      </c>
      <c r="BF48" s="52">
        <f>BE48/365</f>
        <v>210.66033382499998</v>
      </c>
      <c r="BG48" s="73">
        <f>SUM(BG40:BG47)</f>
        <v>154727.39004043181</v>
      </c>
      <c r="BH48" s="52">
        <f>BG48/365</f>
        <v>423.91065764501866</v>
      </c>
      <c r="BI48" s="73">
        <f>SUM(BI40:BI47)</f>
        <v>139611.37767749999</v>
      </c>
      <c r="BJ48" s="52">
        <f>BI48/365</f>
        <v>382.4969251438356</v>
      </c>
      <c r="BK48" s="73">
        <f>SUM(BK40:BK47)</f>
        <v>63130.134186818184</v>
      </c>
      <c r="BL48" s="52">
        <f>BK48/365</f>
        <v>172.95927174470737</v>
      </c>
      <c r="BM48" s="73">
        <f>SUM(BM40:BM47)</f>
        <v>12394.690698397728</v>
      </c>
      <c r="BN48" s="52">
        <f>BM48/365</f>
        <v>33.958056707938979</v>
      </c>
      <c r="BO48" s="73">
        <f>SUM(BO40:BO47)</f>
        <v>0</v>
      </c>
      <c r="BP48" s="52">
        <f>BO48/365</f>
        <v>0</v>
      </c>
      <c r="BQ48" s="73">
        <f>SUM(BQ40:BQ47)</f>
        <v>2030691.0603974431</v>
      </c>
      <c r="BR48" s="52">
        <f>BQ48/365</f>
        <v>5563.5371517738167</v>
      </c>
      <c r="BS48" s="73">
        <f>SUM(BS40:BS47)</f>
        <v>16904.220617999996</v>
      </c>
      <c r="BT48" s="52">
        <f>BS48/365</f>
        <v>46.312933199999989</v>
      </c>
    </row>
    <row r="49" spans="1:72" ht="16.5" thickBot="1" x14ac:dyDescent="0.3">
      <c r="A49" s="38">
        <f t="shared" si="102"/>
        <v>34</v>
      </c>
      <c r="B49" s="82" t="s">
        <v>125</v>
      </c>
      <c r="C49" s="72"/>
      <c r="D49" s="83"/>
      <c r="E49" s="84">
        <f>E18-(E37+E48)</f>
        <v>13902030.395000011</v>
      </c>
      <c r="F49" s="85">
        <f>E49/365</f>
        <v>38087.754506849342</v>
      </c>
      <c r="G49" s="84">
        <f>IF((G18-(G37+G48))&lt;0,"N/A",(G18-(G37+G48)))</f>
        <v>3422442.1685187519</v>
      </c>
      <c r="H49" s="85">
        <f>IFERROR(G49/365,"")</f>
        <v>9376.5538863527454</v>
      </c>
      <c r="I49" s="84">
        <f>IF((I18-(I37+I48))&lt;0,"N/A",(I18-(I37+I48)))</f>
        <v>220580.20533846598</v>
      </c>
      <c r="J49" s="85">
        <f>IFERROR(I49/365,"")</f>
        <v>604.32932969442732</v>
      </c>
      <c r="K49" s="84">
        <f t="shared" ref="K49" si="199">IF((K18-(K37+K48))&lt;0,"N/A",(K18-(K37+K48)))</f>
        <v>12382.780864755681</v>
      </c>
      <c r="L49" s="85">
        <f t="shared" ref="L49" si="200">IFERROR(K49/365,"")</f>
        <v>33.925427026727895</v>
      </c>
      <c r="M49" s="84">
        <f t="shared" ref="M49" si="201">IF((M18-(M37+M48))&lt;0,"N/A",(M18-(M37+M48)))</f>
        <v>785895.4733118182</v>
      </c>
      <c r="N49" s="85">
        <f t="shared" ref="N49" si="202">IFERROR(M49/365,"")</f>
        <v>2153.138283046077</v>
      </c>
      <c r="O49" s="84">
        <f t="shared" ref="O49" si="203">IF((O18-(O37+O48))&lt;0,"N/A",(O18-(O37+O48)))</f>
        <v>246676.12362712482</v>
      </c>
      <c r="P49" s="85">
        <f t="shared" ref="P49" si="204">IFERROR(O49/365,"")</f>
        <v>675.82499623869819</v>
      </c>
      <c r="Q49" s="84">
        <f t="shared" ref="Q49" si="205">IF((Q18-(Q37+Q48))&lt;0,"N/A",(Q18-(Q37+Q48)))</f>
        <v>153136.95442239766</v>
      </c>
      <c r="R49" s="85">
        <f t="shared" ref="R49" si="206">IFERROR(Q49/365,"")</f>
        <v>419.55329978739081</v>
      </c>
      <c r="S49" s="84">
        <f t="shared" ref="S49" si="207">IF((S18-(S37+S48))&lt;0,"N/A",(S18-(S37+S48)))</f>
        <v>41400.965969261364</v>
      </c>
      <c r="T49" s="85">
        <f t="shared" ref="T49" si="208">IFERROR(S49/365,"")</f>
        <v>113.4273040253736</v>
      </c>
      <c r="U49" s="84">
        <f t="shared" ref="U49" si="209">IF((U18-(U37+U48))&lt;0,"N/A",(U18-(U37+U48)))</f>
        <v>142584.85485045449</v>
      </c>
      <c r="V49" s="85">
        <f t="shared" ref="V49" si="210">IFERROR(U49/365,"")</f>
        <v>390.64343794645066</v>
      </c>
      <c r="W49" s="84">
        <f t="shared" ref="W49" si="211">IF((W18-(W37+W48))&lt;0,"N/A",(W18-(W37+W48)))</f>
        <v>10334.994620681813</v>
      </c>
      <c r="X49" s="85">
        <f t="shared" ref="X49" si="212">IFERROR(W49/365,"")</f>
        <v>28.315053755292638</v>
      </c>
      <c r="Y49" s="84">
        <f t="shared" ref="Y49:AA49" si="213">IF((Y18-(Y37+Y48))&lt;0,"N/A",(Y18-(Y37+Y48)))</f>
        <v>111103.60639312502</v>
      </c>
      <c r="Z49" s="85">
        <f t="shared" ref="Z49" si="214">IFERROR(Y49/365,"")</f>
        <v>304.3934421729453</v>
      </c>
      <c r="AA49" s="84" t="str">
        <f t="shared" si="213"/>
        <v>N/A</v>
      </c>
      <c r="AB49" s="85" t="str">
        <f t="shared" ref="AB49" si="215">IFERROR(AA49/365,"")</f>
        <v/>
      </c>
      <c r="AC49" s="84">
        <f t="shared" ref="AC49" si="216">IF((AC18-(AC37+AC48))&lt;0,"N/A",(AC18-(AC37+AC48)))</f>
        <v>568864.48722031247</v>
      </c>
      <c r="AD49" s="85">
        <f t="shared" ref="AD49" si="217">IFERROR(AC49/365,"")</f>
        <v>1558.5328416994862</v>
      </c>
      <c r="AE49" s="84">
        <f t="shared" ref="AE49" si="218">IF((AE18-(AE37+AE48))&lt;0,"N/A",(AE18-(AE37+AE48)))</f>
        <v>83147.766413772712</v>
      </c>
      <c r="AF49" s="85">
        <f t="shared" ref="AF49" si="219">IFERROR(AE49/365,"")</f>
        <v>227.80209976376085</v>
      </c>
      <c r="AG49" s="84">
        <f t="shared" ref="AG49" si="220">IF((AG18-(AG37+AG48))&lt;0,"N/A",(AG18-(AG37+AG48)))</f>
        <v>33151.64040014206</v>
      </c>
      <c r="AH49" s="85">
        <f t="shared" ref="AH49" si="221">IFERROR(AG49/365,"")</f>
        <v>90.826412055183724</v>
      </c>
      <c r="AI49" s="84">
        <f t="shared" ref="AI49" si="222">IF((AI18-(AI37+AI48))&lt;0,"N/A",(AI18-(AI37+AI48)))</f>
        <v>81999.732434000005</v>
      </c>
      <c r="AJ49" s="85">
        <f t="shared" ref="AJ49" si="223">IFERROR(AI49/365,"")</f>
        <v>224.65680118904112</v>
      </c>
      <c r="AK49" s="84">
        <f t="shared" ref="AK49" si="224">IF((AK18-(AK37+AK48))&lt;0,"N/A",(AK18-(AK37+AK48)))</f>
        <v>37778.887921636342</v>
      </c>
      <c r="AL49" s="85">
        <f t="shared" ref="AL49" si="225">IFERROR(AK49/365,"")</f>
        <v>103.50380252503108</v>
      </c>
      <c r="AM49" s="84" t="str">
        <f t="shared" ref="AM49" si="226">IF((AM18-(AM37+AM48))&lt;0,"N/A",(AM18-(AM37+AM48)))</f>
        <v>N/A</v>
      </c>
      <c r="AN49" s="85" t="str">
        <f t="shared" ref="AN49" si="227">IFERROR(AM49/365,"")</f>
        <v/>
      </c>
      <c r="AO49" s="84" t="str">
        <f t="shared" ref="AO49" si="228">IF((AO18-(AO37+AO48))&lt;0,"N/A",(AO18-(AO37+AO48)))</f>
        <v>N/A</v>
      </c>
      <c r="AP49" s="85" t="str">
        <f t="shared" ref="AP49" si="229">IFERROR(AO49/365,"")</f>
        <v/>
      </c>
      <c r="AQ49" s="84">
        <f t="shared" ref="AQ49" si="230">IF((AQ18-(AQ37+AQ48))&lt;0,"N/A",(AQ18-(AQ37+AQ48)))</f>
        <v>548656.39238163596</v>
      </c>
      <c r="AR49" s="85">
        <f t="shared" ref="AR49" si="231">IFERROR(AQ49/365,"")</f>
        <v>1503.168198305852</v>
      </c>
      <c r="AS49" s="84">
        <f t="shared" ref="AS49" si="232">IF((AS18-(AS37+AS48))&lt;0,"N/A",(AS18-(AS37+AS48)))</f>
        <v>306912.03956555086</v>
      </c>
      <c r="AT49" s="85">
        <f t="shared" ref="AT49" si="233">IFERROR(AS49/365,"")</f>
        <v>840.8549029193174</v>
      </c>
      <c r="AU49" s="84">
        <f t="shared" ref="AU49" si="234">IF((AU18-(AU37+AU48))&lt;0,"N/A",(AU18-(AU37+AU48)))</f>
        <v>81012.651478011394</v>
      </c>
      <c r="AV49" s="85">
        <f t="shared" ref="AV49" si="235">IFERROR(AU49/365,"")</f>
        <v>221.95246980277093</v>
      </c>
      <c r="AW49" s="84" t="str">
        <f t="shared" ref="AW49" si="236">IF((AW18-(AW37+AW48))&lt;0,"N/A",(AW18-(AW37+AW48)))</f>
        <v>N/A</v>
      </c>
      <c r="AX49" s="85" t="str">
        <f t="shared" ref="AX49" si="237">IFERROR(AW49/365,"")</f>
        <v/>
      </c>
      <c r="AY49" s="84">
        <f t="shared" ref="AY49" si="238">IF((AY18-(AY37+AY48))&lt;0,"N/A",(AY18-(AY37+AY48)))</f>
        <v>69834.100439062109</v>
      </c>
      <c r="AZ49" s="85">
        <f t="shared" ref="AZ49" si="239">IFERROR(AY49/365,"")</f>
        <v>191.3263025727729</v>
      </c>
      <c r="BA49" s="84">
        <f t="shared" ref="BA49" si="240">IF((BA18-(BA37+BA48))&lt;0,"N/A",(BA18-(BA37+BA48)))</f>
        <v>120519.46233324986</v>
      </c>
      <c r="BB49" s="85">
        <f t="shared" ref="BB49" si="241">IFERROR(BA49/365,"")</f>
        <v>330.19030776232836</v>
      </c>
      <c r="BC49" s="84" t="str">
        <f t="shared" ref="BC49" si="242">IF((BC18-(BC37+BC48))&lt;0,"N/A",(BC18-(BC37+BC48)))</f>
        <v>N/A</v>
      </c>
      <c r="BD49" s="85" t="str">
        <f t="shared" ref="BD49" si="243">IFERROR(BC49/365,"")</f>
        <v/>
      </c>
      <c r="BE49" s="84">
        <f t="shared" ref="BE49" si="244">IF((BE18-(BE37+BE48))&lt;0,"N/A",(BE18-(BE37+BE48)))</f>
        <v>168545.878153875</v>
      </c>
      <c r="BF49" s="85">
        <f t="shared" ref="BF49" si="245">IFERROR(BE49/365,"")</f>
        <v>461.76952918869864</v>
      </c>
      <c r="BG49" s="84">
        <f t="shared" ref="BG49" si="246">IF((BG18-(BG37+BG48))&lt;0,"N/A",(BG18-(BG37+BG48)))</f>
        <v>172280.70995956822</v>
      </c>
      <c r="BH49" s="85">
        <f t="shared" ref="BH49" si="247">IFERROR(BG49/365,"")</f>
        <v>472.00194509470748</v>
      </c>
      <c r="BI49" s="84">
        <f t="shared" ref="BI49" si="248">IF((BI18-(BI37+BI48))&lt;0,"N/A",(BI18-(BI37+BI48)))</f>
        <v>263248.02232250001</v>
      </c>
      <c r="BJ49" s="85">
        <f t="shared" ref="BJ49" si="249">IFERROR(BI49/365,"")</f>
        <v>721.22745841780829</v>
      </c>
      <c r="BK49" s="84">
        <f t="shared" ref="BK49" si="250">IF((BK18-(BK37+BK48))&lt;0,"N/A",(BK18-(BK37+BK48)))</f>
        <v>77720.46581318177</v>
      </c>
      <c r="BL49" s="85">
        <f t="shared" ref="BL49" si="251">IFERROR(BK49/365,"")</f>
        <v>212.93278304981308</v>
      </c>
      <c r="BM49" s="84">
        <f t="shared" ref="BM49" si="252">IF((BM18-(BM37+BM48))&lt;0,"N/A",(BM18-(BM37+BM48)))</f>
        <v>4871.1093016022642</v>
      </c>
      <c r="BN49" s="85">
        <f t="shared" ref="BN49" si="253">IFERROR(BM49/365,"")</f>
        <v>13.345504935896614</v>
      </c>
      <c r="BO49" s="84">
        <f>IF((BO18-(BO37+BO48))&lt;0,"N/A",(BO18-(BO37+BO48)))</f>
        <v>0</v>
      </c>
      <c r="BP49" s="85">
        <f t="shared" ref="BP49" si="254">IFERROR(BO49/365,"")</f>
        <v>0</v>
      </c>
      <c r="BQ49" s="84">
        <f t="shared" ref="BQ49" si="255">IF((BQ18-(BQ37+BQ48))&lt;0,"N/A",(BQ18-(BQ37+BQ48)))</f>
        <v>6261820.8396025561</v>
      </c>
      <c r="BR49" s="85">
        <f t="shared" ref="BR49" si="256">IFERROR(BQ49/365,"")</f>
        <v>17155.673533157689</v>
      </c>
      <c r="BS49" s="84">
        <f t="shared" ref="BS49" si="257">IF((BS18-(BS37+BS48))&lt;0,"N/A",(BS18-(BS37+BS48)))</f>
        <v>2007.7793820000079</v>
      </c>
      <c r="BT49" s="85">
        <f t="shared" ref="BT49" si="258">IFERROR(BS49/365,"")</f>
        <v>5.5007654301370081</v>
      </c>
    </row>
    <row r="50" spans="1:72" ht="16.5" thickBot="1" x14ac:dyDescent="0.3">
      <c r="A50" s="38">
        <f t="shared" si="102"/>
        <v>35</v>
      </c>
      <c r="B50" s="86" t="s">
        <v>126</v>
      </c>
      <c r="C50" s="87"/>
      <c r="D50" s="88"/>
      <c r="E50" s="89">
        <f>IF(E49&gt;0, IF(E18&gt;0, E49/E18),"")</f>
        <v>0.19662210684186029</v>
      </c>
      <c r="F50" s="85"/>
      <c r="G50" s="89">
        <f>IFERROR(IF(G49&gt;0, IF(G18&gt;0, G49/G18),""),"")</f>
        <v>0.15137294902304313</v>
      </c>
      <c r="H50" s="85"/>
      <c r="I50" s="89">
        <f>IFERROR(IF(I49&gt;0, IF(I18&gt;0, I49/I18),""),"")</f>
        <v>0.16569865629201785</v>
      </c>
      <c r="J50" s="85"/>
      <c r="K50" s="89">
        <f t="shared" ref="K50" si="259">IFERROR(IF(K49&gt;0, IF(K18&gt;0, K49/K18),""),"")</f>
        <v>3.847173169276652E-2</v>
      </c>
      <c r="L50" s="85"/>
      <c r="M50" s="89">
        <f t="shared" ref="M50" si="260">IFERROR(IF(M49&gt;0, IF(M18&gt;0, M49/M18),""),"")</f>
        <v>0.28801770309847785</v>
      </c>
      <c r="N50" s="85"/>
      <c r="O50" s="89">
        <f t="shared" ref="O50" si="261">IFERROR(IF(O49&gt;0, IF(O18&gt;0, O49/O18),""),"")</f>
        <v>0.11619382630621182</v>
      </c>
      <c r="P50" s="85"/>
      <c r="Q50" s="89">
        <f t="shared" ref="Q50" si="262">IFERROR(IF(Q49&gt;0, IF(Q18&gt;0, Q49/Q18),""),"")</f>
        <v>0.18820685519975427</v>
      </c>
      <c r="R50" s="85"/>
      <c r="S50" s="89">
        <f t="shared" ref="S50" si="263">IFERROR(IF(S49&gt;0, IF(S18&gt;0, S49/S18),""),"")</f>
        <v>0.1386395755493092</v>
      </c>
      <c r="T50" s="85"/>
      <c r="U50" s="89">
        <f t="shared" ref="U50" si="264">IFERROR(IF(U49&gt;0, IF(U18&gt;0, U49/U18),""),"")</f>
        <v>0.2814706227763818</v>
      </c>
      <c r="V50" s="85"/>
      <c r="W50" s="89">
        <f t="shared" ref="W50" si="265">IFERROR(IF(W49&gt;0, IF(W18&gt;0, W49/W18),""),"")</f>
        <v>8.2281713472248816E-2</v>
      </c>
      <c r="X50" s="85"/>
      <c r="Y50" s="89">
        <f t="shared" ref="Y50:AA50" si="266">IFERROR(IF(Y49&gt;0, IF(Y18&gt;0, Y49/Y18),""),"")</f>
        <v>0.20549815759241111</v>
      </c>
      <c r="Z50" s="85"/>
      <c r="AA50" s="89" t="str">
        <f t="shared" si="266"/>
        <v/>
      </c>
      <c r="AB50" s="85"/>
      <c r="AC50" s="89">
        <f t="shared" ref="AC50" si="267">IFERROR(IF(AC49&gt;0, IF(AC18&gt;0, AC49/AC18),""),"")</f>
        <v>0.16379840430420564</v>
      </c>
      <c r="AD50" s="85"/>
      <c r="AE50" s="89">
        <f t="shared" ref="AE50" si="268">IFERROR(IF(AE49&gt;0, IF(AE18&gt;0, AE49/AE18),""),"")</f>
        <v>7.6617785768311089E-2</v>
      </c>
      <c r="AF50" s="85"/>
      <c r="AG50" s="89">
        <f t="shared" ref="AG50" si="269">IFERROR(IF(AG49&gt;0, IF(AG18&gt;0, AG49/AG18),""),"")</f>
        <v>6.3419591954129842E-2</v>
      </c>
      <c r="AH50" s="85"/>
      <c r="AI50" s="89">
        <f t="shared" ref="AI50" si="270">IFERROR(IF(AI49&gt;0, IF(AI18&gt;0, AI49/AI18),""),"")</f>
        <v>0.3250900241994632</v>
      </c>
      <c r="AJ50" s="85"/>
      <c r="AK50" s="89">
        <f t="shared" ref="AK50" si="271">IFERROR(IF(AK49&gt;0, IF(AK18&gt;0, AK49/AK18),""),"")</f>
        <v>0.14521237809233573</v>
      </c>
      <c r="AL50" s="85"/>
      <c r="AM50" s="89" t="str">
        <f t="shared" ref="AM50" si="272">IFERROR(IF(AM49&gt;0, IF(AM18&gt;0, AM49/AM18),""),"")</f>
        <v/>
      </c>
      <c r="AN50" s="85"/>
      <c r="AO50" s="89" t="str">
        <f t="shared" ref="AO50" si="273">IFERROR(IF(AO49&gt;0, IF(AO18&gt;0, AO49/AO18),""),"")</f>
        <v/>
      </c>
      <c r="AP50" s="85"/>
      <c r="AQ50" s="89">
        <f t="shared" ref="AQ50" si="274">IFERROR(IF(AQ49&gt;0, IF(AQ18&gt;0, AQ49/AQ18),""),"")</f>
        <v>0.13676627918084172</v>
      </c>
      <c r="AR50" s="85"/>
      <c r="AS50" s="89">
        <f t="shared" ref="AS50" si="275">IFERROR(IF(AS49&gt;0, IF(AS18&gt;0, AS49/AS18),""),"")</f>
        <v>0.13376833121533105</v>
      </c>
      <c r="AT50" s="85"/>
      <c r="AU50" s="89">
        <f t="shared" ref="AU50" si="276">IFERROR(IF(AU49&gt;0, IF(AU18&gt;0, AU49/AU18),""),"")</f>
        <v>8.619348317096881E-2</v>
      </c>
      <c r="AV50" s="85"/>
      <c r="AW50" s="89" t="str">
        <f t="shared" ref="AW50" si="277">IFERROR(IF(AW49&gt;0, IF(AW18&gt;0, AW49/AW18),""),"")</f>
        <v/>
      </c>
      <c r="AX50" s="85"/>
      <c r="AY50" s="89">
        <f t="shared" ref="AY50" si="278">IFERROR(IF(AY49&gt;0, IF(AY18&gt;0, AY49/AY18),""),"")</f>
        <v>4.7165444502345034E-2</v>
      </c>
      <c r="AZ50" s="85"/>
      <c r="BA50" s="89">
        <f t="shared" ref="BA50" si="279">IFERROR(IF(BA49&gt;0, IF(BA18&gt;0, BA49/BA18),""),"")</f>
        <v>9.4856284322394638E-2</v>
      </c>
      <c r="BB50" s="85"/>
      <c r="BC50" s="89" t="str">
        <f t="shared" ref="BC50" si="280">IFERROR(IF(BC49&gt;0, IF(BC18&gt;0, BC49/BC18),""),"")</f>
        <v/>
      </c>
      <c r="BD50" s="85"/>
      <c r="BE50" s="89">
        <f t="shared" ref="BE50" si="281">IFERROR(IF(BE49&gt;0, IF(BE18&gt;0, BE49/BE18),""),"")</f>
        <v>0.31925860893013075</v>
      </c>
      <c r="BF50" s="85"/>
      <c r="BG50" s="89">
        <f t="shared" ref="BG50" si="282">IFERROR(IF(BG49&gt;0, IF(BG18&gt;0, BG49/BG18),""),"")</f>
        <v>9.2023067611447296E-2</v>
      </c>
      <c r="BH50" s="85"/>
      <c r="BI50" s="89">
        <f t="shared" ref="BI50" si="283">IFERROR(IF(BI49&gt;0, IF(BI18&gt;0, BI49/BI18),""),"")</f>
        <v>0.30672293049017779</v>
      </c>
      <c r="BJ50" s="85"/>
      <c r="BK50" s="89">
        <f t="shared" ref="BK50" si="284">IFERROR(IF(BK49&gt;0, IF(BK18&gt;0, BK49/BK18),""),"")</f>
        <v>0.16489292380469633</v>
      </c>
      <c r="BL50" s="85"/>
      <c r="BM50" s="89">
        <f t="shared" ref="BM50" si="285">IFERROR(IF(BM49&gt;0, IF(BM18&gt;0, BM49/BM18),""),"")</f>
        <v>4.1999200744969128E-2</v>
      </c>
      <c r="BN50" s="85"/>
      <c r="BO50" s="89"/>
      <c r="BP50" s="85"/>
      <c r="BQ50" s="89">
        <f t="shared" ref="BQ50" si="286">IFERROR(IF(BQ49&gt;0, IF(BQ18&gt;0, BQ49/BQ18),""),"")</f>
        <v>0.35420026902356805</v>
      </c>
      <c r="BR50" s="85"/>
      <c r="BS50" s="89">
        <f t="shared" ref="BS50" si="287">IFERROR(IF(BS49&gt;0, IF(BS18&gt;0, BS49/BS18),""),"")</f>
        <v>3.0020624730861364E-2</v>
      </c>
      <c r="BT50" s="85"/>
    </row>
    <row r="51" spans="1:72" x14ac:dyDescent="0.25"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</row>
    <row r="52" spans="1:72" x14ac:dyDescent="0.25">
      <c r="B52" s="6" t="s">
        <v>127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</row>
    <row r="53" spans="1:72" x14ac:dyDescent="0.25">
      <c r="B53" s="6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</row>
    <row r="54" spans="1:72" x14ac:dyDescent="0.25">
      <c r="B54" s="6" t="s">
        <v>128</v>
      </c>
      <c r="D54" s="90"/>
      <c r="E54" s="90">
        <f t="shared" ref="E54:E59" si="288">SUM(G54,I54,K54,M54,O54,Q54,S54,U54,W54,Y54,AA54,AC54,AE54,AG54,AI54,AK54,AM54,AO54,AQ54,AS54,AU54,AW54,AY54,BA54,BC54,BE54,BG54,BI54,BK54,BM54,BO54,BQ54,)</f>
        <v>358287</v>
      </c>
      <c r="F54" s="90"/>
      <c r="G54" s="90">
        <v>10080</v>
      </c>
      <c r="H54" s="90"/>
      <c r="I54" s="90">
        <v>1848</v>
      </c>
      <c r="J54" s="90"/>
      <c r="K54" s="90">
        <v>0</v>
      </c>
      <c r="L54" s="90"/>
      <c r="M54" s="90">
        <v>1185</v>
      </c>
      <c r="N54" s="90"/>
      <c r="O54" s="90">
        <v>128</v>
      </c>
      <c r="P54" s="90"/>
      <c r="Q54" s="90">
        <v>163</v>
      </c>
      <c r="R54" s="90"/>
      <c r="S54" s="90">
        <v>93</v>
      </c>
      <c r="T54" s="90"/>
      <c r="U54" s="90">
        <v>5555</v>
      </c>
      <c r="V54" s="90"/>
      <c r="W54" s="90">
        <v>16</v>
      </c>
      <c r="X54" s="90"/>
      <c r="Y54" s="90">
        <v>0</v>
      </c>
      <c r="Z54" s="90"/>
      <c r="AA54" s="90">
        <v>4676</v>
      </c>
      <c r="AB54" s="90"/>
      <c r="AC54" s="90">
        <v>174</v>
      </c>
      <c r="AD54" s="90"/>
      <c r="AE54" s="90">
        <v>0</v>
      </c>
      <c r="AF54" s="90"/>
      <c r="AG54" s="90">
        <v>22</v>
      </c>
      <c r="AH54" s="90"/>
      <c r="AI54" s="90">
        <v>28</v>
      </c>
      <c r="AJ54" s="90"/>
      <c r="AK54" s="90">
        <v>108</v>
      </c>
      <c r="AL54" s="90"/>
      <c r="AM54" s="90">
        <v>4866</v>
      </c>
      <c r="AN54" s="90"/>
      <c r="AO54" s="90">
        <v>3322</v>
      </c>
      <c r="AP54" s="90"/>
      <c r="AQ54" s="90">
        <v>3717</v>
      </c>
      <c r="AR54" s="90"/>
      <c r="AS54" s="90">
        <v>82</v>
      </c>
      <c r="AT54" s="90"/>
      <c r="AU54" s="90">
        <v>628</v>
      </c>
      <c r="AV54" s="90"/>
      <c r="AW54" s="90">
        <v>37</v>
      </c>
      <c r="AX54" s="90"/>
      <c r="AY54" s="90">
        <v>20</v>
      </c>
      <c r="AZ54" s="90"/>
      <c r="BA54" s="90">
        <v>105791</v>
      </c>
      <c r="BB54" s="90"/>
      <c r="BC54" s="90">
        <v>0</v>
      </c>
      <c r="BD54" s="90"/>
      <c r="BE54" s="90">
        <v>2355</v>
      </c>
      <c r="BF54" s="90"/>
      <c r="BG54" s="90">
        <v>1126</v>
      </c>
      <c r="BH54" s="90"/>
      <c r="BI54" s="90">
        <v>0</v>
      </c>
      <c r="BJ54" s="90"/>
      <c r="BK54" s="90">
        <v>21</v>
      </c>
      <c r="BL54" s="90"/>
      <c r="BM54" s="90">
        <v>83</v>
      </c>
      <c r="BN54" s="90"/>
      <c r="BO54" s="90">
        <v>0</v>
      </c>
      <c r="BP54" s="90"/>
      <c r="BQ54" s="90">
        <v>212163</v>
      </c>
      <c r="BR54" s="90"/>
      <c r="BS54" s="90">
        <v>0</v>
      </c>
      <c r="BT54" s="90"/>
    </row>
    <row r="55" spans="1:72" x14ac:dyDescent="0.25">
      <c r="B55" s="6" t="s">
        <v>129</v>
      </c>
      <c r="D55" s="90"/>
      <c r="E55" s="90">
        <f t="shared" si="288"/>
        <v>1090.8489999999999</v>
      </c>
      <c r="F55" s="90"/>
      <c r="G55" s="90">
        <v>0</v>
      </c>
      <c r="H55" s="90"/>
      <c r="I55" s="90">
        <v>0</v>
      </c>
      <c r="J55" s="90"/>
      <c r="K55" s="90">
        <v>0</v>
      </c>
      <c r="L55" s="90"/>
      <c r="M55" s="90">
        <v>0</v>
      </c>
      <c r="N55" s="90"/>
      <c r="O55" s="90">
        <v>12</v>
      </c>
      <c r="P55" s="90"/>
      <c r="Q55" s="90">
        <v>23</v>
      </c>
      <c r="R55" s="90"/>
      <c r="S55" s="90">
        <v>12</v>
      </c>
      <c r="T55" s="90"/>
      <c r="U55" s="90">
        <v>0</v>
      </c>
      <c r="V55" s="90"/>
      <c r="W55" s="90">
        <v>0</v>
      </c>
      <c r="X55" s="90"/>
      <c r="Y55" s="90">
        <v>0</v>
      </c>
      <c r="Z55" s="90"/>
      <c r="AA55" s="90">
        <v>0</v>
      </c>
      <c r="AB55" s="90"/>
      <c r="AC55" s="90">
        <v>30</v>
      </c>
      <c r="AD55" s="90"/>
      <c r="AE55" s="90">
        <v>0</v>
      </c>
      <c r="AF55" s="90"/>
      <c r="AG55" s="90">
        <v>4</v>
      </c>
      <c r="AH55" s="90"/>
      <c r="AI55" s="90">
        <v>0</v>
      </c>
      <c r="AJ55" s="90"/>
      <c r="AK55" s="90">
        <v>0</v>
      </c>
      <c r="AL55" s="90"/>
      <c r="AM55" s="90">
        <v>0</v>
      </c>
      <c r="AN55" s="90"/>
      <c r="AO55" s="90">
        <v>22</v>
      </c>
      <c r="AP55" s="90"/>
      <c r="AQ55" s="90">
        <v>0</v>
      </c>
      <c r="AR55" s="90"/>
      <c r="AS55" s="90">
        <v>40</v>
      </c>
      <c r="AT55" s="90"/>
      <c r="AU55" s="90">
        <v>440.84899999999999</v>
      </c>
      <c r="AV55" s="90"/>
      <c r="AW55" s="90">
        <v>0</v>
      </c>
      <c r="AX55" s="90"/>
      <c r="AY55" s="90">
        <v>0</v>
      </c>
      <c r="AZ55" s="90"/>
      <c r="BA55" s="90">
        <v>383</v>
      </c>
      <c r="BB55" s="90"/>
      <c r="BC55" s="90">
        <v>0</v>
      </c>
      <c r="BD55" s="90"/>
      <c r="BE55" s="90">
        <v>0</v>
      </c>
      <c r="BF55" s="90"/>
      <c r="BG55" s="90">
        <v>107</v>
      </c>
      <c r="BH55" s="90"/>
      <c r="BI55" s="90">
        <v>0</v>
      </c>
      <c r="BJ55" s="90"/>
      <c r="BK55" s="90">
        <v>17</v>
      </c>
      <c r="BL55" s="90"/>
      <c r="BM55" s="90">
        <v>0</v>
      </c>
      <c r="BN55" s="90"/>
      <c r="BO55" s="90">
        <v>0</v>
      </c>
      <c r="BP55" s="90"/>
      <c r="BQ55" s="90">
        <v>0</v>
      </c>
      <c r="BR55" s="90"/>
      <c r="BS55" s="90">
        <v>0</v>
      </c>
      <c r="BT55" s="90"/>
    </row>
    <row r="56" spans="1:72" x14ac:dyDescent="0.25">
      <c r="B56" s="6" t="s">
        <v>130</v>
      </c>
      <c r="D56" s="90"/>
      <c r="E56" s="90">
        <f t="shared" si="288"/>
        <v>30468.400000000001</v>
      </c>
      <c r="F56" s="90"/>
      <c r="G56" s="90">
        <v>13754.4</v>
      </c>
      <c r="H56" s="90"/>
      <c r="I56" s="90">
        <v>3100</v>
      </c>
      <c r="J56" s="90"/>
      <c r="K56" s="90">
        <v>1250</v>
      </c>
      <c r="L56" s="90"/>
      <c r="M56" s="90">
        <v>50</v>
      </c>
      <c r="N56" s="90"/>
      <c r="O56" s="90">
        <v>400</v>
      </c>
      <c r="P56" s="90"/>
      <c r="Q56" s="90">
        <v>0</v>
      </c>
      <c r="R56" s="90"/>
      <c r="S56" s="90">
        <v>120</v>
      </c>
      <c r="T56" s="90"/>
      <c r="U56" s="90">
        <v>0</v>
      </c>
      <c r="V56" s="90"/>
      <c r="W56" s="90">
        <v>1175</v>
      </c>
      <c r="X56" s="90"/>
      <c r="Y56" s="90">
        <v>0</v>
      </c>
      <c r="Z56" s="90"/>
      <c r="AA56" s="90">
        <v>0</v>
      </c>
      <c r="AB56" s="90"/>
      <c r="AC56" s="90">
        <v>2350</v>
      </c>
      <c r="AD56" s="90"/>
      <c r="AE56" s="90">
        <v>1</v>
      </c>
      <c r="AF56" s="90"/>
      <c r="AG56" s="90">
        <v>0</v>
      </c>
      <c r="AH56" s="90"/>
      <c r="AI56" s="90">
        <v>210</v>
      </c>
      <c r="AJ56" s="90"/>
      <c r="AK56" s="90">
        <v>0</v>
      </c>
      <c r="AL56" s="90"/>
      <c r="AM56" s="90">
        <v>0</v>
      </c>
      <c r="AN56" s="90"/>
      <c r="AO56" s="90">
        <v>230</v>
      </c>
      <c r="AP56" s="90"/>
      <c r="AQ56" s="90">
        <v>400</v>
      </c>
      <c r="AR56" s="90"/>
      <c r="AS56" s="90">
        <v>0</v>
      </c>
      <c r="AT56" s="90"/>
      <c r="AU56" s="90">
        <v>0</v>
      </c>
      <c r="AV56" s="90"/>
      <c r="AW56" s="90">
        <v>0</v>
      </c>
      <c r="AX56" s="90"/>
      <c r="AY56" s="90">
        <v>100</v>
      </c>
      <c r="AZ56" s="90"/>
      <c r="BA56" s="90">
        <v>2884</v>
      </c>
      <c r="BB56" s="90"/>
      <c r="BC56" s="90">
        <v>0</v>
      </c>
      <c r="BD56" s="90"/>
      <c r="BE56" s="90">
        <v>0</v>
      </c>
      <c r="BF56" s="90"/>
      <c r="BG56" s="90">
        <v>760</v>
      </c>
      <c r="BH56" s="90"/>
      <c r="BI56" s="90">
        <v>0</v>
      </c>
      <c r="BJ56" s="90"/>
      <c r="BK56" s="90">
        <v>24</v>
      </c>
      <c r="BL56" s="90"/>
      <c r="BM56" s="90">
        <v>0</v>
      </c>
      <c r="BN56" s="90"/>
      <c r="BO56" s="90">
        <v>0</v>
      </c>
      <c r="BP56" s="90"/>
      <c r="BQ56" s="90">
        <v>3660</v>
      </c>
      <c r="BR56" s="90"/>
      <c r="BS56" s="90">
        <v>0</v>
      </c>
      <c r="BT56" s="90"/>
    </row>
    <row r="57" spans="1:72" x14ac:dyDescent="0.25">
      <c r="B57" s="6" t="s">
        <v>131</v>
      </c>
      <c r="D57" s="90"/>
      <c r="E57" s="90">
        <f t="shared" si="288"/>
        <v>46646</v>
      </c>
      <c r="F57" s="90"/>
      <c r="G57" s="90">
        <v>22800</v>
      </c>
      <c r="H57" s="90"/>
      <c r="I57" s="90">
        <v>210</v>
      </c>
      <c r="J57" s="90"/>
      <c r="K57" s="90">
        <v>1920</v>
      </c>
      <c r="L57" s="90"/>
      <c r="M57" s="90">
        <v>0</v>
      </c>
      <c r="N57" s="90"/>
      <c r="O57" s="90">
        <v>60</v>
      </c>
      <c r="P57" s="90"/>
      <c r="Q57" s="90">
        <v>150</v>
      </c>
      <c r="R57" s="90"/>
      <c r="S57" s="90">
        <v>0</v>
      </c>
      <c r="T57" s="90"/>
      <c r="U57" s="90">
        <v>0</v>
      </c>
      <c r="V57" s="90"/>
      <c r="W57" s="90">
        <v>180</v>
      </c>
      <c r="X57" s="90"/>
      <c r="Y57" s="90">
        <v>0</v>
      </c>
      <c r="Z57" s="90"/>
      <c r="AA57" s="90">
        <v>36</v>
      </c>
      <c r="AB57" s="90"/>
      <c r="AC57" s="90">
        <v>1105</v>
      </c>
      <c r="AD57" s="90"/>
      <c r="AE57" s="90">
        <v>283</v>
      </c>
      <c r="AF57" s="90"/>
      <c r="AG57" s="90">
        <v>0</v>
      </c>
      <c r="AH57" s="90"/>
      <c r="AI57" s="90">
        <v>0</v>
      </c>
      <c r="AJ57" s="90"/>
      <c r="AK57" s="90">
        <v>0</v>
      </c>
      <c r="AL57" s="90"/>
      <c r="AM57" s="90">
        <v>0</v>
      </c>
      <c r="AN57" s="90"/>
      <c r="AO57" s="90">
        <v>70</v>
      </c>
      <c r="AP57" s="90"/>
      <c r="AQ57" s="90">
        <v>0</v>
      </c>
      <c r="AR57" s="90"/>
      <c r="AS57" s="90">
        <v>0</v>
      </c>
      <c r="AT57" s="90"/>
      <c r="AU57" s="90">
        <v>1275</v>
      </c>
      <c r="AV57" s="90"/>
      <c r="AW57" s="90">
        <v>84</v>
      </c>
      <c r="AX57" s="90"/>
      <c r="AY57" s="90">
        <v>0</v>
      </c>
      <c r="AZ57" s="90"/>
      <c r="BA57" s="90">
        <v>601</v>
      </c>
      <c r="BB57" s="90"/>
      <c r="BC57" s="90">
        <v>0</v>
      </c>
      <c r="BD57" s="90"/>
      <c r="BE57" s="90">
        <v>0</v>
      </c>
      <c r="BF57" s="90"/>
      <c r="BG57" s="90">
        <v>230</v>
      </c>
      <c r="BH57" s="90"/>
      <c r="BI57" s="90">
        <v>0</v>
      </c>
      <c r="BJ57" s="90"/>
      <c r="BK57" s="90">
        <v>42</v>
      </c>
      <c r="BL57" s="90"/>
      <c r="BM57" s="90">
        <v>0</v>
      </c>
      <c r="BN57" s="90"/>
      <c r="BO57" s="90">
        <v>0</v>
      </c>
      <c r="BP57" s="90"/>
      <c r="BQ57" s="90">
        <v>17600</v>
      </c>
      <c r="BR57" s="90"/>
      <c r="BS57" s="90">
        <v>0</v>
      </c>
      <c r="BT57" s="90"/>
    </row>
    <row r="58" spans="1:72" x14ac:dyDescent="0.25">
      <c r="B58" s="6" t="s">
        <v>132</v>
      </c>
      <c r="D58" s="90"/>
      <c r="E58" s="90">
        <f t="shared" si="288"/>
        <v>95008</v>
      </c>
      <c r="F58" s="90"/>
      <c r="G58" s="90">
        <v>32000</v>
      </c>
      <c r="H58" s="90"/>
      <c r="I58" s="90">
        <v>285</v>
      </c>
      <c r="J58" s="90"/>
      <c r="K58" s="90">
        <v>1720</v>
      </c>
      <c r="L58" s="90"/>
      <c r="M58" s="90">
        <v>280</v>
      </c>
      <c r="N58" s="90"/>
      <c r="O58" s="90">
        <v>160</v>
      </c>
      <c r="P58" s="90"/>
      <c r="Q58" s="90">
        <v>187</v>
      </c>
      <c r="R58" s="90"/>
      <c r="S58" s="90">
        <v>295</v>
      </c>
      <c r="T58" s="90"/>
      <c r="U58" s="90">
        <v>112</v>
      </c>
      <c r="V58" s="90"/>
      <c r="W58" s="90">
        <v>70</v>
      </c>
      <c r="X58" s="90"/>
      <c r="Y58" s="90">
        <v>103</v>
      </c>
      <c r="Z58" s="90"/>
      <c r="AA58" s="90">
        <v>202</v>
      </c>
      <c r="AB58" s="90"/>
      <c r="AC58" s="90">
        <v>8850</v>
      </c>
      <c r="AD58" s="90"/>
      <c r="AE58" s="90">
        <v>0</v>
      </c>
      <c r="AF58" s="90"/>
      <c r="AG58" s="90">
        <v>330</v>
      </c>
      <c r="AH58" s="90"/>
      <c r="AI58" s="90">
        <v>595</v>
      </c>
      <c r="AJ58" s="90"/>
      <c r="AK58" s="90">
        <v>283.5</v>
      </c>
      <c r="AL58" s="90"/>
      <c r="AM58" s="90">
        <v>40</v>
      </c>
      <c r="AN58" s="90"/>
      <c r="AO58" s="90">
        <v>210</v>
      </c>
      <c r="AP58" s="90"/>
      <c r="AQ58" s="90">
        <v>18000</v>
      </c>
      <c r="AR58" s="90"/>
      <c r="AS58" s="90">
        <v>2142</v>
      </c>
      <c r="AT58" s="90"/>
      <c r="AU58" s="90">
        <v>1600</v>
      </c>
      <c r="AV58" s="90"/>
      <c r="AW58" s="90">
        <v>85</v>
      </c>
      <c r="AX58" s="90"/>
      <c r="AY58" s="90">
        <v>3.5</v>
      </c>
      <c r="AZ58" s="90"/>
      <c r="BA58" s="90">
        <v>650</v>
      </c>
      <c r="BB58" s="90"/>
      <c r="BC58" s="90">
        <v>0</v>
      </c>
      <c r="BD58" s="90"/>
      <c r="BE58" s="90">
        <v>200</v>
      </c>
      <c r="BF58" s="90"/>
      <c r="BG58" s="90">
        <v>5350</v>
      </c>
      <c r="BH58" s="90"/>
      <c r="BI58" s="90">
        <v>2050</v>
      </c>
      <c r="BJ58" s="90"/>
      <c r="BK58" s="90">
        <v>200</v>
      </c>
      <c r="BL58" s="90"/>
      <c r="BM58" s="90">
        <v>5</v>
      </c>
      <c r="BN58" s="90"/>
      <c r="BO58" s="90">
        <v>0</v>
      </c>
      <c r="BP58" s="90"/>
      <c r="BQ58" s="90">
        <v>19000</v>
      </c>
      <c r="BR58" s="90"/>
      <c r="BS58" s="90">
        <v>0</v>
      </c>
      <c r="BT58" s="90"/>
    </row>
    <row r="59" spans="1:72" x14ac:dyDescent="0.25">
      <c r="B59" s="6" t="s">
        <v>133</v>
      </c>
      <c r="D59" s="90"/>
      <c r="E59" s="91">
        <f t="shared" si="288"/>
        <v>41344.97</v>
      </c>
      <c r="F59" s="90"/>
      <c r="G59" s="91">
        <v>0</v>
      </c>
      <c r="H59" s="90"/>
      <c r="I59" s="91">
        <v>2200</v>
      </c>
      <c r="J59" s="90"/>
      <c r="K59" s="91">
        <v>0</v>
      </c>
      <c r="L59" s="90"/>
      <c r="M59" s="91">
        <v>10</v>
      </c>
      <c r="N59" s="90"/>
      <c r="O59" s="91">
        <v>0</v>
      </c>
      <c r="P59" s="90"/>
      <c r="Q59" s="91">
        <v>310</v>
      </c>
      <c r="R59" s="90"/>
      <c r="S59" s="91">
        <v>0</v>
      </c>
      <c r="T59" s="90"/>
      <c r="U59" s="91">
        <v>0</v>
      </c>
      <c r="V59" s="90"/>
      <c r="W59" s="91">
        <v>0</v>
      </c>
      <c r="X59" s="90"/>
      <c r="Y59" s="91">
        <v>177</v>
      </c>
      <c r="Z59" s="90"/>
      <c r="AA59" s="91">
        <v>0</v>
      </c>
      <c r="AB59" s="90"/>
      <c r="AC59" s="91">
        <v>330</v>
      </c>
      <c r="AD59" s="90"/>
      <c r="AE59" s="91">
        <v>5594</v>
      </c>
      <c r="AF59" s="90"/>
      <c r="AG59" s="91">
        <v>0</v>
      </c>
      <c r="AH59" s="90"/>
      <c r="AI59" s="91">
        <v>5800</v>
      </c>
      <c r="AJ59" s="90"/>
      <c r="AK59" s="91">
        <v>1469.1999999999998</v>
      </c>
      <c r="AL59" s="90"/>
      <c r="AM59" s="91">
        <v>114</v>
      </c>
      <c r="AN59" s="90"/>
      <c r="AO59" s="91">
        <v>0</v>
      </c>
      <c r="AP59" s="90"/>
      <c r="AQ59" s="91">
        <v>0</v>
      </c>
      <c r="AR59" s="90"/>
      <c r="AS59" s="91">
        <v>0</v>
      </c>
      <c r="AT59" s="90"/>
      <c r="AU59" s="91">
        <v>714.77</v>
      </c>
      <c r="AV59" s="90"/>
      <c r="AW59" s="91">
        <v>702</v>
      </c>
      <c r="AX59" s="90"/>
      <c r="AY59" s="91">
        <v>1311</v>
      </c>
      <c r="AZ59" s="90"/>
      <c r="BA59" s="91">
        <v>144</v>
      </c>
      <c r="BB59" s="90"/>
      <c r="BC59" s="91">
        <v>0</v>
      </c>
      <c r="BD59" s="90"/>
      <c r="BE59" s="91">
        <v>0</v>
      </c>
      <c r="BF59" s="90"/>
      <c r="BG59" s="91">
        <v>0</v>
      </c>
      <c r="BH59" s="90"/>
      <c r="BI59" s="91">
        <v>0</v>
      </c>
      <c r="BJ59" s="90"/>
      <c r="BK59" s="91">
        <v>0</v>
      </c>
      <c r="BL59" s="90"/>
      <c r="BM59" s="91">
        <v>0</v>
      </c>
      <c r="BN59" s="90"/>
      <c r="BO59" s="91">
        <v>0</v>
      </c>
      <c r="BP59" s="90"/>
      <c r="BQ59" s="91">
        <v>22469</v>
      </c>
      <c r="BR59" s="90"/>
      <c r="BS59" s="91">
        <v>0</v>
      </c>
      <c r="BT59" s="90"/>
    </row>
    <row r="60" spans="1:72" x14ac:dyDescent="0.25">
      <c r="B60" s="6" t="s">
        <v>134</v>
      </c>
      <c r="D60" s="90"/>
      <c r="E60" s="90">
        <f>SUM(E53:E59)</f>
        <v>572845.21900000004</v>
      </c>
      <c r="F60" s="90"/>
      <c r="G60" s="90">
        <f>SUM(G53:G59)</f>
        <v>78634.399999999994</v>
      </c>
      <c r="H60" s="90"/>
      <c r="I60" s="90">
        <f>SUM(I53:I59)</f>
        <v>7643</v>
      </c>
      <c r="J60" s="90"/>
      <c r="K60" s="90">
        <f>SUM(K53:K59)</f>
        <v>4890</v>
      </c>
      <c r="L60" s="90"/>
      <c r="M60" s="90">
        <f>SUM(M53:M59)</f>
        <v>1525</v>
      </c>
      <c r="N60" s="90"/>
      <c r="O60" s="90">
        <f>SUM(O53:O59)</f>
        <v>760</v>
      </c>
      <c r="P60" s="90"/>
      <c r="Q60" s="90">
        <f>SUM(Q53:Q59)</f>
        <v>833</v>
      </c>
      <c r="R60" s="90"/>
      <c r="S60" s="90">
        <f>SUM(S53:S59)</f>
        <v>520</v>
      </c>
      <c r="T60" s="90"/>
      <c r="U60" s="90">
        <f>SUM(U53:U59)</f>
        <v>5667</v>
      </c>
      <c r="V60" s="90"/>
      <c r="W60" s="90">
        <f>SUM(W53:W59)</f>
        <v>1441</v>
      </c>
      <c r="X60" s="90"/>
      <c r="Y60" s="90">
        <f>SUM(Y53:Y59)</f>
        <v>280</v>
      </c>
      <c r="Z60" s="90"/>
      <c r="AA60" s="90">
        <f>SUM(AA53:AA59)</f>
        <v>4914</v>
      </c>
      <c r="AB60" s="90"/>
      <c r="AC60" s="90">
        <f>SUM(AC53:AC59)</f>
        <v>12839</v>
      </c>
      <c r="AD60" s="90"/>
      <c r="AE60" s="90">
        <f>SUM(AE53:AE59)</f>
        <v>5878</v>
      </c>
      <c r="AF60" s="90"/>
      <c r="AG60" s="90">
        <f>SUM(AG53:AG59)</f>
        <v>356</v>
      </c>
      <c r="AH60" s="90"/>
      <c r="AI60" s="90">
        <f>SUM(AI53:AI59)</f>
        <v>6633</v>
      </c>
      <c r="AJ60" s="90"/>
      <c r="AK60" s="90">
        <f>SUM(AK53:AK59)</f>
        <v>1860.6999999999998</v>
      </c>
      <c r="AL60" s="90"/>
      <c r="AM60" s="90">
        <f>SUM(AM53:AM59)</f>
        <v>5020</v>
      </c>
      <c r="AN60" s="90"/>
      <c r="AO60" s="90">
        <f>SUM(AO53:AO59)</f>
        <v>3854</v>
      </c>
      <c r="AP60" s="90"/>
      <c r="AQ60" s="90">
        <f>SUM(AQ53:AQ59)</f>
        <v>22117</v>
      </c>
      <c r="AR60" s="90"/>
      <c r="AS60" s="90">
        <f>SUM(AS53:AS59)</f>
        <v>2264</v>
      </c>
      <c r="AT60" s="90"/>
      <c r="AU60" s="90">
        <f>SUM(AU53:AU59)</f>
        <v>4658.6190000000006</v>
      </c>
      <c r="AV60" s="90"/>
      <c r="AW60" s="90">
        <f>SUM(AW53:AW59)</f>
        <v>908</v>
      </c>
      <c r="AX60" s="90"/>
      <c r="AY60" s="90">
        <f>SUM(AY53:AY59)</f>
        <v>1434.5</v>
      </c>
      <c r="AZ60" s="90"/>
      <c r="BA60" s="90">
        <f>SUM(BA53:BA59)</f>
        <v>110453</v>
      </c>
      <c r="BB60" s="90"/>
      <c r="BC60" s="90">
        <f>SUM(BC53:BC59)</f>
        <v>0</v>
      </c>
      <c r="BD60" s="90"/>
      <c r="BE60" s="90">
        <f>SUM(BE53:BE59)</f>
        <v>2555</v>
      </c>
      <c r="BF60" s="90"/>
      <c r="BG60" s="90">
        <f>SUM(BG53:BG59)</f>
        <v>7573</v>
      </c>
      <c r="BH60" s="90"/>
      <c r="BI60" s="90">
        <f>SUM(BI53:BI59)</f>
        <v>2050</v>
      </c>
      <c r="BJ60" s="90"/>
      <c r="BK60" s="90">
        <f>SUM(BK53:BK59)</f>
        <v>304</v>
      </c>
      <c r="BL60" s="90"/>
      <c r="BM60" s="90">
        <f>SUM(BM53:BM59)</f>
        <v>88</v>
      </c>
      <c r="BN60" s="90"/>
      <c r="BO60" s="90">
        <f>SUM(BO53:BO59)</f>
        <v>0</v>
      </c>
      <c r="BP60" s="90"/>
      <c r="BQ60" s="90">
        <f>SUM(BQ53:BQ59)</f>
        <v>274892</v>
      </c>
      <c r="BR60" s="90"/>
      <c r="BS60" s="90">
        <f>SUM(BS53:BS59)</f>
        <v>0</v>
      </c>
      <c r="BT60" s="90"/>
    </row>
    <row r="61" spans="1:72" x14ac:dyDescent="0.25"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</row>
    <row r="62" spans="1:72" x14ac:dyDescent="0.25"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</row>
    <row r="63" spans="1:72" x14ac:dyDescent="0.25"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</row>
    <row r="64" spans="1:72" x14ac:dyDescent="0.25"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</row>
    <row r="65" spans="6:72" x14ac:dyDescent="0.25">
      <c r="F65" s="90"/>
      <c r="H65" s="90"/>
      <c r="J65" s="90"/>
      <c r="L65" s="90"/>
      <c r="N65" s="90"/>
      <c r="P65" s="90"/>
      <c r="R65" s="90"/>
      <c r="T65" s="90"/>
      <c r="V65" s="90"/>
      <c r="X65" s="90"/>
      <c r="Z65" s="90"/>
      <c r="AB65" s="90"/>
      <c r="AD65" s="90"/>
      <c r="AF65" s="90"/>
      <c r="AH65" s="90"/>
      <c r="AJ65" s="90"/>
      <c r="AL65" s="90"/>
      <c r="AN65" s="90"/>
      <c r="AP65" s="90"/>
      <c r="AR65" s="90"/>
      <c r="AT65" s="90"/>
      <c r="AV65" s="90"/>
      <c r="AX65" s="90"/>
      <c r="AZ65" s="90"/>
      <c r="BB65" s="90"/>
      <c r="BD65" s="90"/>
      <c r="BF65" s="90"/>
      <c r="BH65" s="90"/>
      <c r="BJ65" s="90"/>
      <c r="BL65" s="90"/>
      <c r="BN65" s="90"/>
      <c r="BP65" s="90"/>
      <c r="BR65" s="90"/>
      <c r="BT65" s="90"/>
    </row>
  </sheetData>
  <mergeCells count="137">
    <mergeCell ref="A4:F4"/>
    <mergeCell ref="E8:F8"/>
    <mergeCell ref="G8:H8"/>
    <mergeCell ref="I8:J8"/>
    <mergeCell ref="K8:L8"/>
    <mergeCell ref="M8:N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BK8:BL8"/>
    <mergeCell ref="BM8:BN8"/>
    <mergeCell ref="BO8:BP8"/>
    <mergeCell ref="BQ8:BR8"/>
    <mergeCell ref="BS8:BT8"/>
    <mergeCell ref="E9:F9"/>
    <mergeCell ref="G9:H9"/>
    <mergeCell ref="I9:J9"/>
    <mergeCell ref="K9:L9"/>
    <mergeCell ref="M9:N9"/>
    <mergeCell ref="AY8:AZ8"/>
    <mergeCell ref="BA8:BB8"/>
    <mergeCell ref="BC8:BD8"/>
    <mergeCell ref="BE8:BF8"/>
    <mergeCell ref="BG8:BH8"/>
    <mergeCell ref="BI8:BJ8"/>
    <mergeCell ref="AM8:AN8"/>
    <mergeCell ref="AO8:AP8"/>
    <mergeCell ref="AQ8:AR8"/>
    <mergeCell ref="AS8:AT8"/>
    <mergeCell ref="AU8:AV8"/>
    <mergeCell ref="AW8:AX8"/>
    <mergeCell ref="AA8:AB8"/>
    <mergeCell ref="AC8:AD8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BK9:BL9"/>
    <mergeCell ref="BM9:BN9"/>
    <mergeCell ref="BO9:BP9"/>
    <mergeCell ref="BQ9:BR9"/>
    <mergeCell ref="BS9:BT9"/>
    <mergeCell ref="E10:F10"/>
    <mergeCell ref="G10:H10"/>
    <mergeCell ref="I10:J10"/>
    <mergeCell ref="K10:L10"/>
    <mergeCell ref="M10:N10"/>
    <mergeCell ref="AY9:AZ9"/>
    <mergeCell ref="BA9:BB9"/>
    <mergeCell ref="BC9:BD9"/>
    <mergeCell ref="BE9:BF9"/>
    <mergeCell ref="BG9:BH9"/>
    <mergeCell ref="BI9:BJ9"/>
    <mergeCell ref="AM9:AN9"/>
    <mergeCell ref="AO9:AP9"/>
    <mergeCell ref="AQ9:AR9"/>
    <mergeCell ref="AS9:AT9"/>
    <mergeCell ref="AU9:AV9"/>
    <mergeCell ref="AW9:AX9"/>
    <mergeCell ref="AA9:AB9"/>
    <mergeCell ref="AC9:AD9"/>
    <mergeCell ref="BQ10:BR10"/>
    <mergeCell ref="BS10:BT10"/>
    <mergeCell ref="E11:F11"/>
    <mergeCell ref="G11:H11"/>
    <mergeCell ref="I11:J11"/>
    <mergeCell ref="K11:L11"/>
    <mergeCell ref="M11:N11"/>
    <mergeCell ref="AY10:AZ10"/>
    <mergeCell ref="BA10:BB10"/>
    <mergeCell ref="BC10:BD10"/>
    <mergeCell ref="BE10:BF10"/>
    <mergeCell ref="BG10:BH10"/>
    <mergeCell ref="BI10:BJ10"/>
    <mergeCell ref="AM10:AN10"/>
    <mergeCell ref="AO10:AP10"/>
    <mergeCell ref="AQ10:AR10"/>
    <mergeCell ref="AS10:AT10"/>
    <mergeCell ref="AU10:AV10"/>
    <mergeCell ref="AW10:AX10"/>
    <mergeCell ref="AA10:AB10"/>
    <mergeCell ref="AC10:AD10"/>
    <mergeCell ref="AE10:AF10"/>
    <mergeCell ref="AG10:AH10"/>
    <mergeCell ref="AI10:AJ10"/>
    <mergeCell ref="O11:P11"/>
    <mergeCell ref="Q11:R11"/>
    <mergeCell ref="S11:T11"/>
    <mergeCell ref="U11:V11"/>
    <mergeCell ref="W11:X11"/>
    <mergeCell ref="Y11:Z11"/>
    <mergeCell ref="BK10:BL10"/>
    <mergeCell ref="BM10:BN10"/>
    <mergeCell ref="BO10:BP10"/>
    <mergeCell ref="AK10:AL10"/>
    <mergeCell ref="O10:P10"/>
    <mergeCell ref="Q10:R10"/>
    <mergeCell ref="S10:T10"/>
    <mergeCell ref="U10:V10"/>
    <mergeCell ref="W10:X10"/>
    <mergeCell ref="Y10:Z10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BK11:BL11"/>
    <mergeCell ref="BM11:BN11"/>
    <mergeCell ref="BO11:BP11"/>
    <mergeCell ref="BQ11:BR11"/>
    <mergeCell ref="BS11:BT11"/>
    <mergeCell ref="AY11:AZ11"/>
    <mergeCell ref="BA11:BB11"/>
    <mergeCell ref="BC11:BD11"/>
    <mergeCell ref="BE11:BF11"/>
    <mergeCell ref="BG11:BH11"/>
    <mergeCell ref="BI11:BJ11"/>
  </mergeCells>
  <printOptions horizontalCentered="1" gridLinesSet="0"/>
  <pageMargins left="0.5" right="0.5" top="0.75" bottom="0.5" header="0" footer="0.5"/>
  <pageSetup scale="82" orientation="portrait" r:id="rId1"/>
  <headerFooter alignWithMargins="0">
    <oddFooter>&amp;CPage 58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9BF8-A212-40E4-8819-45648C042230}">
  <dimension ref="A1:BV65"/>
  <sheetViews>
    <sheetView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BS24" sqref="BS24"/>
    </sheetView>
  </sheetViews>
  <sheetFormatPr defaultRowHeight="15.75" x14ac:dyDescent="0.25"/>
  <cols>
    <col min="1" max="1" width="5.28515625" style="15" customWidth="1"/>
    <col min="2" max="2" width="7.5703125" style="15" customWidth="1"/>
    <col min="3" max="3" width="33.85546875" style="15" customWidth="1"/>
    <col min="4" max="4" width="14.7109375" style="15" customWidth="1"/>
    <col min="5" max="5" width="23.28515625" style="15" customWidth="1"/>
    <col min="6" max="6" width="10.85546875" style="15" customWidth="1"/>
    <col min="7" max="7" width="23.28515625" style="15" customWidth="1"/>
    <col min="8" max="8" width="10.85546875" style="15" customWidth="1"/>
    <col min="9" max="9" width="23.28515625" style="15" customWidth="1"/>
    <col min="10" max="10" width="10.85546875" style="15" customWidth="1"/>
    <col min="11" max="11" width="23.28515625" style="15" customWidth="1"/>
    <col min="12" max="12" width="10.85546875" style="15" customWidth="1"/>
    <col min="13" max="13" width="23.28515625" style="15" customWidth="1"/>
    <col min="14" max="14" width="10.85546875" style="15" customWidth="1"/>
    <col min="15" max="15" width="23.28515625" style="15" customWidth="1"/>
    <col min="16" max="16" width="10.85546875" style="15" customWidth="1"/>
    <col min="17" max="17" width="23.28515625" style="15" customWidth="1"/>
    <col min="18" max="18" width="10.85546875" style="15" customWidth="1"/>
    <col min="19" max="19" width="23.28515625" style="15" customWidth="1"/>
    <col min="20" max="20" width="10.85546875" style="15" customWidth="1"/>
    <col min="21" max="21" width="23.28515625" style="15" customWidth="1"/>
    <col min="22" max="22" width="10.85546875" style="15" customWidth="1"/>
    <col min="23" max="23" width="23.28515625" style="15" customWidth="1"/>
    <col min="24" max="24" width="10.85546875" style="15" customWidth="1"/>
    <col min="25" max="25" width="23.28515625" style="15" customWidth="1"/>
    <col min="26" max="26" width="10.85546875" style="15" customWidth="1"/>
    <col min="27" max="27" width="23.28515625" style="15" customWidth="1"/>
    <col min="28" max="28" width="10.85546875" style="15" customWidth="1"/>
    <col min="29" max="29" width="23.28515625" style="15" customWidth="1"/>
    <col min="30" max="30" width="10.85546875" style="15" customWidth="1"/>
    <col min="31" max="31" width="23.28515625" style="15" customWidth="1"/>
    <col min="32" max="32" width="10.85546875" style="15" customWidth="1"/>
    <col min="33" max="33" width="23.28515625" style="15" customWidth="1"/>
    <col min="34" max="34" width="10.85546875" style="15" customWidth="1"/>
    <col min="35" max="35" width="23.28515625" style="15" customWidth="1"/>
    <col min="36" max="36" width="10.85546875" style="15" customWidth="1"/>
    <col min="37" max="37" width="23.28515625" style="15" customWidth="1"/>
    <col min="38" max="38" width="10.85546875" style="15" customWidth="1"/>
    <col min="39" max="39" width="23.28515625" style="15" customWidth="1"/>
    <col min="40" max="40" width="10.85546875" style="15" customWidth="1"/>
    <col min="41" max="41" width="23.28515625" style="15" customWidth="1"/>
    <col min="42" max="42" width="10.85546875" style="15" customWidth="1"/>
    <col min="43" max="43" width="23.28515625" style="15" customWidth="1"/>
    <col min="44" max="44" width="10.85546875" style="15" customWidth="1"/>
    <col min="45" max="45" width="23.28515625" style="15" customWidth="1"/>
    <col min="46" max="46" width="10.85546875" style="15" customWidth="1"/>
    <col min="47" max="47" width="23.28515625" style="15" customWidth="1"/>
    <col min="48" max="48" width="10.85546875" style="15" customWidth="1"/>
    <col min="49" max="49" width="23.28515625" style="15" customWidth="1"/>
    <col min="50" max="50" width="10.85546875" style="15" customWidth="1"/>
    <col min="51" max="51" width="23.28515625" style="15" customWidth="1"/>
    <col min="52" max="52" width="10.85546875" style="15" customWidth="1"/>
    <col min="53" max="53" width="23.28515625" style="15" customWidth="1"/>
    <col min="54" max="54" width="10.85546875" style="15" customWidth="1"/>
    <col min="55" max="55" width="23.28515625" style="15" customWidth="1"/>
    <col min="56" max="56" width="10.85546875" style="15" customWidth="1"/>
    <col min="57" max="57" width="23.28515625" style="15" customWidth="1"/>
    <col min="58" max="58" width="10.85546875" style="15" customWidth="1"/>
    <col min="59" max="59" width="23.28515625" style="15" customWidth="1"/>
    <col min="60" max="60" width="10.85546875" style="15" customWidth="1"/>
    <col min="61" max="61" width="23.28515625" style="15" customWidth="1"/>
    <col min="62" max="62" width="10.85546875" style="15" customWidth="1"/>
    <col min="63" max="63" width="23.28515625" style="15" customWidth="1"/>
    <col min="64" max="64" width="10.85546875" style="15" customWidth="1"/>
    <col min="65" max="65" width="23.28515625" style="15" customWidth="1"/>
    <col min="66" max="66" width="10.85546875" style="15" customWidth="1"/>
    <col min="67" max="67" width="23.28515625" style="15" customWidth="1"/>
    <col min="68" max="68" width="10.85546875" style="15" customWidth="1"/>
    <col min="69" max="69" width="23.28515625" style="15" customWidth="1"/>
    <col min="70" max="70" width="10.85546875" style="15" customWidth="1"/>
    <col min="71" max="71" width="23.28515625" customWidth="1"/>
    <col min="72" max="72" width="10.85546875" customWidth="1"/>
    <col min="73" max="73" width="23.28515625" customWidth="1"/>
    <col min="74" max="74" width="10.85546875" customWidth="1"/>
    <col min="75" max="16384" width="9.140625" style="92"/>
  </cols>
  <sheetData>
    <row r="1" spans="1:70" customFormat="1" ht="19.5" thickBot="1" x14ac:dyDescent="0.35">
      <c r="A1" s="1" t="s">
        <v>0</v>
      </c>
      <c r="B1" s="2"/>
      <c r="C1" s="3"/>
      <c r="D1" s="4"/>
      <c r="E1" s="4"/>
      <c r="F1" s="5" t="s">
        <v>135</v>
      </c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5"/>
      <c r="U1" s="4"/>
      <c r="V1" s="5"/>
      <c r="W1" s="4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K1" s="4"/>
      <c r="AL1" s="5"/>
      <c r="AM1" s="4"/>
      <c r="AN1" s="5"/>
      <c r="AO1" s="4"/>
      <c r="AP1" s="5"/>
      <c r="AQ1" s="4"/>
      <c r="AR1" s="5"/>
      <c r="AS1" s="4"/>
      <c r="AT1" s="5"/>
      <c r="AU1" s="4"/>
      <c r="AV1" s="5"/>
      <c r="AW1" s="4"/>
      <c r="AX1" s="5"/>
      <c r="AY1" s="4"/>
      <c r="AZ1" s="5"/>
      <c r="BA1" s="4"/>
      <c r="BB1" s="5"/>
      <c r="BC1" s="4"/>
      <c r="BD1" s="5"/>
      <c r="BE1" s="4"/>
      <c r="BF1" s="5"/>
      <c r="BG1" s="4"/>
      <c r="BH1" s="5"/>
      <c r="BI1" s="4"/>
      <c r="BJ1" s="5"/>
      <c r="BK1" s="4"/>
      <c r="BL1" s="5"/>
      <c r="BM1" s="4"/>
      <c r="BN1" s="5"/>
      <c r="BO1" s="4"/>
      <c r="BP1" s="5"/>
      <c r="BQ1" s="4"/>
      <c r="BR1" s="5"/>
    </row>
    <row r="2" spans="1:70" customFormat="1" ht="12" customHeight="1" x14ac:dyDescent="0.25">
      <c r="A2" s="7"/>
      <c r="B2" s="8" t="s">
        <v>2</v>
      </c>
      <c r="C2" s="7"/>
      <c r="D2" s="7"/>
      <c r="E2" s="7"/>
      <c r="F2" s="9"/>
      <c r="G2" s="7"/>
      <c r="H2" s="9"/>
      <c r="I2" s="7"/>
      <c r="J2" s="9"/>
      <c r="K2" s="7"/>
      <c r="L2" s="9"/>
      <c r="M2" s="7"/>
      <c r="N2" s="9"/>
      <c r="O2" s="7"/>
      <c r="P2" s="9"/>
      <c r="Q2" s="7"/>
      <c r="R2" s="9"/>
      <c r="S2" s="7"/>
      <c r="T2" s="9"/>
      <c r="U2" s="7"/>
      <c r="V2" s="9"/>
      <c r="W2" s="7"/>
      <c r="X2" s="9"/>
      <c r="Y2" s="7"/>
      <c r="Z2" s="9"/>
      <c r="AA2" s="7"/>
      <c r="AB2" s="9"/>
      <c r="AC2" s="7"/>
      <c r="AD2" s="9"/>
      <c r="AE2" s="7"/>
      <c r="AF2" s="9"/>
      <c r="AG2" s="7"/>
      <c r="AH2" s="9"/>
      <c r="AI2" s="7"/>
      <c r="AJ2" s="9"/>
      <c r="AK2" s="7"/>
      <c r="AL2" s="9"/>
      <c r="AM2" s="7"/>
      <c r="AN2" s="9"/>
      <c r="AO2" s="7"/>
      <c r="AP2" s="9"/>
      <c r="AQ2" s="7"/>
      <c r="AR2" s="9"/>
      <c r="AS2" s="7"/>
      <c r="AT2" s="9"/>
      <c r="AU2" s="7"/>
      <c r="AV2" s="9"/>
      <c r="AW2" s="7"/>
      <c r="AX2" s="9"/>
      <c r="AY2" s="7"/>
      <c r="AZ2" s="9"/>
      <c r="BA2" s="7"/>
      <c r="BB2" s="9"/>
      <c r="BC2" s="7"/>
      <c r="BD2" s="9"/>
      <c r="BE2" s="7"/>
      <c r="BF2" s="9"/>
      <c r="BG2" s="7"/>
      <c r="BH2" s="9"/>
      <c r="BI2" s="7"/>
      <c r="BJ2" s="9"/>
      <c r="BK2" s="7"/>
      <c r="BL2" s="9"/>
      <c r="BM2" s="7"/>
      <c r="BN2" s="9"/>
      <c r="BO2" s="7"/>
      <c r="BP2" s="9"/>
      <c r="BQ2" s="7"/>
      <c r="BR2" s="9"/>
    </row>
    <row r="3" spans="1:70" customFormat="1" ht="10.5" customHeight="1" x14ac:dyDescent="0.25">
      <c r="A3" s="7"/>
      <c r="B3" s="10"/>
      <c r="C3" s="7"/>
      <c r="D3" s="7"/>
      <c r="E3" s="7"/>
      <c r="F3" s="9"/>
      <c r="G3" s="7"/>
      <c r="H3" s="9"/>
      <c r="I3" s="7"/>
      <c r="J3" s="9"/>
      <c r="K3" s="7"/>
      <c r="L3" s="9"/>
      <c r="M3" s="7"/>
      <c r="N3" s="9"/>
      <c r="O3" s="7"/>
      <c r="P3" s="9"/>
      <c r="Q3" s="7"/>
      <c r="R3" s="9"/>
      <c r="S3" s="7"/>
      <c r="T3" s="9"/>
      <c r="U3" s="7"/>
      <c r="V3" s="9"/>
      <c r="W3" s="7"/>
      <c r="X3" s="9"/>
      <c r="Y3" s="7"/>
      <c r="Z3" s="9"/>
      <c r="AA3" s="7"/>
      <c r="AB3" s="9"/>
      <c r="AC3" s="7"/>
      <c r="AD3" s="9"/>
      <c r="AE3" s="7"/>
      <c r="AF3" s="9"/>
      <c r="AG3" s="7"/>
      <c r="AH3" s="9"/>
      <c r="AI3" s="7"/>
      <c r="AJ3" s="9"/>
      <c r="AK3" s="7"/>
      <c r="AL3" s="9"/>
      <c r="AM3" s="7"/>
      <c r="AN3" s="9"/>
      <c r="AO3" s="7"/>
      <c r="AP3" s="9"/>
      <c r="AQ3" s="7"/>
      <c r="AR3" s="9"/>
      <c r="AS3" s="7"/>
      <c r="AT3" s="9"/>
      <c r="AU3" s="7"/>
      <c r="AV3" s="9"/>
      <c r="AW3" s="7"/>
      <c r="AX3" s="9"/>
      <c r="AY3" s="7"/>
      <c r="AZ3" s="9"/>
      <c r="BA3" s="7"/>
      <c r="BB3" s="9"/>
      <c r="BC3" s="7"/>
      <c r="BD3" s="9"/>
      <c r="BE3" s="7"/>
      <c r="BF3" s="9"/>
      <c r="BG3" s="7"/>
      <c r="BH3" s="9"/>
      <c r="BI3" s="7"/>
      <c r="BJ3" s="9"/>
      <c r="BK3" s="7"/>
      <c r="BL3" s="9"/>
      <c r="BM3" s="7"/>
      <c r="BN3" s="9"/>
      <c r="BO3" s="7"/>
      <c r="BP3" s="9"/>
      <c r="BQ3" s="7"/>
      <c r="BR3" s="9"/>
    </row>
    <row r="4" spans="1:70" customFormat="1" ht="15.75" customHeight="1" x14ac:dyDescent="0.3">
      <c r="A4" s="109" t="s">
        <v>3</v>
      </c>
      <c r="B4" s="109"/>
      <c r="C4" s="109"/>
      <c r="D4" s="109"/>
      <c r="E4" s="109"/>
      <c r="F4" s="109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</row>
    <row r="5" spans="1:70" customFormat="1" ht="17.25" customHeight="1" x14ac:dyDescent="0.25">
      <c r="A5" s="11" t="s">
        <v>4</v>
      </c>
      <c r="B5" s="12"/>
      <c r="C5" s="13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customFormat="1" ht="12" customHeight="1" x14ac:dyDescent="0.25">
      <c r="A6" s="16" t="s">
        <v>5</v>
      </c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</row>
    <row r="7" spans="1:70" customFormat="1" ht="12" customHeight="1" x14ac:dyDescent="0.25">
      <c r="A7" s="20"/>
      <c r="B7" s="12"/>
      <c r="C7" s="21"/>
      <c r="D7" s="21"/>
      <c r="E7" s="22"/>
      <c r="F7" s="23"/>
      <c r="G7" s="22"/>
      <c r="H7" s="23"/>
      <c r="I7" s="22"/>
      <c r="J7" s="23"/>
      <c r="K7" s="22"/>
      <c r="L7" s="23"/>
      <c r="M7" s="22"/>
      <c r="N7" s="23"/>
      <c r="O7" s="22"/>
      <c r="P7" s="23"/>
      <c r="Q7" s="22"/>
      <c r="R7" s="23"/>
      <c r="S7" s="22"/>
      <c r="T7" s="23"/>
      <c r="U7" s="22"/>
      <c r="V7" s="23"/>
      <c r="W7" s="22"/>
      <c r="X7" s="23"/>
      <c r="Y7" s="22"/>
      <c r="Z7" s="23"/>
      <c r="AA7" s="22"/>
      <c r="AB7" s="23"/>
      <c r="AC7" s="22"/>
      <c r="AD7" s="23"/>
      <c r="AE7" s="22"/>
      <c r="AF7" s="23"/>
      <c r="AG7" s="22"/>
      <c r="AH7" s="23"/>
      <c r="AI7" s="22"/>
      <c r="AJ7" s="23"/>
      <c r="AK7" s="22"/>
      <c r="AL7" s="23"/>
      <c r="AM7" s="22"/>
      <c r="AN7" s="23"/>
      <c r="AO7" s="22"/>
      <c r="AP7" s="23"/>
      <c r="AQ7" s="22"/>
      <c r="AR7" s="23"/>
      <c r="AS7" s="22"/>
      <c r="AT7" s="23"/>
      <c r="AU7" s="22"/>
      <c r="AV7" s="23"/>
      <c r="AW7" s="22"/>
      <c r="AX7" s="23"/>
      <c r="AY7" s="22"/>
      <c r="AZ7" s="23"/>
      <c r="BA7" s="22"/>
      <c r="BB7" s="23"/>
      <c r="BC7" s="22"/>
      <c r="BD7" s="23"/>
      <c r="BE7" s="22"/>
      <c r="BF7" s="23"/>
      <c r="BG7" s="22"/>
      <c r="BH7" s="23"/>
      <c r="BI7" s="22"/>
      <c r="BJ7" s="23"/>
      <c r="BK7" s="22"/>
      <c r="BL7" s="23"/>
      <c r="BM7" s="22"/>
      <c r="BN7" s="23"/>
      <c r="BO7" s="22"/>
      <c r="BP7" s="23"/>
      <c r="BQ7" s="22"/>
      <c r="BR7" s="23"/>
    </row>
    <row r="8" spans="1:70" customFormat="1" ht="12" customHeight="1" x14ac:dyDescent="0.25">
      <c r="A8" s="16"/>
      <c r="B8" s="17"/>
      <c r="C8" s="93"/>
      <c r="D8" s="25" t="s">
        <v>6</v>
      </c>
      <c r="E8" s="103"/>
      <c r="F8" s="104"/>
      <c r="G8" s="103" t="s">
        <v>7</v>
      </c>
      <c r="H8" s="104"/>
      <c r="I8" s="103">
        <v>230</v>
      </c>
      <c r="J8" s="104"/>
      <c r="K8" s="103">
        <v>250</v>
      </c>
      <c r="L8" s="104"/>
      <c r="M8" s="103">
        <v>310</v>
      </c>
      <c r="N8" s="104"/>
      <c r="O8" s="103">
        <v>330</v>
      </c>
      <c r="P8" s="104"/>
      <c r="Q8" s="103">
        <v>410</v>
      </c>
      <c r="R8" s="104"/>
      <c r="S8" s="103">
        <v>420</v>
      </c>
      <c r="T8" s="104"/>
      <c r="U8" s="103">
        <v>430</v>
      </c>
      <c r="V8" s="104"/>
      <c r="W8" s="103">
        <v>440</v>
      </c>
      <c r="X8" s="104"/>
      <c r="Y8" s="103">
        <v>450</v>
      </c>
      <c r="Z8" s="104"/>
      <c r="AA8" s="103">
        <v>460</v>
      </c>
      <c r="AB8" s="104"/>
      <c r="AC8" s="103">
        <v>510</v>
      </c>
      <c r="AD8" s="104"/>
      <c r="AE8" s="103">
        <v>520</v>
      </c>
      <c r="AF8" s="104"/>
      <c r="AG8" s="103">
        <v>530</v>
      </c>
      <c r="AH8" s="104"/>
      <c r="AI8" s="103">
        <v>540</v>
      </c>
      <c r="AJ8" s="104"/>
      <c r="AK8" s="103">
        <v>550</v>
      </c>
      <c r="AL8" s="104"/>
      <c r="AM8" s="103">
        <v>560</v>
      </c>
      <c r="AN8" s="104"/>
      <c r="AO8" s="103">
        <v>570</v>
      </c>
      <c r="AP8" s="104"/>
      <c r="AQ8" s="103">
        <v>610</v>
      </c>
      <c r="AR8" s="104"/>
      <c r="AS8" s="103">
        <v>620</v>
      </c>
      <c r="AT8" s="104"/>
      <c r="AU8" s="103">
        <v>630</v>
      </c>
      <c r="AV8" s="104"/>
      <c r="AW8" s="103">
        <v>633</v>
      </c>
      <c r="AX8" s="104"/>
      <c r="AY8" s="103">
        <v>640</v>
      </c>
      <c r="AZ8" s="104"/>
      <c r="BA8" s="103">
        <v>650</v>
      </c>
      <c r="BB8" s="104"/>
      <c r="BC8" s="103">
        <v>660</v>
      </c>
      <c r="BD8" s="104"/>
      <c r="BE8" s="103" t="s">
        <v>8</v>
      </c>
      <c r="BF8" s="104"/>
      <c r="BG8" s="103" t="s">
        <v>9</v>
      </c>
      <c r="BH8" s="104"/>
      <c r="BI8" s="103">
        <v>720</v>
      </c>
      <c r="BJ8" s="104"/>
      <c r="BK8" s="103">
        <v>730</v>
      </c>
      <c r="BL8" s="104"/>
      <c r="BM8" s="103">
        <v>740</v>
      </c>
      <c r="BN8" s="104"/>
      <c r="BO8" s="103" t="s">
        <v>10</v>
      </c>
      <c r="BP8" s="104"/>
      <c r="BQ8" s="103">
        <v>910</v>
      </c>
      <c r="BR8" s="104"/>
    </row>
    <row r="9" spans="1:70" customFormat="1" ht="15.75" customHeight="1" x14ac:dyDescent="0.25">
      <c r="A9" s="16"/>
      <c r="B9" s="17"/>
      <c r="C9" s="93"/>
      <c r="D9" s="26" t="s">
        <v>11</v>
      </c>
      <c r="E9" s="107" t="s">
        <v>12</v>
      </c>
      <c r="F9" s="108"/>
      <c r="G9" s="107" t="s">
        <v>13</v>
      </c>
      <c r="H9" s="108"/>
      <c r="I9" s="101" t="s">
        <v>14</v>
      </c>
      <c r="J9" s="102"/>
      <c r="K9" s="101" t="s">
        <v>15</v>
      </c>
      <c r="L9" s="102"/>
      <c r="M9" s="101" t="s">
        <v>16</v>
      </c>
      <c r="N9" s="102"/>
      <c r="O9" s="101" t="s">
        <v>17</v>
      </c>
      <c r="P9" s="102"/>
      <c r="Q9" s="101" t="s">
        <v>18</v>
      </c>
      <c r="R9" s="102"/>
      <c r="S9" s="101" t="s">
        <v>19</v>
      </c>
      <c r="T9" s="102"/>
      <c r="U9" s="101" t="s">
        <v>20</v>
      </c>
      <c r="V9" s="102"/>
      <c r="W9" s="101" t="s">
        <v>21</v>
      </c>
      <c r="X9" s="102"/>
      <c r="Y9" s="101" t="s">
        <v>22</v>
      </c>
      <c r="Z9" s="102"/>
      <c r="AA9" s="101" t="s">
        <v>23</v>
      </c>
      <c r="AB9" s="102"/>
      <c r="AC9" s="101" t="s">
        <v>24</v>
      </c>
      <c r="AD9" s="102"/>
      <c r="AE9" s="101" t="s">
        <v>25</v>
      </c>
      <c r="AF9" s="102"/>
      <c r="AG9" s="101" t="s">
        <v>26</v>
      </c>
      <c r="AH9" s="102"/>
      <c r="AI9" s="101" t="s">
        <v>27</v>
      </c>
      <c r="AJ9" s="102"/>
      <c r="AK9" s="101" t="s">
        <v>28</v>
      </c>
      <c r="AL9" s="102"/>
      <c r="AM9" s="101" t="s">
        <v>29</v>
      </c>
      <c r="AN9" s="102"/>
      <c r="AO9" s="101" t="s">
        <v>30</v>
      </c>
      <c r="AP9" s="102"/>
      <c r="AQ9" s="101" t="s">
        <v>31</v>
      </c>
      <c r="AR9" s="102"/>
      <c r="AS9" s="101" t="s">
        <v>32</v>
      </c>
      <c r="AT9" s="102"/>
      <c r="AU9" s="101" t="s">
        <v>33</v>
      </c>
      <c r="AV9" s="102"/>
      <c r="AW9" s="101" t="s">
        <v>34</v>
      </c>
      <c r="AX9" s="102"/>
      <c r="AY9" s="101" t="s">
        <v>35</v>
      </c>
      <c r="AZ9" s="102"/>
      <c r="BA9" s="101" t="s">
        <v>36</v>
      </c>
      <c r="BB9" s="102"/>
      <c r="BC9" s="101" t="s">
        <v>37</v>
      </c>
      <c r="BD9" s="102"/>
      <c r="BE9" s="101" t="s">
        <v>38</v>
      </c>
      <c r="BF9" s="102"/>
      <c r="BG9" s="101" t="s">
        <v>136</v>
      </c>
      <c r="BH9" s="102"/>
      <c r="BI9" s="101" t="s">
        <v>40</v>
      </c>
      <c r="BJ9" s="102"/>
      <c r="BK9" s="101" t="s">
        <v>41</v>
      </c>
      <c r="BL9" s="102"/>
      <c r="BM9" s="101" t="s">
        <v>42</v>
      </c>
      <c r="BN9" s="102"/>
      <c r="BO9" s="101" t="s">
        <v>43</v>
      </c>
      <c r="BP9" s="102"/>
      <c r="BQ9" s="101" t="s">
        <v>44</v>
      </c>
      <c r="BR9" s="102"/>
    </row>
    <row r="10" spans="1:70" customFormat="1" ht="12.95" customHeight="1" x14ac:dyDescent="0.25">
      <c r="A10" s="93"/>
      <c r="B10" s="27"/>
      <c r="C10" s="93"/>
      <c r="D10" s="25" t="s">
        <v>46</v>
      </c>
      <c r="E10" s="103"/>
      <c r="F10" s="104"/>
      <c r="G10" s="103" t="s">
        <v>47</v>
      </c>
      <c r="H10" s="104"/>
      <c r="I10" s="105" t="s">
        <v>48</v>
      </c>
      <c r="J10" s="106"/>
      <c r="K10" s="101" t="s">
        <v>49</v>
      </c>
      <c r="L10" s="102"/>
      <c r="M10" s="101" t="s">
        <v>50</v>
      </c>
      <c r="N10" s="102"/>
      <c r="O10" s="101" t="s">
        <v>51</v>
      </c>
      <c r="P10" s="102"/>
      <c r="Q10" s="101" t="s">
        <v>52</v>
      </c>
      <c r="R10" s="102"/>
      <c r="S10" s="101" t="s">
        <v>53</v>
      </c>
      <c r="T10" s="102"/>
      <c r="U10" s="101" t="s">
        <v>54</v>
      </c>
      <c r="V10" s="102"/>
      <c r="W10" s="101" t="s">
        <v>55</v>
      </c>
      <c r="X10" s="102"/>
      <c r="Y10" s="101" t="s">
        <v>56</v>
      </c>
      <c r="Z10" s="102"/>
      <c r="AA10" s="101" t="s">
        <v>57</v>
      </c>
      <c r="AB10" s="102"/>
      <c r="AC10" s="101" t="s">
        <v>58</v>
      </c>
      <c r="AD10" s="102"/>
      <c r="AE10" s="101" t="s">
        <v>59</v>
      </c>
      <c r="AF10" s="102"/>
      <c r="AG10" s="101" t="s">
        <v>60</v>
      </c>
      <c r="AH10" s="102"/>
      <c r="AI10" s="101" t="s">
        <v>61</v>
      </c>
      <c r="AJ10" s="102"/>
      <c r="AK10" s="101" t="s">
        <v>62</v>
      </c>
      <c r="AL10" s="102"/>
      <c r="AM10" s="101" t="s">
        <v>63</v>
      </c>
      <c r="AN10" s="102"/>
      <c r="AO10" s="101" t="s">
        <v>64</v>
      </c>
      <c r="AP10" s="102"/>
      <c r="AQ10" s="101" t="s">
        <v>65</v>
      </c>
      <c r="AR10" s="102"/>
      <c r="AS10" s="101" t="s">
        <v>66</v>
      </c>
      <c r="AT10" s="102"/>
      <c r="AU10" s="101" t="s">
        <v>67</v>
      </c>
      <c r="AV10" s="102"/>
      <c r="AW10" s="101" t="s">
        <v>68</v>
      </c>
      <c r="AX10" s="102"/>
      <c r="AY10" s="101" t="s">
        <v>69</v>
      </c>
      <c r="AZ10" s="102"/>
      <c r="BA10" s="101" t="s">
        <v>70</v>
      </c>
      <c r="BB10" s="102"/>
      <c r="BC10" s="101" t="s">
        <v>71</v>
      </c>
      <c r="BD10" s="102"/>
      <c r="BE10" s="101" t="s">
        <v>72</v>
      </c>
      <c r="BF10" s="102"/>
      <c r="BG10" s="101" t="s">
        <v>73</v>
      </c>
      <c r="BH10" s="102"/>
      <c r="BI10" s="101" t="s">
        <v>74</v>
      </c>
      <c r="BJ10" s="102"/>
      <c r="BK10" s="101" t="s">
        <v>75</v>
      </c>
      <c r="BL10" s="102"/>
      <c r="BM10" s="101" t="s">
        <v>76</v>
      </c>
      <c r="BN10" s="102"/>
      <c r="BO10" s="101" t="s">
        <v>77</v>
      </c>
      <c r="BP10" s="102"/>
      <c r="BQ10" s="101" t="s">
        <v>78</v>
      </c>
      <c r="BR10" s="102"/>
    </row>
    <row r="11" spans="1:70" customFormat="1" ht="12.95" customHeight="1" x14ac:dyDescent="0.25">
      <c r="A11" s="94"/>
      <c r="B11" s="94"/>
      <c r="C11" s="93"/>
      <c r="D11" s="25" t="s">
        <v>80</v>
      </c>
      <c r="E11" s="103"/>
      <c r="F11" s="104"/>
      <c r="G11" s="103" t="s">
        <v>81</v>
      </c>
      <c r="H11" s="104"/>
      <c r="I11" s="105">
        <v>2423</v>
      </c>
      <c r="J11" s="106"/>
      <c r="K11" s="101">
        <v>2425</v>
      </c>
      <c r="L11" s="102"/>
      <c r="M11" s="101">
        <v>2431</v>
      </c>
      <c r="N11" s="102"/>
      <c r="O11" s="101" t="s">
        <v>82</v>
      </c>
      <c r="P11" s="102"/>
      <c r="Q11" s="101">
        <v>2441</v>
      </c>
      <c r="R11" s="102"/>
      <c r="S11" s="101">
        <v>2442</v>
      </c>
      <c r="T11" s="102"/>
      <c r="U11" s="101">
        <v>2443</v>
      </c>
      <c r="V11" s="102"/>
      <c r="W11" s="101">
        <v>2444</v>
      </c>
      <c r="X11" s="102"/>
      <c r="Y11" s="101">
        <v>2445</v>
      </c>
      <c r="Z11" s="102"/>
      <c r="AA11" s="101">
        <v>2446</v>
      </c>
      <c r="AB11" s="102"/>
      <c r="AC11" s="101">
        <v>2451</v>
      </c>
      <c r="AD11" s="102"/>
      <c r="AE11" s="101">
        <v>2452</v>
      </c>
      <c r="AF11" s="102"/>
      <c r="AG11" s="101">
        <v>2453</v>
      </c>
      <c r="AH11" s="102"/>
      <c r="AI11" s="101">
        <v>2454</v>
      </c>
      <c r="AJ11" s="102"/>
      <c r="AK11" s="101">
        <v>2455</v>
      </c>
      <c r="AL11" s="102"/>
      <c r="AM11" s="101">
        <v>2456</v>
      </c>
      <c r="AN11" s="102"/>
      <c r="AO11" s="101">
        <v>2457</v>
      </c>
      <c r="AP11" s="102"/>
      <c r="AQ11" s="101">
        <v>2461</v>
      </c>
      <c r="AR11" s="102"/>
      <c r="AS11" s="101">
        <v>2462</v>
      </c>
      <c r="AT11" s="102"/>
      <c r="AU11" s="101">
        <v>2463</v>
      </c>
      <c r="AV11" s="102"/>
      <c r="AW11" s="101">
        <v>2459</v>
      </c>
      <c r="AX11" s="102"/>
      <c r="AY11" s="101">
        <v>2464</v>
      </c>
      <c r="AZ11" s="102"/>
      <c r="BA11" s="101">
        <v>2465</v>
      </c>
      <c r="BB11" s="102"/>
      <c r="BC11" s="101">
        <v>2466</v>
      </c>
      <c r="BD11" s="102"/>
      <c r="BE11" s="101" t="s">
        <v>83</v>
      </c>
      <c r="BF11" s="102"/>
      <c r="BG11" s="101" t="s">
        <v>84</v>
      </c>
      <c r="BH11" s="102"/>
      <c r="BI11" s="101" t="s">
        <v>85</v>
      </c>
      <c r="BJ11" s="102"/>
      <c r="BK11" s="101">
        <v>2473</v>
      </c>
      <c r="BL11" s="102"/>
      <c r="BM11" s="101">
        <v>2474</v>
      </c>
      <c r="BN11" s="102"/>
      <c r="BO11" s="101" t="s">
        <v>86</v>
      </c>
      <c r="BP11" s="102"/>
      <c r="BQ11" s="101">
        <v>2491</v>
      </c>
      <c r="BR11" s="102"/>
    </row>
    <row r="12" spans="1:70" customFormat="1" ht="12.95" customHeight="1" x14ac:dyDescent="0.25">
      <c r="A12" s="100"/>
      <c r="C12" s="92"/>
      <c r="D12" s="29"/>
      <c r="E12" s="30" t="s">
        <v>87</v>
      </c>
      <c r="F12" s="30" t="s">
        <v>88</v>
      </c>
      <c r="G12" s="30" t="s">
        <v>87</v>
      </c>
      <c r="H12" s="30" t="s">
        <v>88</v>
      </c>
      <c r="I12" s="30" t="s">
        <v>87</v>
      </c>
      <c r="J12" s="30" t="s">
        <v>88</v>
      </c>
      <c r="K12" s="30" t="s">
        <v>87</v>
      </c>
      <c r="L12" s="30" t="s">
        <v>88</v>
      </c>
      <c r="M12" s="30" t="s">
        <v>87</v>
      </c>
      <c r="N12" s="30" t="s">
        <v>88</v>
      </c>
      <c r="O12" s="30" t="s">
        <v>87</v>
      </c>
      <c r="P12" s="30" t="s">
        <v>88</v>
      </c>
      <c r="Q12" s="30" t="s">
        <v>87</v>
      </c>
      <c r="R12" s="30" t="s">
        <v>88</v>
      </c>
      <c r="S12" s="30" t="s">
        <v>87</v>
      </c>
      <c r="T12" s="30" t="s">
        <v>88</v>
      </c>
      <c r="U12" s="30" t="s">
        <v>87</v>
      </c>
      <c r="V12" s="30" t="s">
        <v>88</v>
      </c>
      <c r="W12" s="30" t="s">
        <v>87</v>
      </c>
      <c r="X12" s="30" t="s">
        <v>88</v>
      </c>
      <c r="Y12" s="30" t="s">
        <v>87</v>
      </c>
      <c r="Z12" s="30" t="s">
        <v>88</v>
      </c>
      <c r="AA12" s="30" t="s">
        <v>87</v>
      </c>
      <c r="AB12" s="30" t="s">
        <v>88</v>
      </c>
      <c r="AC12" s="30" t="s">
        <v>87</v>
      </c>
      <c r="AD12" s="30" t="s">
        <v>88</v>
      </c>
      <c r="AE12" s="30" t="s">
        <v>87</v>
      </c>
      <c r="AF12" s="30" t="s">
        <v>88</v>
      </c>
      <c r="AG12" s="30" t="s">
        <v>87</v>
      </c>
      <c r="AH12" s="30" t="s">
        <v>88</v>
      </c>
      <c r="AI12" s="30" t="s">
        <v>87</v>
      </c>
      <c r="AJ12" s="30" t="s">
        <v>88</v>
      </c>
      <c r="AK12" s="30" t="s">
        <v>87</v>
      </c>
      <c r="AL12" s="30" t="s">
        <v>88</v>
      </c>
      <c r="AM12" s="30" t="s">
        <v>87</v>
      </c>
      <c r="AN12" s="30" t="s">
        <v>88</v>
      </c>
      <c r="AO12" s="30" t="s">
        <v>87</v>
      </c>
      <c r="AP12" s="30" t="s">
        <v>88</v>
      </c>
      <c r="AQ12" s="30" t="s">
        <v>87</v>
      </c>
      <c r="AR12" s="30" t="s">
        <v>88</v>
      </c>
      <c r="AS12" s="30" t="s">
        <v>87</v>
      </c>
      <c r="AT12" s="30" t="s">
        <v>88</v>
      </c>
      <c r="AU12" s="30" t="s">
        <v>87</v>
      </c>
      <c r="AV12" s="30" t="s">
        <v>88</v>
      </c>
      <c r="AW12" s="30" t="s">
        <v>87</v>
      </c>
      <c r="AX12" s="30" t="s">
        <v>88</v>
      </c>
      <c r="AY12" s="30" t="s">
        <v>87</v>
      </c>
      <c r="AZ12" s="30" t="s">
        <v>88</v>
      </c>
      <c r="BA12" s="30" t="s">
        <v>87</v>
      </c>
      <c r="BB12" s="30" t="s">
        <v>88</v>
      </c>
      <c r="BC12" s="30" t="s">
        <v>87</v>
      </c>
      <c r="BD12" s="30" t="s">
        <v>88</v>
      </c>
      <c r="BE12" s="30" t="s">
        <v>87</v>
      </c>
      <c r="BF12" s="30" t="s">
        <v>88</v>
      </c>
      <c r="BG12" s="30" t="s">
        <v>87</v>
      </c>
      <c r="BH12" s="30" t="s">
        <v>88</v>
      </c>
      <c r="BI12" s="30" t="s">
        <v>87</v>
      </c>
      <c r="BJ12" s="30" t="s">
        <v>88</v>
      </c>
      <c r="BK12" s="30" t="s">
        <v>87</v>
      </c>
      <c r="BL12" s="30" t="s">
        <v>88</v>
      </c>
      <c r="BM12" s="30" t="s">
        <v>87</v>
      </c>
      <c r="BN12" s="30" t="s">
        <v>88</v>
      </c>
      <c r="BO12" s="30" t="s">
        <v>87</v>
      </c>
      <c r="BP12" s="30" t="s">
        <v>88</v>
      </c>
      <c r="BQ12" s="30" t="s">
        <v>87</v>
      </c>
      <c r="BR12" s="30" t="s">
        <v>88</v>
      </c>
    </row>
    <row r="13" spans="1:70" customFormat="1" ht="12.95" customHeight="1" x14ac:dyDescent="0.25">
      <c r="A13" s="31" t="s">
        <v>89</v>
      </c>
      <c r="B13" s="92"/>
      <c r="C13" s="32" t="s">
        <v>90</v>
      </c>
      <c r="D13" s="33"/>
      <c r="E13" s="30" t="s">
        <v>91</v>
      </c>
      <c r="F13" s="30" t="s">
        <v>91</v>
      </c>
      <c r="G13" s="30" t="s">
        <v>91</v>
      </c>
      <c r="H13" s="30" t="s">
        <v>91</v>
      </c>
      <c r="I13" s="30" t="s">
        <v>91</v>
      </c>
      <c r="J13" s="30" t="s">
        <v>91</v>
      </c>
      <c r="K13" s="30" t="s">
        <v>91</v>
      </c>
      <c r="L13" s="30" t="s">
        <v>91</v>
      </c>
      <c r="M13" s="30" t="s">
        <v>91</v>
      </c>
      <c r="N13" s="30" t="s">
        <v>91</v>
      </c>
      <c r="O13" s="30" t="s">
        <v>91</v>
      </c>
      <c r="P13" s="30" t="s">
        <v>91</v>
      </c>
      <c r="Q13" s="30" t="s">
        <v>91</v>
      </c>
      <c r="R13" s="30" t="s">
        <v>91</v>
      </c>
      <c r="S13" s="30" t="s">
        <v>91</v>
      </c>
      <c r="T13" s="30" t="s">
        <v>91</v>
      </c>
      <c r="U13" s="30" t="s">
        <v>91</v>
      </c>
      <c r="V13" s="30" t="s">
        <v>91</v>
      </c>
      <c r="W13" s="30" t="s">
        <v>91</v>
      </c>
      <c r="X13" s="30" t="s">
        <v>91</v>
      </c>
      <c r="Y13" s="30" t="s">
        <v>91</v>
      </c>
      <c r="Z13" s="30" t="s">
        <v>91</v>
      </c>
      <c r="AA13" s="30" t="s">
        <v>91</v>
      </c>
      <c r="AB13" s="30" t="s">
        <v>91</v>
      </c>
      <c r="AC13" s="30" t="s">
        <v>91</v>
      </c>
      <c r="AD13" s="30" t="s">
        <v>91</v>
      </c>
      <c r="AE13" s="30" t="s">
        <v>91</v>
      </c>
      <c r="AF13" s="30" t="s">
        <v>91</v>
      </c>
      <c r="AG13" s="30" t="s">
        <v>91</v>
      </c>
      <c r="AH13" s="30" t="s">
        <v>91</v>
      </c>
      <c r="AI13" s="30" t="s">
        <v>91</v>
      </c>
      <c r="AJ13" s="30" t="s">
        <v>91</v>
      </c>
      <c r="AK13" s="30" t="s">
        <v>91</v>
      </c>
      <c r="AL13" s="30" t="s">
        <v>91</v>
      </c>
      <c r="AM13" s="30" t="s">
        <v>91</v>
      </c>
      <c r="AN13" s="30" t="s">
        <v>91</v>
      </c>
      <c r="AO13" s="30" t="s">
        <v>91</v>
      </c>
      <c r="AP13" s="30" t="s">
        <v>91</v>
      </c>
      <c r="AQ13" s="30" t="s">
        <v>91</v>
      </c>
      <c r="AR13" s="30" t="s">
        <v>91</v>
      </c>
      <c r="AS13" s="30" t="s">
        <v>91</v>
      </c>
      <c r="AT13" s="30" t="s">
        <v>91</v>
      </c>
      <c r="AU13" s="30" t="s">
        <v>91</v>
      </c>
      <c r="AV13" s="30" t="s">
        <v>91</v>
      </c>
      <c r="AW13" s="30" t="s">
        <v>91</v>
      </c>
      <c r="AX13" s="30" t="s">
        <v>91</v>
      </c>
      <c r="AY13" s="30" t="s">
        <v>91</v>
      </c>
      <c r="AZ13" s="30" t="s">
        <v>91</v>
      </c>
      <c r="BA13" s="30" t="s">
        <v>91</v>
      </c>
      <c r="BB13" s="30" t="s">
        <v>91</v>
      </c>
      <c r="BC13" s="30" t="s">
        <v>91</v>
      </c>
      <c r="BD13" s="30" t="s">
        <v>91</v>
      </c>
      <c r="BE13" s="30" t="s">
        <v>91</v>
      </c>
      <c r="BF13" s="30" t="s">
        <v>91</v>
      </c>
      <c r="BG13" s="30" t="s">
        <v>91</v>
      </c>
      <c r="BH13" s="30" t="s">
        <v>91</v>
      </c>
      <c r="BI13" s="30" t="s">
        <v>91</v>
      </c>
      <c r="BJ13" s="30" t="s">
        <v>91</v>
      </c>
      <c r="BK13" s="30" t="s">
        <v>91</v>
      </c>
      <c r="BL13" s="30" t="s">
        <v>91</v>
      </c>
      <c r="BM13" s="30" t="s">
        <v>91</v>
      </c>
      <c r="BN13" s="30" t="s">
        <v>91</v>
      </c>
      <c r="BO13" s="30" t="s">
        <v>91</v>
      </c>
      <c r="BP13" s="30" t="s">
        <v>91</v>
      </c>
      <c r="BQ13" s="30" t="s">
        <v>91</v>
      </c>
      <c r="BR13" s="30" t="s">
        <v>91</v>
      </c>
    </row>
    <row r="14" spans="1:70" customFormat="1" ht="12.95" customHeight="1" thickBot="1" x14ac:dyDescent="0.3">
      <c r="A14" s="34" t="s">
        <v>92</v>
      </c>
      <c r="B14" s="27"/>
      <c r="C14" s="35" t="s">
        <v>93</v>
      </c>
      <c r="D14" s="36"/>
      <c r="E14" s="37" t="s">
        <v>94</v>
      </c>
      <c r="F14" s="37" t="s">
        <v>95</v>
      </c>
      <c r="G14" s="37" t="s">
        <v>94</v>
      </c>
      <c r="H14" s="37" t="s">
        <v>95</v>
      </c>
      <c r="I14" s="37" t="s">
        <v>94</v>
      </c>
      <c r="J14" s="37" t="s">
        <v>95</v>
      </c>
      <c r="K14" s="37" t="s">
        <v>94</v>
      </c>
      <c r="L14" s="37" t="s">
        <v>95</v>
      </c>
      <c r="M14" s="37" t="s">
        <v>94</v>
      </c>
      <c r="N14" s="37" t="s">
        <v>95</v>
      </c>
      <c r="O14" s="37" t="s">
        <v>94</v>
      </c>
      <c r="P14" s="37" t="s">
        <v>95</v>
      </c>
      <c r="Q14" s="37" t="s">
        <v>94</v>
      </c>
      <c r="R14" s="37" t="s">
        <v>95</v>
      </c>
      <c r="S14" s="37" t="s">
        <v>94</v>
      </c>
      <c r="T14" s="37" t="s">
        <v>95</v>
      </c>
      <c r="U14" s="37" t="s">
        <v>94</v>
      </c>
      <c r="V14" s="37" t="s">
        <v>95</v>
      </c>
      <c r="W14" s="37" t="s">
        <v>94</v>
      </c>
      <c r="X14" s="37" t="s">
        <v>95</v>
      </c>
      <c r="Y14" s="37" t="s">
        <v>94</v>
      </c>
      <c r="Z14" s="37" t="s">
        <v>95</v>
      </c>
      <c r="AA14" s="37" t="s">
        <v>94</v>
      </c>
      <c r="AB14" s="37" t="s">
        <v>95</v>
      </c>
      <c r="AC14" s="37" t="s">
        <v>94</v>
      </c>
      <c r="AD14" s="37" t="s">
        <v>95</v>
      </c>
      <c r="AE14" s="37" t="s">
        <v>94</v>
      </c>
      <c r="AF14" s="37" t="s">
        <v>95</v>
      </c>
      <c r="AG14" s="37" t="s">
        <v>94</v>
      </c>
      <c r="AH14" s="37" t="s">
        <v>95</v>
      </c>
      <c r="AI14" s="37" t="s">
        <v>94</v>
      </c>
      <c r="AJ14" s="37" t="s">
        <v>95</v>
      </c>
      <c r="AK14" s="37" t="s">
        <v>94</v>
      </c>
      <c r="AL14" s="37" t="s">
        <v>95</v>
      </c>
      <c r="AM14" s="37" t="s">
        <v>94</v>
      </c>
      <c r="AN14" s="37" t="s">
        <v>95</v>
      </c>
      <c r="AO14" s="37" t="s">
        <v>94</v>
      </c>
      <c r="AP14" s="37" t="s">
        <v>95</v>
      </c>
      <c r="AQ14" s="37" t="s">
        <v>94</v>
      </c>
      <c r="AR14" s="37" t="s">
        <v>95</v>
      </c>
      <c r="AS14" s="37" t="s">
        <v>94</v>
      </c>
      <c r="AT14" s="37" t="s">
        <v>95</v>
      </c>
      <c r="AU14" s="37" t="s">
        <v>94</v>
      </c>
      <c r="AV14" s="37" t="s">
        <v>95</v>
      </c>
      <c r="AW14" s="37" t="s">
        <v>94</v>
      </c>
      <c r="AX14" s="37" t="s">
        <v>95</v>
      </c>
      <c r="AY14" s="37" t="s">
        <v>94</v>
      </c>
      <c r="AZ14" s="37" t="s">
        <v>95</v>
      </c>
      <c r="BA14" s="37" t="s">
        <v>94</v>
      </c>
      <c r="BB14" s="37" t="s">
        <v>95</v>
      </c>
      <c r="BC14" s="37" t="s">
        <v>94</v>
      </c>
      <c r="BD14" s="37" t="s">
        <v>95</v>
      </c>
      <c r="BE14" s="37" t="s">
        <v>94</v>
      </c>
      <c r="BF14" s="37" t="s">
        <v>95</v>
      </c>
      <c r="BG14" s="37" t="s">
        <v>94</v>
      </c>
      <c r="BH14" s="37" t="s">
        <v>95</v>
      </c>
      <c r="BI14" s="37" t="s">
        <v>94</v>
      </c>
      <c r="BJ14" s="37" t="s">
        <v>95</v>
      </c>
      <c r="BK14" s="37" t="s">
        <v>94</v>
      </c>
      <c r="BL14" s="37" t="s">
        <v>95</v>
      </c>
      <c r="BM14" s="37" t="s">
        <v>94</v>
      </c>
      <c r="BN14" s="37" t="s">
        <v>95</v>
      </c>
      <c r="BO14" s="37" t="s">
        <v>94</v>
      </c>
      <c r="BP14" s="37" t="s">
        <v>95</v>
      </c>
      <c r="BQ14" s="37" t="s">
        <v>94</v>
      </c>
      <c r="BR14" s="37" t="s">
        <v>95</v>
      </c>
    </row>
    <row r="15" spans="1:70" customFormat="1" ht="15" x14ac:dyDescent="0.25">
      <c r="A15" s="38">
        <v>1</v>
      </c>
      <c r="B15" s="39" t="s">
        <v>96</v>
      </c>
      <c r="C15" s="40"/>
      <c r="D15" s="41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42"/>
      <c r="AB15" s="43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</row>
    <row r="16" spans="1:70" customFormat="1" ht="15" x14ac:dyDescent="0.25">
      <c r="A16" s="38">
        <f t="shared" ref="A16:A35" si="0">+A15+1</f>
        <v>2</v>
      </c>
      <c r="B16" s="44" t="s">
        <v>97</v>
      </c>
      <c r="C16" s="19"/>
      <c r="D16" s="19"/>
      <c r="E16" s="45">
        <f>SUM(G16,I16,K16,M16,O16,Q16,S16,U16,W16,Y16,AA16,AC16,AE16,AG16,AI16,AK16,AM16,AO16,AQ16,AS16,AU16,AW16,AY16,BA16,BC16,BE16,BG16,BI16,BK16,BM16,BO16,BQ16)</f>
        <v>69085757</v>
      </c>
      <c r="F16" s="46">
        <f>E16/365</f>
        <v>189276.04657534248</v>
      </c>
      <c r="G16" s="45">
        <v>22825042</v>
      </c>
      <c r="H16" s="46">
        <f>G16/365</f>
        <v>62534.361643835618</v>
      </c>
      <c r="I16" s="45">
        <v>462347</v>
      </c>
      <c r="J16" s="46">
        <f t="shared" ref="J16:J17" si="1">I16/365</f>
        <v>1266.7041095890411</v>
      </c>
      <c r="K16" s="45">
        <v>355062</v>
      </c>
      <c r="L16" s="46">
        <f t="shared" ref="L16:L17" si="2">K16/365</f>
        <v>972.77260273972604</v>
      </c>
      <c r="M16" s="45">
        <v>2630043</v>
      </c>
      <c r="N16" s="46">
        <f t="shared" ref="N16:N17" si="3">M16/365</f>
        <v>7205.597260273973</v>
      </c>
      <c r="O16" s="45">
        <v>2475015</v>
      </c>
      <c r="P16" s="46">
        <f t="shared" ref="P16:P17" si="4">O16/365</f>
        <v>6780.8630136986303</v>
      </c>
      <c r="Q16" s="45">
        <v>798995</v>
      </c>
      <c r="R16" s="46">
        <f t="shared" ref="R16:R17" si="5">Q16/365</f>
        <v>2189.027397260274</v>
      </c>
      <c r="S16" s="45">
        <v>325270</v>
      </c>
      <c r="T16" s="46">
        <f t="shared" ref="T16:T17" si="6">S16/365</f>
        <v>891.15068493150682</v>
      </c>
      <c r="U16" s="45">
        <v>463065</v>
      </c>
      <c r="V16" s="46">
        <f t="shared" ref="V16:V17" si="7">U16/365</f>
        <v>1268.6712328767123</v>
      </c>
      <c r="W16" s="45">
        <v>129288</v>
      </c>
      <c r="X16" s="46">
        <f t="shared" ref="X16:X17" si="8">W16/365</f>
        <v>354.213698630137</v>
      </c>
      <c r="Y16" s="45">
        <v>652579</v>
      </c>
      <c r="Z16" s="46">
        <f t="shared" ref="Z16:Z17" si="9">Y16/365</f>
        <v>1787.8876712328768</v>
      </c>
      <c r="AA16" s="45">
        <v>139541</v>
      </c>
      <c r="AB16" s="46">
        <f t="shared" ref="AB16:AB17" si="10">AA16/365</f>
        <v>382.3041095890411</v>
      </c>
      <c r="AC16" s="45">
        <v>3453934</v>
      </c>
      <c r="AD16" s="46">
        <f t="shared" ref="AD16:AD17" si="11">AC16/365</f>
        <v>9462.8328767123294</v>
      </c>
      <c r="AE16" s="45">
        <v>1124685</v>
      </c>
      <c r="AF16" s="46">
        <f t="shared" ref="AF16:AF17" si="12">AE16/365</f>
        <v>3081.3287671232879</v>
      </c>
      <c r="AG16" s="45">
        <v>516718</v>
      </c>
      <c r="AH16" s="46">
        <f t="shared" ref="AH16:AH17" si="13">AG16/365</f>
        <v>1415.6657534246576</v>
      </c>
      <c r="AI16" s="45">
        <v>236072</v>
      </c>
      <c r="AJ16" s="46">
        <f t="shared" ref="AJ16:AJ17" si="14">AI16/365</f>
        <v>646.77260273972604</v>
      </c>
      <c r="AK16" s="45">
        <v>237221</v>
      </c>
      <c r="AL16" s="46">
        <f t="shared" ref="AL16:AL17" si="15">AK16/365</f>
        <v>649.9205479452055</v>
      </c>
      <c r="AM16" s="45">
        <v>669516</v>
      </c>
      <c r="AN16" s="46">
        <f t="shared" ref="AN16:AN17" si="16">AM16/365</f>
        <v>1834.2904109589042</v>
      </c>
      <c r="AO16" s="45">
        <v>629645</v>
      </c>
      <c r="AP16" s="46">
        <f t="shared" ref="AP16:AP17" si="17">AO16/365</f>
        <v>1725.0547945205481</v>
      </c>
      <c r="AQ16" s="45">
        <v>4257782</v>
      </c>
      <c r="AR16" s="46">
        <f t="shared" ref="AR16:AR17" si="18">AQ16/365</f>
        <v>11665.156164383561</v>
      </c>
      <c r="AS16" s="45">
        <v>2131358</v>
      </c>
      <c r="AT16" s="46">
        <f t="shared" ref="AT16:AT17" si="19">AS16/365</f>
        <v>5839.3369863013695</v>
      </c>
      <c r="AU16" s="45">
        <v>922873</v>
      </c>
      <c r="AV16" s="46">
        <f t="shared" ref="AV16:AV17" si="20">AU16/365</f>
        <v>2528.4191780821916</v>
      </c>
      <c r="AW16" s="45">
        <v>471209</v>
      </c>
      <c r="AX16" s="46">
        <f t="shared" ref="AX16:AX17" si="21">AW16/365</f>
        <v>1290.9835616438356</v>
      </c>
      <c r="AY16" s="45">
        <v>1371183</v>
      </c>
      <c r="AZ16" s="46">
        <f t="shared" ref="AZ16:AZ17" si="22">AY16/365</f>
        <v>3756.6657534246574</v>
      </c>
      <c r="BA16" s="45">
        <v>1217881</v>
      </c>
      <c r="BB16" s="46">
        <f t="shared" ref="BB16:BB17" si="23">BA16/365</f>
        <v>3336.6602739726027</v>
      </c>
      <c r="BC16" s="45">
        <v>42976</v>
      </c>
      <c r="BD16" s="46">
        <f t="shared" ref="BD16:BD17" si="24">BC16/365</f>
        <v>117.74246575342465</v>
      </c>
      <c r="BE16" s="45">
        <v>571706</v>
      </c>
      <c r="BF16" s="46">
        <f t="shared" ref="BF16:BF17" si="25">BE16/365</f>
        <v>1566.317808219178</v>
      </c>
      <c r="BG16" s="45">
        <v>1896404</v>
      </c>
      <c r="BH16" s="46">
        <f t="shared" ref="BH16:BH17" si="26">BG16/365</f>
        <v>5195.6273972602739</v>
      </c>
      <c r="BI16" s="45">
        <v>769854</v>
      </c>
      <c r="BJ16" s="46">
        <f t="shared" ref="BJ16:BJ17" si="27">BI16/365</f>
        <v>2109.1890410958904</v>
      </c>
      <c r="BK16" s="45">
        <v>454050</v>
      </c>
      <c r="BL16" s="46">
        <f t="shared" ref="BL16:BL17" si="28">BK16/365</f>
        <v>1243.972602739726</v>
      </c>
      <c r="BM16" s="45">
        <v>115212</v>
      </c>
      <c r="BN16" s="46">
        <f t="shared" ref="BN16:BN17" si="29">BM16/365</f>
        <v>315.64931506849314</v>
      </c>
      <c r="BO16" s="45">
        <v>64158</v>
      </c>
      <c r="BP16" s="46">
        <f t="shared" ref="BP16:BP17" si="30">BO16/365</f>
        <v>175.77534246575343</v>
      </c>
      <c r="BQ16" s="45">
        <v>16675073</v>
      </c>
      <c r="BR16" s="46">
        <f t="shared" ref="BR16:BR17" si="31">BQ16/365</f>
        <v>45685.131506849313</v>
      </c>
    </row>
    <row r="17" spans="1:70" customFormat="1" ht="15" x14ac:dyDescent="0.25">
      <c r="A17" s="38">
        <f t="shared" si="0"/>
        <v>3</v>
      </c>
      <c r="B17" s="44" t="s">
        <v>98</v>
      </c>
      <c r="C17" s="19"/>
      <c r="D17" s="19"/>
      <c r="E17" s="45">
        <f>SUM(G17,I17,K17,M17,O17,Q17,S17,U17,W17,Y17,AA17,AC17,AE17,AG17,AI17,AK17,AM17,AO17,AQ17,AS17,AU17,AW17,AY17,BA17,BC17,BE17,BG17,BI17,BK17,BM17,BO17,BQ17)</f>
        <v>1059721</v>
      </c>
      <c r="F17" s="46">
        <f>E17/365</f>
        <v>2903.345205479452</v>
      </c>
      <c r="G17" s="45">
        <v>4166</v>
      </c>
      <c r="H17" s="46">
        <f>G17/365</f>
        <v>11.413698630136986</v>
      </c>
      <c r="I17" s="45">
        <v>812442</v>
      </c>
      <c r="J17" s="46">
        <f t="shared" si="1"/>
        <v>2225.868493150685</v>
      </c>
      <c r="K17" s="45">
        <v>156</v>
      </c>
      <c r="L17" s="46">
        <f t="shared" si="2"/>
        <v>0.42739726027397262</v>
      </c>
      <c r="M17" s="45">
        <v>0</v>
      </c>
      <c r="N17" s="46">
        <f t="shared" si="3"/>
        <v>0</v>
      </c>
      <c r="O17" s="45">
        <v>0</v>
      </c>
      <c r="P17" s="46">
        <f t="shared" si="4"/>
        <v>0</v>
      </c>
      <c r="Q17" s="45">
        <v>0</v>
      </c>
      <c r="R17" s="46">
        <f t="shared" si="5"/>
        <v>0</v>
      </c>
      <c r="S17" s="45">
        <v>0</v>
      </c>
      <c r="T17" s="46">
        <f t="shared" si="6"/>
        <v>0</v>
      </c>
      <c r="U17" s="45">
        <v>0</v>
      </c>
      <c r="V17" s="46">
        <f t="shared" si="7"/>
        <v>0</v>
      </c>
      <c r="W17" s="45">
        <v>0</v>
      </c>
      <c r="X17" s="46">
        <f t="shared" si="8"/>
        <v>0</v>
      </c>
      <c r="Y17" s="45">
        <v>0</v>
      </c>
      <c r="Z17" s="46">
        <f t="shared" si="9"/>
        <v>0</v>
      </c>
      <c r="AA17" s="45">
        <v>0</v>
      </c>
      <c r="AB17" s="46">
        <f t="shared" si="10"/>
        <v>0</v>
      </c>
      <c r="AC17" s="45">
        <v>13822</v>
      </c>
      <c r="AD17" s="46">
        <f t="shared" si="11"/>
        <v>37.868493150684934</v>
      </c>
      <c r="AE17" s="45">
        <v>0</v>
      </c>
      <c r="AF17" s="46">
        <f t="shared" si="12"/>
        <v>0</v>
      </c>
      <c r="AG17" s="45">
        <v>0</v>
      </c>
      <c r="AH17" s="46">
        <f t="shared" si="13"/>
        <v>0</v>
      </c>
      <c r="AI17" s="45">
        <v>0</v>
      </c>
      <c r="AJ17" s="46">
        <f t="shared" si="14"/>
        <v>0</v>
      </c>
      <c r="AK17" s="45">
        <v>0</v>
      </c>
      <c r="AL17" s="46">
        <f t="shared" si="15"/>
        <v>0</v>
      </c>
      <c r="AM17" s="45">
        <v>0</v>
      </c>
      <c r="AN17" s="46">
        <f t="shared" si="16"/>
        <v>0</v>
      </c>
      <c r="AO17" s="45">
        <v>0</v>
      </c>
      <c r="AP17" s="46">
        <f t="shared" si="17"/>
        <v>0</v>
      </c>
      <c r="AQ17" s="45">
        <v>0</v>
      </c>
      <c r="AR17" s="46">
        <f t="shared" si="18"/>
        <v>0</v>
      </c>
      <c r="AS17" s="45">
        <v>824</v>
      </c>
      <c r="AT17" s="46">
        <f t="shared" si="19"/>
        <v>2.2575342465753425</v>
      </c>
      <c r="AU17" s="45">
        <v>0</v>
      </c>
      <c r="AV17" s="46">
        <f t="shared" si="20"/>
        <v>0</v>
      </c>
      <c r="AW17" s="45">
        <v>172555</v>
      </c>
      <c r="AX17" s="46">
        <f t="shared" si="21"/>
        <v>472.75342465753425</v>
      </c>
      <c r="AY17" s="45">
        <v>53860</v>
      </c>
      <c r="AZ17" s="46">
        <f t="shared" si="22"/>
        <v>147.56164383561645</v>
      </c>
      <c r="BA17" s="45">
        <v>0</v>
      </c>
      <c r="BB17" s="46">
        <f t="shared" si="23"/>
        <v>0</v>
      </c>
      <c r="BC17" s="45">
        <v>0</v>
      </c>
      <c r="BD17" s="46">
        <f t="shared" si="24"/>
        <v>0</v>
      </c>
      <c r="BE17" s="45">
        <v>0</v>
      </c>
      <c r="BF17" s="46">
        <f t="shared" si="25"/>
        <v>0</v>
      </c>
      <c r="BG17" s="45">
        <v>0</v>
      </c>
      <c r="BH17" s="46">
        <f t="shared" si="26"/>
        <v>0</v>
      </c>
      <c r="BI17" s="45">
        <v>0</v>
      </c>
      <c r="BJ17" s="46">
        <f t="shared" si="27"/>
        <v>0</v>
      </c>
      <c r="BK17" s="45">
        <v>0</v>
      </c>
      <c r="BL17" s="46">
        <f t="shared" si="28"/>
        <v>0</v>
      </c>
      <c r="BM17" s="45">
        <v>1896</v>
      </c>
      <c r="BN17" s="46">
        <f t="shared" si="29"/>
        <v>5.1945205479452055</v>
      </c>
      <c r="BO17" s="45">
        <v>0</v>
      </c>
      <c r="BP17" s="46">
        <f t="shared" si="30"/>
        <v>0</v>
      </c>
      <c r="BQ17" s="45">
        <v>0</v>
      </c>
      <c r="BR17" s="46">
        <f t="shared" si="31"/>
        <v>0</v>
      </c>
    </row>
    <row r="18" spans="1:70" customFormat="1" ht="16.5" thickBot="1" x14ac:dyDescent="0.3">
      <c r="A18" s="47">
        <f t="shared" si="0"/>
        <v>4</v>
      </c>
      <c r="B18" s="48"/>
      <c r="C18" s="49" t="s">
        <v>99</v>
      </c>
      <c r="D18" s="50"/>
      <c r="E18" s="97">
        <f>SUM(E16:E17)</f>
        <v>70145478</v>
      </c>
      <c r="F18" s="52">
        <f>E18/365</f>
        <v>192179.39178082193</v>
      </c>
      <c r="G18" s="97">
        <f>SUM(G16:G17)</f>
        <v>22829208</v>
      </c>
      <c r="H18" s="52">
        <f>G18/365</f>
        <v>62545.775342465757</v>
      </c>
      <c r="I18" s="97">
        <f>SUM(I16:I17)</f>
        <v>1274789</v>
      </c>
      <c r="J18" s="52">
        <f>I18/365</f>
        <v>3492.5726027397259</v>
      </c>
      <c r="K18" s="97">
        <f>SUM(K16:K17)</f>
        <v>355218</v>
      </c>
      <c r="L18" s="52">
        <f>K18/365</f>
        <v>973.2</v>
      </c>
      <c r="M18" s="97">
        <f>SUM(M16:M17)</f>
        <v>2630043</v>
      </c>
      <c r="N18" s="52">
        <f>M18/365</f>
        <v>7205.597260273973</v>
      </c>
      <c r="O18" s="97">
        <f>SUM(O16:O17)</f>
        <v>2475015</v>
      </c>
      <c r="P18" s="52">
        <f>O18/365</f>
        <v>6780.8630136986303</v>
      </c>
      <c r="Q18" s="97">
        <f>SUM(Q16:Q17)</f>
        <v>798995</v>
      </c>
      <c r="R18" s="52">
        <f>Q18/365</f>
        <v>2189.027397260274</v>
      </c>
      <c r="S18" s="97">
        <f>SUM(S16:S17)</f>
        <v>325270</v>
      </c>
      <c r="T18" s="52">
        <f>S18/365</f>
        <v>891.15068493150682</v>
      </c>
      <c r="U18" s="97">
        <f>SUM(U16:U17)</f>
        <v>463065</v>
      </c>
      <c r="V18" s="52">
        <f>U18/365</f>
        <v>1268.6712328767123</v>
      </c>
      <c r="W18" s="97">
        <f>SUM(W16:W17)</f>
        <v>129288</v>
      </c>
      <c r="X18" s="52">
        <f>W18/365</f>
        <v>354.213698630137</v>
      </c>
      <c r="Y18" s="97">
        <f>SUM(Y16:Y17)</f>
        <v>652579</v>
      </c>
      <c r="Z18" s="52">
        <f>Y18/365</f>
        <v>1787.8876712328768</v>
      </c>
      <c r="AA18" s="97">
        <f>SUM(AA16:AA17)</f>
        <v>139541</v>
      </c>
      <c r="AB18" s="52">
        <f>AA18/365</f>
        <v>382.3041095890411</v>
      </c>
      <c r="AC18" s="97">
        <f>SUM(AC16:AC17)</f>
        <v>3467756</v>
      </c>
      <c r="AD18" s="52">
        <f>AC18/365</f>
        <v>9500.7013698630144</v>
      </c>
      <c r="AE18" s="97">
        <f>SUM(AE16:AE17)</f>
        <v>1124685</v>
      </c>
      <c r="AF18" s="52">
        <f>AE18/365</f>
        <v>3081.3287671232879</v>
      </c>
      <c r="AG18" s="97">
        <f>SUM(AG16:AG17)</f>
        <v>516718</v>
      </c>
      <c r="AH18" s="52">
        <f>AG18/365</f>
        <v>1415.6657534246576</v>
      </c>
      <c r="AI18" s="97">
        <f>SUM(AI16:AI17)</f>
        <v>236072</v>
      </c>
      <c r="AJ18" s="52">
        <f>AI18/365</f>
        <v>646.77260273972604</v>
      </c>
      <c r="AK18" s="97">
        <f>SUM(AK16:AK17)</f>
        <v>237221</v>
      </c>
      <c r="AL18" s="52">
        <f>AK18/365</f>
        <v>649.9205479452055</v>
      </c>
      <c r="AM18" s="97">
        <f>SUM(AM16:AM17)</f>
        <v>669516</v>
      </c>
      <c r="AN18" s="52">
        <f>AM18/365</f>
        <v>1834.2904109589042</v>
      </c>
      <c r="AO18" s="97">
        <f>SUM(AO16:AO17)</f>
        <v>629645</v>
      </c>
      <c r="AP18" s="52">
        <f>AO18/365</f>
        <v>1725.0547945205481</v>
      </c>
      <c r="AQ18" s="97">
        <f>SUM(AQ16:AQ17)</f>
        <v>4257782</v>
      </c>
      <c r="AR18" s="52">
        <f>AQ18/365</f>
        <v>11665.156164383561</v>
      </c>
      <c r="AS18" s="97">
        <f>SUM(AS16:AS17)</f>
        <v>2132182</v>
      </c>
      <c r="AT18" s="52">
        <f>AS18/365</f>
        <v>5841.5945205479456</v>
      </c>
      <c r="AU18" s="97">
        <f>SUM(AU16:AU17)</f>
        <v>922873</v>
      </c>
      <c r="AV18" s="52">
        <f>AU18/365</f>
        <v>2528.4191780821916</v>
      </c>
      <c r="AW18" s="97">
        <f>SUM(AW16:AW17)</f>
        <v>643764</v>
      </c>
      <c r="AX18" s="52">
        <f>AW18/365</f>
        <v>1763.7369863013698</v>
      </c>
      <c r="AY18" s="97">
        <f>SUM(AY16:AY17)</f>
        <v>1425043</v>
      </c>
      <c r="AZ18" s="52">
        <f>AY18/365</f>
        <v>3904.2273972602738</v>
      </c>
      <c r="BA18" s="97">
        <f>SUM(BA16:BA17)</f>
        <v>1217881</v>
      </c>
      <c r="BB18" s="52">
        <f>BA18/365</f>
        <v>3336.6602739726027</v>
      </c>
      <c r="BC18" s="97">
        <f>SUM(BC16:BC17)</f>
        <v>42976</v>
      </c>
      <c r="BD18" s="52">
        <f>BC18/365</f>
        <v>117.74246575342465</v>
      </c>
      <c r="BE18" s="97">
        <f>SUM(BE16:BE17)</f>
        <v>571706</v>
      </c>
      <c r="BF18" s="52">
        <f>BE18/365</f>
        <v>1566.317808219178</v>
      </c>
      <c r="BG18" s="97">
        <f>SUM(BG16:BG17)</f>
        <v>1896404</v>
      </c>
      <c r="BH18" s="52">
        <f>BG18/365</f>
        <v>5195.6273972602739</v>
      </c>
      <c r="BI18" s="97">
        <f>SUM(BI16:BI17)</f>
        <v>769854</v>
      </c>
      <c r="BJ18" s="52">
        <f>BI18/365</f>
        <v>2109.1890410958904</v>
      </c>
      <c r="BK18" s="97">
        <f>SUM(BK16:BK17)</f>
        <v>454050</v>
      </c>
      <c r="BL18" s="52">
        <f>BK18/365</f>
        <v>1243.972602739726</v>
      </c>
      <c r="BM18" s="97">
        <f>SUM(BM16:BM17)</f>
        <v>117108</v>
      </c>
      <c r="BN18" s="52">
        <f>BM18/365</f>
        <v>320.84383561643835</v>
      </c>
      <c r="BO18" s="97">
        <f>SUM(BO16:BO17)</f>
        <v>64158</v>
      </c>
      <c r="BP18" s="52">
        <f>BO18/365</f>
        <v>175.77534246575343</v>
      </c>
      <c r="BQ18" s="97">
        <f>SUM(BQ16:BQ17)</f>
        <v>16675073</v>
      </c>
      <c r="BR18" s="52">
        <f>BQ18/365</f>
        <v>45685.131506849313</v>
      </c>
    </row>
    <row r="19" spans="1:70" customFormat="1" ht="15" x14ac:dyDescent="0.25">
      <c r="A19" s="38">
        <f t="shared" si="0"/>
        <v>5</v>
      </c>
      <c r="B19" s="53" t="s">
        <v>100</v>
      </c>
      <c r="C19" s="54"/>
      <c r="D19" s="55"/>
      <c r="E19" s="56">
        <v>1E-4</v>
      </c>
      <c r="F19" s="57">
        <f>E19/365</f>
        <v>2.7397260273972602E-7</v>
      </c>
      <c r="G19" s="56">
        <v>1E-4</v>
      </c>
      <c r="H19" s="57">
        <f>G19/365</f>
        <v>2.7397260273972602E-7</v>
      </c>
      <c r="I19" s="56">
        <v>1E-4</v>
      </c>
      <c r="J19" s="57">
        <f>I19/365</f>
        <v>2.7397260273972602E-7</v>
      </c>
      <c r="K19" s="56">
        <v>1E-4</v>
      </c>
      <c r="L19" s="57">
        <f>K19/365</f>
        <v>2.7397260273972602E-7</v>
      </c>
      <c r="M19" s="56">
        <v>1E-4</v>
      </c>
      <c r="N19" s="57">
        <f>M19/365</f>
        <v>2.7397260273972602E-7</v>
      </c>
      <c r="O19" s="56">
        <v>1E-4</v>
      </c>
      <c r="P19" s="57">
        <f>O19/365</f>
        <v>2.7397260273972602E-7</v>
      </c>
      <c r="Q19" s="56">
        <v>1E-4</v>
      </c>
      <c r="R19" s="57">
        <f>Q19/365</f>
        <v>2.7397260273972602E-7</v>
      </c>
      <c r="S19" s="56">
        <v>1E-4</v>
      </c>
      <c r="T19" s="57">
        <f>S19/365</f>
        <v>2.7397260273972602E-7</v>
      </c>
      <c r="U19" s="56">
        <v>1E-4</v>
      </c>
      <c r="V19" s="57">
        <f>U19/365</f>
        <v>2.7397260273972602E-7</v>
      </c>
      <c r="W19" s="56">
        <v>1E-4</v>
      </c>
      <c r="X19" s="57">
        <f>W19/365</f>
        <v>2.7397260273972602E-7</v>
      </c>
      <c r="Y19" s="56">
        <v>1E-4</v>
      </c>
      <c r="Z19" s="57">
        <f>Y19/365</f>
        <v>2.7397260273972602E-7</v>
      </c>
      <c r="AA19" s="56">
        <v>1E-4</v>
      </c>
      <c r="AB19" s="57">
        <f>AA19/365</f>
        <v>2.7397260273972602E-7</v>
      </c>
      <c r="AC19" s="56">
        <v>1E-4</v>
      </c>
      <c r="AD19" s="57">
        <f>AC19/365</f>
        <v>2.7397260273972602E-7</v>
      </c>
      <c r="AE19" s="56">
        <v>1E-4</v>
      </c>
      <c r="AF19" s="57">
        <f>AE19/365</f>
        <v>2.7397260273972602E-7</v>
      </c>
      <c r="AG19" s="56">
        <v>1E-4</v>
      </c>
      <c r="AH19" s="57">
        <f>AG19/365</f>
        <v>2.7397260273972602E-7</v>
      </c>
      <c r="AI19" s="56">
        <v>1E-4</v>
      </c>
      <c r="AJ19" s="57">
        <f>AI19/365</f>
        <v>2.7397260273972602E-7</v>
      </c>
      <c r="AK19" s="56">
        <v>1E-4</v>
      </c>
      <c r="AL19" s="57">
        <f>AK19/365</f>
        <v>2.7397260273972602E-7</v>
      </c>
      <c r="AM19" s="56">
        <v>1E-4</v>
      </c>
      <c r="AN19" s="57">
        <f>AM19/365</f>
        <v>2.7397260273972602E-7</v>
      </c>
      <c r="AO19" s="56">
        <v>1E-4</v>
      </c>
      <c r="AP19" s="57">
        <f>AO19/365</f>
        <v>2.7397260273972602E-7</v>
      </c>
      <c r="AQ19" s="56">
        <v>1E-4</v>
      </c>
      <c r="AR19" s="57">
        <f>AQ19/365</f>
        <v>2.7397260273972602E-7</v>
      </c>
      <c r="AS19" s="56">
        <v>1E-4</v>
      </c>
      <c r="AT19" s="57">
        <f>AS19/365</f>
        <v>2.7397260273972602E-7</v>
      </c>
      <c r="AU19" s="56">
        <v>1E-4</v>
      </c>
      <c r="AV19" s="57">
        <f>AU19/365</f>
        <v>2.7397260273972602E-7</v>
      </c>
      <c r="AW19" s="56">
        <v>1E-4</v>
      </c>
      <c r="AX19" s="57">
        <f>AW19/365</f>
        <v>2.7397260273972602E-7</v>
      </c>
      <c r="AY19" s="56">
        <v>1E-4</v>
      </c>
      <c r="AZ19" s="57">
        <f>AY19/365</f>
        <v>2.7397260273972602E-7</v>
      </c>
      <c r="BA19" s="56">
        <v>1E-4</v>
      </c>
      <c r="BB19" s="57">
        <f>BA19/365</f>
        <v>2.7397260273972602E-7</v>
      </c>
      <c r="BC19" s="56">
        <v>1E-4</v>
      </c>
      <c r="BD19" s="57">
        <f>BC19/365</f>
        <v>2.7397260273972602E-7</v>
      </c>
      <c r="BE19" s="56">
        <v>1E-4</v>
      </c>
      <c r="BF19" s="57">
        <f>BE19/365</f>
        <v>2.7397260273972602E-7</v>
      </c>
      <c r="BG19" s="56">
        <v>1E-4</v>
      </c>
      <c r="BH19" s="57">
        <f>BG19/365</f>
        <v>2.7397260273972602E-7</v>
      </c>
      <c r="BI19" s="56">
        <v>1E-4</v>
      </c>
      <c r="BJ19" s="57">
        <f>BI19/365</f>
        <v>2.7397260273972602E-7</v>
      </c>
      <c r="BK19" s="56">
        <v>1E-4</v>
      </c>
      <c r="BL19" s="57">
        <f>BK19/365</f>
        <v>2.7397260273972602E-7</v>
      </c>
      <c r="BM19" s="56">
        <v>1E-4</v>
      </c>
      <c r="BN19" s="57">
        <f>BM19/365</f>
        <v>2.7397260273972602E-7</v>
      </c>
      <c r="BO19" s="56">
        <v>1E-4</v>
      </c>
      <c r="BP19" s="57">
        <f>BO19/365</f>
        <v>2.7397260273972602E-7</v>
      </c>
      <c r="BQ19" s="56">
        <v>1E-4</v>
      </c>
      <c r="BR19" s="57">
        <f>BQ19/365</f>
        <v>2.7397260273972602E-7</v>
      </c>
    </row>
    <row r="20" spans="1:70" customFormat="1" ht="15" x14ac:dyDescent="0.25">
      <c r="A20" s="38">
        <f t="shared" si="0"/>
        <v>6</v>
      </c>
      <c r="B20" s="44" t="s">
        <v>101</v>
      </c>
      <c r="C20" s="19"/>
      <c r="D20" s="19"/>
      <c r="E20" s="45">
        <f>SUM(G20,I20,K20,M20,O20,Q20,S20,U20,W20,Y20,AA20,AC20,AE20,AG20,AI20,AK20,AM20,AO20,AQ20,AS20,AU20,AW20,AY20,BA20,BC20,BE20,BG20,BI20,BK20,BM20,BO20,BQ20,)</f>
        <v>25554529.800000001</v>
      </c>
      <c r="F20" s="46">
        <f t="shared" ref="F20:F28" si="32">E20/365</f>
        <v>70012.41041095891</v>
      </c>
      <c r="G20" s="58">
        <v>8165751.8000000017</v>
      </c>
      <c r="H20" s="46">
        <f t="shared" ref="H20:H28" si="33">G20/365</f>
        <v>22371.922739726033</v>
      </c>
      <c r="I20" s="58">
        <v>494259.50000000012</v>
      </c>
      <c r="J20" s="46">
        <f t="shared" ref="J20:J28" si="34">I20/365</f>
        <v>1354.1356164383565</v>
      </c>
      <c r="K20" s="58">
        <v>159689.70000000004</v>
      </c>
      <c r="L20" s="46">
        <f t="shared" ref="L20:L28" si="35">K20/365</f>
        <v>437.50602739726037</v>
      </c>
      <c r="M20" s="58">
        <v>940532.79999999993</v>
      </c>
      <c r="N20" s="46">
        <f t="shared" ref="N20:N28" si="36">M20/365</f>
        <v>2576.8021917808219</v>
      </c>
      <c r="O20" s="58">
        <v>662681.30000000016</v>
      </c>
      <c r="P20" s="46">
        <f t="shared" ref="P20:P28" si="37">O20/365</f>
        <v>1815.5652054794525</v>
      </c>
      <c r="Q20" s="58">
        <v>251204.8</v>
      </c>
      <c r="R20" s="46">
        <f t="shared" ref="R20:R28" si="38">Q20/365</f>
        <v>688.23232876712325</v>
      </c>
      <c r="S20" s="58">
        <v>113803.40000000002</v>
      </c>
      <c r="T20" s="46">
        <f t="shared" ref="T20:T28" si="39">S20/365</f>
        <v>311.79013698630143</v>
      </c>
      <c r="U20" s="58">
        <v>123012.99999999996</v>
      </c>
      <c r="V20" s="46">
        <f t="shared" ref="V20:V28" si="40">U20/365</f>
        <v>337.02191780821909</v>
      </c>
      <c r="W20" s="58">
        <v>61231.8</v>
      </c>
      <c r="X20" s="46">
        <f t="shared" ref="X20:X28" si="41">W20/365</f>
        <v>167.75835616438357</v>
      </c>
      <c r="Y20" s="58">
        <v>187050.19999999998</v>
      </c>
      <c r="Z20" s="46">
        <f t="shared" ref="Z20:Z28" si="42">Y20/365</f>
        <v>512.466301369863</v>
      </c>
      <c r="AA20" s="58">
        <v>71765.899999999994</v>
      </c>
      <c r="AB20" s="46">
        <f t="shared" ref="AB20:AB28" si="43">AA20/365</f>
        <v>196.61890410958904</v>
      </c>
      <c r="AC20" s="58">
        <v>1376143.7</v>
      </c>
      <c r="AD20" s="46">
        <f t="shared" ref="AD20:AD28" si="44">AC20/365</f>
        <v>3770.2567123287672</v>
      </c>
      <c r="AE20" s="58">
        <v>607432.9</v>
      </c>
      <c r="AF20" s="46">
        <f t="shared" ref="AF20:AF28" si="45">AE20/365</f>
        <v>1664.1997260273972</v>
      </c>
      <c r="AG20" s="58">
        <v>275033.70000000013</v>
      </c>
      <c r="AH20" s="46">
        <f t="shared" ref="AH20:AH28" si="46">AG20/365</f>
        <v>753.51698630137025</v>
      </c>
      <c r="AI20" s="58">
        <v>84929.499999999985</v>
      </c>
      <c r="AJ20" s="46">
        <f t="shared" ref="AJ20:AJ28" si="47">AI20/365</f>
        <v>232.68356164383559</v>
      </c>
      <c r="AK20" s="58">
        <v>137735</v>
      </c>
      <c r="AL20" s="46">
        <f t="shared" ref="AL20:AL28" si="48">AK20/365</f>
        <v>377.35616438356163</v>
      </c>
      <c r="AM20" s="58">
        <v>372037.5</v>
      </c>
      <c r="AN20" s="46">
        <f t="shared" ref="AN20:AN28" si="49">AM20/365</f>
        <v>1019.2808219178082</v>
      </c>
      <c r="AO20" s="58">
        <v>307132.30000000005</v>
      </c>
      <c r="AP20" s="46">
        <f t="shared" ref="AP20:AP28" si="50">AO20/365</f>
        <v>841.45835616438364</v>
      </c>
      <c r="AQ20" s="58">
        <v>1524075.2</v>
      </c>
      <c r="AR20" s="46">
        <f t="shared" ref="AR20:AR28" si="51">AQ20/365</f>
        <v>4175.5484931506844</v>
      </c>
      <c r="AS20" s="58">
        <v>732038.49999999988</v>
      </c>
      <c r="AT20" s="46">
        <f t="shared" ref="AT20:AT28" si="52">AS20/365</f>
        <v>2005.584931506849</v>
      </c>
      <c r="AU20" s="58">
        <v>508913.4</v>
      </c>
      <c r="AV20" s="46">
        <f t="shared" ref="AV20:AV28" si="53">AU20/365</f>
        <v>1394.283287671233</v>
      </c>
      <c r="AW20" s="58">
        <v>427305.89999999997</v>
      </c>
      <c r="AX20" s="46">
        <f t="shared" ref="AX20:AX28" si="54">AW20/365</f>
        <v>1170.7010958904109</v>
      </c>
      <c r="AY20" s="58">
        <v>739299.6</v>
      </c>
      <c r="AZ20" s="46">
        <f t="shared" ref="AZ20:AZ28" si="55">AY20/365</f>
        <v>2025.4783561643835</v>
      </c>
      <c r="BA20" s="58">
        <v>484284.20000000007</v>
      </c>
      <c r="BB20" s="46">
        <f t="shared" ref="BB20:BB28" si="56">BA20/365</f>
        <v>1326.8060273972606</v>
      </c>
      <c r="BC20" s="58">
        <v>34542</v>
      </c>
      <c r="BD20" s="46">
        <f t="shared" ref="BD20:BD28" si="57">BC20/365</f>
        <v>94.635616438356166</v>
      </c>
      <c r="BE20" s="58">
        <v>237728.30000000002</v>
      </c>
      <c r="BF20" s="46">
        <f t="shared" ref="BF20:BF28" si="58">BE20/365</f>
        <v>651.31041095890419</v>
      </c>
      <c r="BG20" s="58">
        <v>434268.09999999992</v>
      </c>
      <c r="BH20" s="46">
        <f t="shared" ref="BH20:BH28" si="59">BG20/365</f>
        <v>1189.7756164383559</v>
      </c>
      <c r="BI20" s="58">
        <v>269233.7</v>
      </c>
      <c r="BJ20" s="46">
        <f t="shared" ref="BJ20:BJ28" si="60">BI20/365</f>
        <v>737.6265753424658</v>
      </c>
      <c r="BK20" s="58">
        <v>225574.1</v>
      </c>
      <c r="BL20" s="46">
        <f t="shared" ref="BL20:BL28" si="61">BK20/365</f>
        <v>618.01123287671237</v>
      </c>
      <c r="BM20" s="58">
        <v>75286.7</v>
      </c>
      <c r="BN20" s="46">
        <f t="shared" ref="BN20:BN28" si="62">BM20/365</f>
        <v>206.26493150684931</v>
      </c>
      <c r="BO20" s="58">
        <v>25334.500000000007</v>
      </c>
      <c r="BP20" s="46">
        <f t="shared" ref="BP20:BP28" si="63">BO20/365</f>
        <v>69.409589041095913</v>
      </c>
      <c r="BQ20" s="58">
        <v>5445216.799999998</v>
      </c>
      <c r="BR20" s="46">
        <f t="shared" ref="BR20:BR28" si="64">BQ20/365</f>
        <v>14918.402191780817</v>
      </c>
    </row>
    <row r="21" spans="1:70" customFormat="1" ht="15" x14ac:dyDescent="0.25">
      <c r="A21" s="38">
        <f t="shared" si="0"/>
        <v>7</v>
      </c>
      <c r="B21" s="44" t="s">
        <v>102</v>
      </c>
      <c r="C21" s="19"/>
      <c r="D21" s="19"/>
      <c r="E21" s="45">
        <f t="shared" ref="E21:E25" si="65">SUM(G21,I21,K21,M21,O21,Q21,S21,U21,W21,Y21,AA21,AC21,AE21,AG21,AI21,AK21,AM21,AO21,AQ21,AS21,AU21,AW21,AY21,BA21,BC21,BE21,BG21,BI21,BK21,BM21,BO21,BQ21,)</f>
        <v>13433627.099999994</v>
      </c>
      <c r="F21" s="46">
        <f t="shared" si="32"/>
        <v>36804.457808219158</v>
      </c>
      <c r="G21" s="58">
        <v>3878470.6999999997</v>
      </c>
      <c r="H21" s="46">
        <f t="shared" si="33"/>
        <v>10625.947123287671</v>
      </c>
      <c r="I21" s="58">
        <v>292340.90000000002</v>
      </c>
      <c r="J21" s="46">
        <f t="shared" si="34"/>
        <v>800.9339726027398</v>
      </c>
      <c r="K21" s="58">
        <v>46719.799999999996</v>
      </c>
      <c r="L21" s="46">
        <f t="shared" si="35"/>
        <v>127.9994520547945</v>
      </c>
      <c r="M21" s="58">
        <v>402776.09999999986</v>
      </c>
      <c r="N21" s="46">
        <f t="shared" si="36"/>
        <v>1103.4961643835613</v>
      </c>
      <c r="O21" s="58">
        <v>520877.99999999994</v>
      </c>
      <c r="P21" s="46">
        <f t="shared" si="37"/>
        <v>1427.0630136986299</v>
      </c>
      <c r="Q21" s="58">
        <v>261518.3</v>
      </c>
      <c r="R21" s="46">
        <f t="shared" si="38"/>
        <v>716.48849315068492</v>
      </c>
      <c r="S21" s="58">
        <v>69345.099999999991</v>
      </c>
      <c r="T21" s="46">
        <f t="shared" si="39"/>
        <v>189.98657534246573</v>
      </c>
      <c r="U21" s="58">
        <v>107449.49999999999</v>
      </c>
      <c r="V21" s="46">
        <f t="shared" si="40"/>
        <v>294.38219178082187</v>
      </c>
      <c r="W21" s="58">
        <v>20967.099999999999</v>
      </c>
      <c r="X21" s="46">
        <f t="shared" si="41"/>
        <v>57.444109589041091</v>
      </c>
      <c r="Y21" s="58">
        <v>95238.000000000015</v>
      </c>
      <c r="Z21" s="46">
        <f t="shared" si="42"/>
        <v>260.92602739726033</v>
      </c>
      <c r="AA21" s="58">
        <v>20856.2</v>
      </c>
      <c r="AB21" s="46">
        <f t="shared" si="43"/>
        <v>57.140273972602742</v>
      </c>
      <c r="AC21" s="58">
        <v>800528.90000000014</v>
      </c>
      <c r="AD21" s="46">
        <f t="shared" si="44"/>
        <v>2193.2298630136988</v>
      </c>
      <c r="AE21" s="58">
        <v>136999.5</v>
      </c>
      <c r="AF21" s="46">
        <f t="shared" si="45"/>
        <v>375.34109589041094</v>
      </c>
      <c r="AG21" s="58">
        <v>100625.2</v>
      </c>
      <c r="AH21" s="46">
        <f t="shared" si="46"/>
        <v>275.68547945205478</v>
      </c>
      <c r="AI21" s="58">
        <v>49984.9</v>
      </c>
      <c r="AJ21" s="46">
        <f t="shared" si="47"/>
        <v>136.94493150684931</v>
      </c>
      <c r="AK21" s="58">
        <v>39893.600000000006</v>
      </c>
      <c r="AL21" s="46">
        <f t="shared" si="48"/>
        <v>109.29753424657535</v>
      </c>
      <c r="AM21" s="58">
        <v>160070.09999999995</v>
      </c>
      <c r="AN21" s="46">
        <f t="shared" si="49"/>
        <v>438.54821917808204</v>
      </c>
      <c r="AO21" s="58">
        <v>49092.200000000004</v>
      </c>
      <c r="AP21" s="46">
        <f t="shared" si="50"/>
        <v>134.4991780821918</v>
      </c>
      <c r="AQ21" s="58">
        <v>980177.6</v>
      </c>
      <c r="AR21" s="46">
        <f t="shared" si="51"/>
        <v>2685.4180821917807</v>
      </c>
      <c r="AS21" s="58">
        <v>674765.39999999991</v>
      </c>
      <c r="AT21" s="46">
        <f t="shared" si="52"/>
        <v>1848.672328767123</v>
      </c>
      <c r="AU21" s="58">
        <v>211181.7</v>
      </c>
      <c r="AV21" s="46">
        <f t="shared" si="53"/>
        <v>578.58000000000004</v>
      </c>
      <c r="AW21" s="58">
        <v>112039.1</v>
      </c>
      <c r="AX21" s="46">
        <f t="shared" si="54"/>
        <v>306.95643835616443</v>
      </c>
      <c r="AY21" s="58">
        <v>375115.60000000003</v>
      </c>
      <c r="AZ21" s="46">
        <f t="shared" si="55"/>
        <v>1027.7139726027399</v>
      </c>
      <c r="BA21" s="58">
        <v>178171.80000000002</v>
      </c>
      <c r="BB21" s="46">
        <f t="shared" si="56"/>
        <v>488.1419178082192</v>
      </c>
      <c r="BC21" s="58">
        <v>1372.3</v>
      </c>
      <c r="BD21" s="46">
        <f t="shared" si="57"/>
        <v>3.7597260273972601</v>
      </c>
      <c r="BE21" s="58">
        <v>29699.1</v>
      </c>
      <c r="BF21" s="46">
        <f t="shared" si="58"/>
        <v>81.367397260273975</v>
      </c>
      <c r="BG21" s="58">
        <v>356230</v>
      </c>
      <c r="BH21" s="46">
        <f t="shared" si="59"/>
        <v>975.97260273972597</v>
      </c>
      <c r="BI21" s="58">
        <v>143983.99999999997</v>
      </c>
      <c r="BJ21" s="46">
        <f t="shared" si="60"/>
        <v>394.47671232876706</v>
      </c>
      <c r="BK21" s="58">
        <v>84734.7</v>
      </c>
      <c r="BL21" s="46">
        <f t="shared" si="61"/>
        <v>232.14986301369862</v>
      </c>
      <c r="BM21" s="58">
        <v>19875.2</v>
      </c>
      <c r="BN21" s="46">
        <f t="shared" si="62"/>
        <v>54.452602739726032</v>
      </c>
      <c r="BO21" s="58">
        <v>13783.5</v>
      </c>
      <c r="BP21" s="46">
        <f t="shared" si="63"/>
        <v>37.763013698630139</v>
      </c>
      <c r="BQ21" s="58">
        <v>3198742.9999999977</v>
      </c>
      <c r="BR21" s="46">
        <f t="shared" si="64"/>
        <v>8763.6794520547883</v>
      </c>
    </row>
    <row r="22" spans="1:70" customFormat="1" ht="15" x14ac:dyDescent="0.25">
      <c r="A22" s="38">
        <f t="shared" si="0"/>
        <v>8</v>
      </c>
      <c r="B22" s="44" t="s">
        <v>103</v>
      </c>
      <c r="C22" s="19"/>
      <c r="D22" s="19"/>
      <c r="E22" s="45">
        <f t="shared" si="65"/>
        <v>4014581.4000000008</v>
      </c>
      <c r="F22" s="46">
        <f t="shared" si="32"/>
        <v>10998.853150684934</v>
      </c>
      <c r="G22" s="58">
        <v>649966.29999999993</v>
      </c>
      <c r="H22" s="46">
        <f t="shared" si="33"/>
        <v>1780.7295890410958</v>
      </c>
      <c r="I22" s="58">
        <v>46839.9</v>
      </c>
      <c r="J22" s="46">
        <f t="shared" si="34"/>
        <v>128.32849315068495</v>
      </c>
      <c r="K22" s="58">
        <v>3031.3</v>
      </c>
      <c r="L22" s="46">
        <f t="shared" si="35"/>
        <v>8.3049315068493161</v>
      </c>
      <c r="M22" s="58">
        <v>260542.69999999998</v>
      </c>
      <c r="N22" s="46">
        <f t="shared" si="36"/>
        <v>713.81561643835607</v>
      </c>
      <c r="O22" s="58">
        <v>634751.5</v>
      </c>
      <c r="P22" s="46">
        <f t="shared" si="37"/>
        <v>1739.0452054794521</v>
      </c>
      <c r="Q22" s="58">
        <v>16893.3</v>
      </c>
      <c r="R22" s="46">
        <f t="shared" si="38"/>
        <v>46.283013698630135</v>
      </c>
      <c r="S22" s="58">
        <v>30969.9</v>
      </c>
      <c r="T22" s="46">
        <f t="shared" si="39"/>
        <v>84.849041095890414</v>
      </c>
      <c r="U22" s="58">
        <v>0</v>
      </c>
      <c r="V22" s="46">
        <f t="shared" si="40"/>
        <v>0</v>
      </c>
      <c r="W22" s="58">
        <v>0</v>
      </c>
      <c r="X22" s="46">
        <f t="shared" si="41"/>
        <v>0</v>
      </c>
      <c r="Y22" s="58">
        <v>201298.9</v>
      </c>
      <c r="Z22" s="46">
        <f t="shared" si="42"/>
        <v>551.50383561643832</v>
      </c>
      <c r="AA22" s="58">
        <v>7889.8</v>
      </c>
      <c r="AB22" s="46">
        <f t="shared" si="43"/>
        <v>21.615890410958905</v>
      </c>
      <c r="AC22" s="58">
        <v>44783.500000000007</v>
      </c>
      <c r="AD22" s="46">
        <f t="shared" si="44"/>
        <v>122.69452054794523</v>
      </c>
      <c r="AE22" s="58">
        <v>0</v>
      </c>
      <c r="AF22" s="46">
        <f t="shared" si="45"/>
        <v>0</v>
      </c>
      <c r="AG22" s="58">
        <v>20991.8</v>
      </c>
      <c r="AH22" s="46">
        <f t="shared" si="46"/>
        <v>57.511780821917803</v>
      </c>
      <c r="AI22" s="58">
        <v>743</v>
      </c>
      <c r="AJ22" s="46">
        <f t="shared" si="47"/>
        <v>2.0356164383561643</v>
      </c>
      <c r="AK22" s="58">
        <v>0</v>
      </c>
      <c r="AL22" s="46">
        <f t="shared" si="48"/>
        <v>0</v>
      </c>
      <c r="AM22" s="58">
        <v>79665.900000000009</v>
      </c>
      <c r="AN22" s="46">
        <f t="shared" si="49"/>
        <v>218.26273972602743</v>
      </c>
      <c r="AO22" s="58">
        <v>6962.7</v>
      </c>
      <c r="AP22" s="46">
        <f t="shared" si="50"/>
        <v>19.075890410958905</v>
      </c>
      <c r="AQ22" s="58">
        <v>136648.00000000003</v>
      </c>
      <c r="AR22" s="46">
        <f t="shared" si="51"/>
        <v>374.37808219178089</v>
      </c>
      <c r="AS22" s="58">
        <v>207782.6</v>
      </c>
      <c r="AT22" s="46">
        <f t="shared" si="52"/>
        <v>569.26739726027404</v>
      </c>
      <c r="AU22" s="58">
        <v>15101.2</v>
      </c>
      <c r="AV22" s="46">
        <f t="shared" si="53"/>
        <v>41.37315068493151</v>
      </c>
      <c r="AW22" s="58">
        <v>32203.7</v>
      </c>
      <c r="AX22" s="46">
        <f t="shared" si="54"/>
        <v>88.22931506849315</v>
      </c>
      <c r="AY22" s="58">
        <v>131416.09999999998</v>
      </c>
      <c r="AZ22" s="46">
        <f t="shared" si="55"/>
        <v>360.04410958904106</v>
      </c>
      <c r="BA22" s="58">
        <v>157480.39999999997</v>
      </c>
      <c r="BB22" s="46">
        <f t="shared" si="56"/>
        <v>431.45315068493142</v>
      </c>
      <c r="BC22" s="58">
        <v>0</v>
      </c>
      <c r="BD22" s="46">
        <f t="shared" si="57"/>
        <v>0</v>
      </c>
      <c r="BE22" s="58">
        <v>0</v>
      </c>
      <c r="BF22" s="46">
        <f t="shared" si="58"/>
        <v>0</v>
      </c>
      <c r="BG22" s="58">
        <v>481462.5</v>
      </c>
      <c r="BH22" s="46">
        <f t="shared" si="59"/>
        <v>1319.0753424657535</v>
      </c>
      <c r="BI22" s="58">
        <v>11593.7</v>
      </c>
      <c r="BJ22" s="46">
        <f t="shared" si="60"/>
        <v>31.763561643835619</v>
      </c>
      <c r="BK22" s="58">
        <v>28483.3</v>
      </c>
      <c r="BL22" s="46">
        <f t="shared" si="61"/>
        <v>78.036438356164382</v>
      </c>
      <c r="BM22" s="58">
        <v>5245</v>
      </c>
      <c r="BN22" s="46">
        <f t="shared" si="62"/>
        <v>14.36986301369863</v>
      </c>
      <c r="BO22" s="58">
        <v>0</v>
      </c>
      <c r="BP22" s="46">
        <f t="shared" si="63"/>
        <v>0</v>
      </c>
      <c r="BQ22" s="58">
        <v>801834.40000000026</v>
      </c>
      <c r="BR22" s="46">
        <f t="shared" si="64"/>
        <v>2196.8065753424667</v>
      </c>
    </row>
    <row r="23" spans="1:70" customFormat="1" ht="15" x14ac:dyDescent="0.25">
      <c r="A23" s="38">
        <f t="shared" si="0"/>
        <v>9</v>
      </c>
      <c r="B23" s="44" t="s">
        <v>104</v>
      </c>
      <c r="C23" s="19"/>
      <c r="D23" s="19"/>
      <c r="E23" s="45">
        <f t="shared" si="65"/>
        <v>1906920.2000000004</v>
      </c>
      <c r="F23" s="46">
        <f t="shared" si="32"/>
        <v>5224.4389041095901</v>
      </c>
      <c r="G23" s="58">
        <v>394430.99999999994</v>
      </c>
      <c r="H23" s="46">
        <f t="shared" si="33"/>
        <v>1080.6328767123287</v>
      </c>
      <c r="I23" s="58">
        <v>53675.000000000007</v>
      </c>
      <c r="J23" s="46">
        <f t="shared" si="34"/>
        <v>147.05479452054797</v>
      </c>
      <c r="K23" s="58">
        <v>46867</v>
      </c>
      <c r="L23" s="46">
        <f t="shared" si="35"/>
        <v>128.40273972602739</v>
      </c>
      <c r="M23" s="58">
        <v>70522.400000000009</v>
      </c>
      <c r="N23" s="46">
        <f t="shared" si="36"/>
        <v>193.21205479452058</v>
      </c>
      <c r="O23" s="58">
        <v>57019.80000000001</v>
      </c>
      <c r="P23" s="46">
        <f t="shared" si="37"/>
        <v>156.21863013698632</v>
      </c>
      <c r="Q23" s="58">
        <v>61073.8</v>
      </c>
      <c r="R23" s="46">
        <f t="shared" si="38"/>
        <v>167.32547945205479</v>
      </c>
      <c r="S23" s="58">
        <v>2333.9</v>
      </c>
      <c r="T23" s="46">
        <f t="shared" si="39"/>
        <v>6.394246575342466</v>
      </c>
      <c r="U23" s="58">
        <v>49169.2</v>
      </c>
      <c r="V23" s="46">
        <f t="shared" si="40"/>
        <v>134.71013698630136</v>
      </c>
      <c r="W23" s="58">
        <v>15065.199999999999</v>
      </c>
      <c r="X23" s="46">
        <f t="shared" si="41"/>
        <v>41.274520547945201</v>
      </c>
      <c r="Y23" s="58">
        <v>12035</v>
      </c>
      <c r="Z23" s="46">
        <f t="shared" si="42"/>
        <v>32.972602739726028</v>
      </c>
      <c r="AA23" s="58">
        <v>5030.3999999999996</v>
      </c>
      <c r="AB23" s="46">
        <f t="shared" si="43"/>
        <v>13.781917808219177</v>
      </c>
      <c r="AC23" s="58">
        <v>129009.99999999999</v>
      </c>
      <c r="AD23" s="46">
        <f t="shared" si="44"/>
        <v>353.45205479452051</v>
      </c>
      <c r="AE23" s="58">
        <v>11776.5</v>
      </c>
      <c r="AF23" s="46">
        <f t="shared" si="45"/>
        <v>32.264383561643832</v>
      </c>
      <c r="AG23" s="58">
        <v>6921.1999999999989</v>
      </c>
      <c r="AH23" s="46">
        <f t="shared" si="46"/>
        <v>18.962191780821914</v>
      </c>
      <c r="AI23" s="58">
        <v>4580.8</v>
      </c>
      <c r="AJ23" s="46">
        <f t="shared" si="47"/>
        <v>12.55013698630137</v>
      </c>
      <c r="AK23" s="58">
        <v>2197.2999999999997</v>
      </c>
      <c r="AL23" s="46">
        <f t="shared" si="48"/>
        <v>6.02</v>
      </c>
      <c r="AM23" s="58">
        <v>126.8</v>
      </c>
      <c r="AN23" s="46">
        <f t="shared" si="49"/>
        <v>0.34739726027397261</v>
      </c>
      <c r="AO23" s="58">
        <v>31</v>
      </c>
      <c r="AP23" s="46">
        <f t="shared" si="50"/>
        <v>8.4931506849315067E-2</v>
      </c>
      <c r="AQ23" s="58">
        <v>155902.30000000002</v>
      </c>
      <c r="AR23" s="46">
        <f t="shared" si="51"/>
        <v>427.12958904109593</v>
      </c>
      <c r="AS23" s="58">
        <v>165676.1</v>
      </c>
      <c r="AT23" s="46">
        <f t="shared" si="52"/>
        <v>453.90712328767125</v>
      </c>
      <c r="AU23" s="58">
        <v>11104.999999999998</v>
      </c>
      <c r="AV23" s="46">
        <f t="shared" si="53"/>
        <v>30.42465753424657</v>
      </c>
      <c r="AW23" s="58">
        <v>156.4</v>
      </c>
      <c r="AX23" s="46">
        <f t="shared" si="54"/>
        <v>0.42849315068493155</v>
      </c>
      <c r="AY23" s="58">
        <v>1496.6</v>
      </c>
      <c r="AZ23" s="46">
        <f t="shared" si="55"/>
        <v>4.1002739726027393</v>
      </c>
      <c r="BA23" s="58">
        <v>6441</v>
      </c>
      <c r="BB23" s="46">
        <f t="shared" si="56"/>
        <v>17.646575342465752</v>
      </c>
      <c r="BC23" s="58">
        <v>0</v>
      </c>
      <c r="BD23" s="46">
        <f t="shared" si="57"/>
        <v>0</v>
      </c>
      <c r="BE23" s="58">
        <v>0</v>
      </c>
      <c r="BF23" s="46">
        <f t="shared" si="58"/>
        <v>0</v>
      </c>
      <c r="BG23" s="58">
        <v>296369.70000000007</v>
      </c>
      <c r="BH23" s="46">
        <f t="shared" si="59"/>
        <v>811.97178082191795</v>
      </c>
      <c r="BI23" s="58">
        <v>6253.6</v>
      </c>
      <c r="BJ23" s="46">
        <f t="shared" si="60"/>
        <v>17.133150684931508</v>
      </c>
      <c r="BK23" s="58">
        <v>4582.9000000000005</v>
      </c>
      <c r="BL23" s="46">
        <f t="shared" si="61"/>
        <v>12.555890410958906</v>
      </c>
      <c r="BM23" s="58">
        <v>571.6</v>
      </c>
      <c r="BN23" s="46">
        <f t="shared" si="62"/>
        <v>1.5660273972602741</v>
      </c>
      <c r="BO23" s="58">
        <v>183.6</v>
      </c>
      <c r="BP23" s="46">
        <f t="shared" si="63"/>
        <v>0.50301369863013701</v>
      </c>
      <c r="BQ23" s="58">
        <v>336315.0999999998</v>
      </c>
      <c r="BR23" s="46">
        <f t="shared" si="64"/>
        <v>921.41123287671178</v>
      </c>
    </row>
    <row r="24" spans="1:70" customFormat="1" ht="15" x14ac:dyDescent="0.25">
      <c r="A24" s="38">
        <f t="shared" si="0"/>
        <v>10</v>
      </c>
      <c r="B24" s="44" t="s">
        <v>105</v>
      </c>
      <c r="C24" s="19"/>
      <c r="D24" s="19"/>
      <c r="E24" s="45">
        <f t="shared" si="65"/>
        <v>688822.1</v>
      </c>
      <c r="F24" s="46">
        <f t="shared" si="32"/>
        <v>1887.1838356164383</v>
      </c>
      <c r="G24" s="58">
        <v>488994.5</v>
      </c>
      <c r="H24" s="46">
        <f t="shared" si="33"/>
        <v>1339.7109589041097</v>
      </c>
      <c r="I24" s="58">
        <v>0</v>
      </c>
      <c r="J24" s="46">
        <f t="shared" si="34"/>
        <v>0</v>
      </c>
      <c r="K24" s="58">
        <v>0</v>
      </c>
      <c r="L24" s="46">
        <f t="shared" si="35"/>
        <v>0</v>
      </c>
      <c r="M24" s="58">
        <v>59543.4</v>
      </c>
      <c r="N24" s="46">
        <f t="shared" si="36"/>
        <v>163.13260273972602</v>
      </c>
      <c r="O24" s="58">
        <v>0</v>
      </c>
      <c r="P24" s="46">
        <f t="shared" si="37"/>
        <v>0</v>
      </c>
      <c r="Q24" s="58">
        <v>4727</v>
      </c>
      <c r="R24" s="46">
        <f t="shared" si="38"/>
        <v>12.950684931506849</v>
      </c>
      <c r="S24" s="58">
        <v>0</v>
      </c>
      <c r="T24" s="46">
        <f t="shared" si="39"/>
        <v>0</v>
      </c>
      <c r="U24" s="58">
        <v>20721.2</v>
      </c>
      <c r="V24" s="46">
        <f t="shared" si="40"/>
        <v>56.770410958904108</v>
      </c>
      <c r="W24" s="58">
        <v>0</v>
      </c>
      <c r="X24" s="46">
        <f t="shared" si="41"/>
        <v>0</v>
      </c>
      <c r="Y24" s="58">
        <v>0</v>
      </c>
      <c r="Z24" s="46">
        <f t="shared" si="42"/>
        <v>0</v>
      </c>
      <c r="AA24" s="58">
        <v>0</v>
      </c>
      <c r="AB24" s="46">
        <f t="shared" si="43"/>
        <v>0</v>
      </c>
      <c r="AC24" s="58">
        <v>3.2</v>
      </c>
      <c r="AD24" s="46">
        <f t="shared" si="44"/>
        <v>8.767123287671234E-3</v>
      </c>
      <c r="AE24" s="58">
        <v>67295</v>
      </c>
      <c r="AF24" s="46">
        <f t="shared" si="45"/>
        <v>184.36986301369862</v>
      </c>
      <c r="AG24" s="58">
        <v>0</v>
      </c>
      <c r="AH24" s="46">
        <f t="shared" si="46"/>
        <v>0</v>
      </c>
      <c r="AI24" s="58">
        <v>0</v>
      </c>
      <c r="AJ24" s="46">
        <f t="shared" si="47"/>
        <v>0</v>
      </c>
      <c r="AK24" s="58">
        <v>0</v>
      </c>
      <c r="AL24" s="46">
        <f t="shared" si="48"/>
        <v>0</v>
      </c>
      <c r="AM24" s="58">
        <v>0</v>
      </c>
      <c r="AN24" s="46">
        <f t="shared" si="49"/>
        <v>0</v>
      </c>
      <c r="AO24" s="58">
        <v>0</v>
      </c>
      <c r="AP24" s="46">
        <f t="shared" si="50"/>
        <v>0</v>
      </c>
      <c r="AQ24" s="58">
        <v>0</v>
      </c>
      <c r="AR24" s="46">
        <f t="shared" si="51"/>
        <v>0</v>
      </c>
      <c r="AS24" s="58">
        <v>0</v>
      </c>
      <c r="AT24" s="46">
        <f t="shared" si="52"/>
        <v>0</v>
      </c>
      <c r="AU24" s="58">
        <v>0</v>
      </c>
      <c r="AV24" s="46">
        <f t="shared" si="53"/>
        <v>0</v>
      </c>
      <c r="AW24" s="58">
        <v>0</v>
      </c>
      <c r="AX24" s="46">
        <f t="shared" si="54"/>
        <v>0</v>
      </c>
      <c r="AY24" s="58">
        <v>0</v>
      </c>
      <c r="AZ24" s="46">
        <f t="shared" si="55"/>
        <v>0</v>
      </c>
      <c r="BA24" s="58">
        <v>47537.8</v>
      </c>
      <c r="BB24" s="46">
        <f t="shared" si="56"/>
        <v>130.24054794520549</v>
      </c>
      <c r="BC24" s="58">
        <v>0</v>
      </c>
      <c r="BD24" s="46">
        <f t="shared" si="57"/>
        <v>0</v>
      </c>
      <c r="BE24" s="58">
        <v>0</v>
      </c>
      <c r="BF24" s="46">
        <f t="shared" si="58"/>
        <v>0</v>
      </c>
      <c r="BG24" s="58">
        <v>0</v>
      </c>
      <c r="BH24" s="46">
        <f t="shared" si="59"/>
        <v>0</v>
      </c>
      <c r="BI24" s="58">
        <v>0</v>
      </c>
      <c r="BJ24" s="46">
        <f t="shared" si="60"/>
        <v>0</v>
      </c>
      <c r="BK24" s="58">
        <v>0</v>
      </c>
      <c r="BL24" s="46">
        <f t="shared" si="61"/>
        <v>0</v>
      </c>
      <c r="BM24" s="58">
        <v>0</v>
      </c>
      <c r="BN24" s="46">
        <f t="shared" si="62"/>
        <v>0</v>
      </c>
      <c r="BO24" s="58">
        <v>0</v>
      </c>
      <c r="BP24" s="46">
        <f t="shared" si="63"/>
        <v>0</v>
      </c>
      <c r="BQ24" s="58">
        <v>0</v>
      </c>
      <c r="BR24" s="46">
        <f t="shared" si="64"/>
        <v>0</v>
      </c>
    </row>
    <row r="25" spans="1:70" customFormat="1" ht="15" x14ac:dyDescent="0.25">
      <c r="A25" s="38">
        <f t="shared" si="0"/>
        <v>11</v>
      </c>
      <c r="B25" s="44" t="s">
        <v>106</v>
      </c>
      <c r="C25" s="19"/>
      <c r="D25" s="19"/>
      <c r="E25" s="45">
        <f t="shared" si="65"/>
        <v>58458.6</v>
      </c>
      <c r="F25" s="46">
        <f t="shared" si="32"/>
        <v>160.16054794520548</v>
      </c>
      <c r="G25" s="58">
        <v>0</v>
      </c>
      <c r="H25" s="46">
        <f t="shared" si="33"/>
        <v>0</v>
      </c>
      <c r="I25" s="58">
        <v>0</v>
      </c>
      <c r="J25" s="46">
        <f t="shared" si="34"/>
        <v>0</v>
      </c>
      <c r="K25" s="58">
        <v>0</v>
      </c>
      <c r="L25" s="46">
        <f t="shared" si="35"/>
        <v>0</v>
      </c>
      <c r="M25" s="58">
        <v>0</v>
      </c>
      <c r="N25" s="46">
        <f t="shared" si="36"/>
        <v>0</v>
      </c>
      <c r="O25" s="58">
        <v>0</v>
      </c>
      <c r="P25" s="46">
        <f t="shared" si="37"/>
        <v>0</v>
      </c>
      <c r="Q25" s="58">
        <v>0</v>
      </c>
      <c r="R25" s="46">
        <f t="shared" si="38"/>
        <v>0</v>
      </c>
      <c r="S25" s="58">
        <v>0</v>
      </c>
      <c r="T25" s="46">
        <f t="shared" si="39"/>
        <v>0</v>
      </c>
      <c r="U25" s="58">
        <v>0</v>
      </c>
      <c r="V25" s="46">
        <f t="shared" si="40"/>
        <v>0</v>
      </c>
      <c r="W25" s="58">
        <v>0</v>
      </c>
      <c r="X25" s="46">
        <f t="shared" si="41"/>
        <v>0</v>
      </c>
      <c r="Y25" s="58">
        <v>0</v>
      </c>
      <c r="Z25" s="46">
        <f t="shared" si="42"/>
        <v>0</v>
      </c>
      <c r="AA25" s="58">
        <v>0</v>
      </c>
      <c r="AB25" s="46">
        <f t="shared" si="43"/>
        <v>0</v>
      </c>
      <c r="AC25" s="58">
        <v>0</v>
      </c>
      <c r="AD25" s="46">
        <f t="shared" si="44"/>
        <v>0</v>
      </c>
      <c r="AE25" s="58">
        <v>0</v>
      </c>
      <c r="AF25" s="46">
        <f t="shared" si="45"/>
        <v>0</v>
      </c>
      <c r="AG25" s="58">
        <v>0</v>
      </c>
      <c r="AH25" s="46">
        <f t="shared" si="46"/>
        <v>0</v>
      </c>
      <c r="AI25" s="58">
        <v>0</v>
      </c>
      <c r="AJ25" s="46">
        <f t="shared" si="47"/>
        <v>0</v>
      </c>
      <c r="AK25" s="58">
        <v>0</v>
      </c>
      <c r="AL25" s="46">
        <f t="shared" si="48"/>
        <v>0</v>
      </c>
      <c r="AM25" s="58">
        <v>93</v>
      </c>
      <c r="AN25" s="46">
        <f t="shared" si="49"/>
        <v>0.25479452054794521</v>
      </c>
      <c r="AO25" s="58">
        <v>112.9</v>
      </c>
      <c r="AP25" s="46">
        <f t="shared" si="50"/>
        <v>0.30931506849315071</v>
      </c>
      <c r="AQ25" s="58">
        <v>0</v>
      </c>
      <c r="AR25" s="46">
        <f t="shared" si="51"/>
        <v>0</v>
      </c>
      <c r="AS25" s="58">
        <v>0</v>
      </c>
      <c r="AT25" s="46">
        <f t="shared" si="52"/>
        <v>0</v>
      </c>
      <c r="AU25" s="58">
        <v>4933.2000000000007</v>
      </c>
      <c r="AV25" s="46">
        <f t="shared" si="53"/>
        <v>13.515616438356167</v>
      </c>
      <c r="AW25" s="58">
        <v>110.10000000000001</v>
      </c>
      <c r="AX25" s="46">
        <f t="shared" si="54"/>
        <v>0.30164383561643837</v>
      </c>
      <c r="AY25" s="58">
        <v>16.8</v>
      </c>
      <c r="AZ25" s="46">
        <f t="shared" si="55"/>
        <v>4.6027397260273974E-2</v>
      </c>
      <c r="BA25" s="58">
        <v>206</v>
      </c>
      <c r="BB25" s="46">
        <f t="shared" si="56"/>
        <v>0.56438356164383563</v>
      </c>
      <c r="BC25" s="58">
        <v>0</v>
      </c>
      <c r="BD25" s="46">
        <f t="shared" si="57"/>
        <v>0</v>
      </c>
      <c r="BE25" s="58">
        <v>0</v>
      </c>
      <c r="BF25" s="46">
        <f t="shared" si="58"/>
        <v>0</v>
      </c>
      <c r="BG25" s="58">
        <v>0.5</v>
      </c>
      <c r="BH25" s="46">
        <f t="shared" si="59"/>
        <v>1.3698630136986301E-3</v>
      </c>
      <c r="BI25" s="58">
        <v>0</v>
      </c>
      <c r="BJ25" s="46">
        <f t="shared" si="60"/>
        <v>0</v>
      </c>
      <c r="BK25" s="58">
        <v>0</v>
      </c>
      <c r="BL25" s="46">
        <f t="shared" si="61"/>
        <v>0</v>
      </c>
      <c r="BM25" s="58">
        <v>4.5999999999999996</v>
      </c>
      <c r="BN25" s="46">
        <f t="shared" si="62"/>
        <v>1.2602739726027396E-2</v>
      </c>
      <c r="BO25" s="58">
        <v>0</v>
      </c>
      <c r="BP25" s="46">
        <f t="shared" si="63"/>
        <v>0</v>
      </c>
      <c r="BQ25" s="58">
        <v>52981.5</v>
      </c>
      <c r="BR25" s="46">
        <f t="shared" si="64"/>
        <v>145.15479452054794</v>
      </c>
    </row>
    <row r="26" spans="1:70" customFormat="1" ht="15" x14ac:dyDescent="0.25">
      <c r="A26" s="38">
        <f t="shared" si="0"/>
        <v>12</v>
      </c>
      <c r="B26" s="44" t="s">
        <v>107</v>
      </c>
      <c r="C26" s="19"/>
      <c r="D26" s="19"/>
      <c r="E26" s="45">
        <v>0</v>
      </c>
      <c r="F26" s="46">
        <f t="shared" si="32"/>
        <v>0</v>
      </c>
      <c r="G26" s="45">
        <v>0</v>
      </c>
      <c r="H26" s="46">
        <f t="shared" si="33"/>
        <v>0</v>
      </c>
      <c r="I26" s="45">
        <v>0</v>
      </c>
      <c r="J26" s="46">
        <f t="shared" si="34"/>
        <v>0</v>
      </c>
      <c r="K26" s="45">
        <v>0</v>
      </c>
      <c r="L26" s="46">
        <f t="shared" si="35"/>
        <v>0</v>
      </c>
      <c r="M26" s="45">
        <v>0</v>
      </c>
      <c r="N26" s="46">
        <f t="shared" si="36"/>
        <v>0</v>
      </c>
      <c r="O26" s="45">
        <v>0</v>
      </c>
      <c r="P26" s="46">
        <f t="shared" si="37"/>
        <v>0</v>
      </c>
      <c r="Q26" s="45">
        <v>0</v>
      </c>
      <c r="R26" s="46">
        <f t="shared" si="38"/>
        <v>0</v>
      </c>
      <c r="S26" s="45">
        <v>0</v>
      </c>
      <c r="T26" s="46">
        <f t="shared" si="39"/>
        <v>0</v>
      </c>
      <c r="U26" s="45">
        <v>0</v>
      </c>
      <c r="V26" s="46">
        <f t="shared" si="40"/>
        <v>0</v>
      </c>
      <c r="W26" s="45">
        <v>0</v>
      </c>
      <c r="X26" s="46">
        <f t="shared" si="41"/>
        <v>0</v>
      </c>
      <c r="Y26" s="45">
        <v>0</v>
      </c>
      <c r="Z26" s="46">
        <f t="shared" si="42"/>
        <v>0</v>
      </c>
      <c r="AA26" s="45">
        <v>0</v>
      </c>
      <c r="AB26" s="46">
        <f t="shared" si="43"/>
        <v>0</v>
      </c>
      <c r="AC26" s="45">
        <v>0</v>
      </c>
      <c r="AD26" s="46">
        <f t="shared" si="44"/>
        <v>0</v>
      </c>
      <c r="AE26" s="45">
        <v>0</v>
      </c>
      <c r="AF26" s="46">
        <f t="shared" si="45"/>
        <v>0</v>
      </c>
      <c r="AG26" s="45">
        <v>0</v>
      </c>
      <c r="AH26" s="46">
        <f t="shared" si="46"/>
        <v>0</v>
      </c>
      <c r="AI26" s="45">
        <v>0</v>
      </c>
      <c r="AJ26" s="46">
        <f t="shared" si="47"/>
        <v>0</v>
      </c>
      <c r="AK26" s="45">
        <v>0</v>
      </c>
      <c r="AL26" s="46">
        <f t="shared" si="48"/>
        <v>0</v>
      </c>
      <c r="AM26" s="45">
        <v>0</v>
      </c>
      <c r="AN26" s="46">
        <f t="shared" si="49"/>
        <v>0</v>
      </c>
      <c r="AO26" s="45">
        <v>0</v>
      </c>
      <c r="AP26" s="46">
        <f t="shared" si="50"/>
        <v>0</v>
      </c>
      <c r="AQ26" s="45">
        <v>0</v>
      </c>
      <c r="AR26" s="46">
        <f t="shared" si="51"/>
        <v>0</v>
      </c>
      <c r="AS26" s="45">
        <v>0</v>
      </c>
      <c r="AT26" s="46">
        <f t="shared" si="52"/>
        <v>0</v>
      </c>
      <c r="AU26" s="45">
        <v>0</v>
      </c>
      <c r="AV26" s="46">
        <f t="shared" si="53"/>
        <v>0</v>
      </c>
      <c r="AW26" s="45">
        <v>0</v>
      </c>
      <c r="AX26" s="46">
        <f t="shared" si="54"/>
        <v>0</v>
      </c>
      <c r="AY26" s="45">
        <v>0</v>
      </c>
      <c r="AZ26" s="46">
        <f t="shared" si="55"/>
        <v>0</v>
      </c>
      <c r="BA26" s="45">
        <v>0</v>
      </c>
      <c r="BB26" s="46">
        <f t="shared" si="56"/>
        <v>0</v>
      </c>
      <c r="BC26" s="45">
        <v>0</v>
      </c>
      <c r="BD26" s="46">
        <f t="shared" si="57"/>
        <v>0</v>
      </c>
      <c r="BE26" s="45">
        <v>0</v>
      </c>
      <c r="BF26" s="46">
        <f t="shared" si="58"/>
        <v>0</v>
      </c>
      <c r="BG26" s="45">
        <v>0</v>
      </c>
      <c r="BH26" s="46">
        <f t="shared" si="59"/>
        <v>0</v>
      </c>
      <c r="BI26" s="45">
        <v>0</v>
      </c>
      <c r="BJ26" s="46">
        <f t="shared" si="60"/>
        <v>0</v>
      </c>
      <c r="BK26" s="45">
        <v>0</v>
      </c>
      <c r="BL26" s="46">
        <f t="shared" si="61"/>
        <v>0</v>
      </c>
      <c r="BM26" s="45">
        <v>0</v>
      </c>
      <c r="BN26" s="46">
        <f t="shared" si="62"/>
        <v>0</v>
      </c>
      <c r="BO26" s="45">
        <v>0</v>
      </c>
      <c r="BP26" s="46">
        <f t="shared" si="63"/>
        <v>0</v>
      </c>
      <c r="BQ26" s="45">
        <v>0</v>
      </c>
      <c r="BR26" s="46">
        <f t="shared" si="64"/>
        <v>0</v>
      </c>
    </row>
    <row r="27" spans="1:70" customFormat="1" thickBot="1" x14ac:dyDescent="0.3">
      <c r="A27" s="38">
        <f t="shared" si="0"/>
        <v>13</v>
      </c>
      <c r="B27" s="59" t="s">
        <v>108</v>
      </c>
      <c r="C27" s="19"/>
      <c r="D27" s="19"/>
      <c r="E27" s="60">
        <v>0</v>
      </c>
      <c r="F27" s="61">
        <f t="shared" si="32"/>
        <v>0</v>
      </c>
      <c r="G27" s="60">
        <v>0</v>
      </c>
      <c r="H27" s="61">
        <f t="shared" si="33"/>
        <v>0</v>
      </c>
      <c r="I27" s="60">
        <v>0</v>
      </c>
      <c r="J27" s="61">
        <f t="shared" si="34"/>
        <v>0</v>
      </c>
      <c r="K27" s="60">
        <v>0</v>
      </c>
      <c r="L27" s="61">
        <f t="shared" si="35"/>
        <v>0</v>
      </c>
      <c r="M27" s="60">
        <v>0</v>
      </c>
      <c r="N27" s="61">
        <f t="shared" si="36"/>
        <v>0</v>
      </c>
      <c r="O27" s="60">
        <v>0</v>
      </c>
      <c r="P27" s="61">
        <f t="shared" si="37"/>
        <v>0</v>
      </c>
      <c r="Q27" s="60">
        <v>0</v>
      </c>
      <c r="R27" s="61">
        <f t="shared" si="38"/>
        <v>0</v>
      </c>
      <c r="S27" s="60">
        <v>0</v>
      </c>
      <c r="T27" s="61">
        <f t="shared" si="39"/>
        <v>0</v>
      </c>
      <c r="U27" s="60">
        <v>0</v>
      </c>
      <c r="V27" s="61">
        <f t="shared" si="40"/>
        <v>0</v>
      </c>
      <c r="W27" s="60">
        <v>0</v>
      </c>
      <c r="X27" s="61">
        <f t="shared" si="41"/>
        <v>0</v>
      </c>
      <c r="Y27" s="60">
        <v>0</v>
      </c>
      <c r="Z27" s="61">
        <f t="shared" si="42"/>
        <v>0</v>
      </c>
      <c r="AA27" s="60">
        <v>0</v>
      </c>
      <c r="AB27" s="61">
        <f t="shared" si="43"/>
        <v>0</v>
      </c>
      <c r="AC27" s="60">
        <v>0</v>
      </c>
      <c r="AD27" s="61">
        <f t="shared" si="44"/>
        <v>0</v>
      </c>
      <c r="AE27" s="60">
        <v>0</v>
      </c>
      <c r="AF27" s="61">
        <f t="shared" si="45"/>
        <v>0</v>
      </c>
      <c r="AG27" s="60">
        <v>0</v>
      </c>
      <c r="AH27" s="61">
        <f t="shared" si="46"/>
        <v>0</v>
      </c>
      <c r="AI27" s="60">
        <v>0</v>
      </c>
      <c r="AJ27" s="61">
        <f t="shared" si="47"/>
        <v>0</v>
      </c>
      <c r="AK27" s="60">
        <v>0</v>
      </c>
      <c r="AL27" s="61">
        <f t="shared" si="48"/>
        <v>0</v>
      </c>
      <c r="AM27" s="60">
        <v>0</v>
      </c>
      <c r="AN27" s="61">
        <f t="shared" si="49"/>
        <v>0</v>
      </c>
      <c r="AO27" s="60">
        <v>0</v>
      </c>
      <c r="AP27" s="61">
        <f t="shared" si="50"/>
        <v>0</v>
      </c>
      <c r="AQ27" s="60">
        <v>0</v>
      </c>
      <c r="AR27" s="61">
        <f t="shared" si="51"/>
        <v>0</v>
      </c>
      <c r="AS27" s="60">
        <v>0</v>
      </c>
      <c r="AT27" s="61">
        <f t="shared" si="52"/>
        <v>0</v>
      </c>
      <c r="AU27" s="60">
        <v>0</v>
      </c>
      <c r="AV27" s="61">
        <f t="shared" si="53"/>
        <v>0</v>
      </c>
      <c r="AW27" s="60">
        <v>0</v>
      </c>
      <c r="AX27" s="61">
        <f t="shared" si="54"/>
        <v>0</v>
      </c>
      <c r="AY27" s="60">
        <v>0</v>
      </c>
      <c r="AZ27" s="61">
        <f t="shared" si="55"/>
        <v>0</v>
      </c>
      <c r="BA27" s="60">
        <v>0</v>
      </c>
      <c r="BB27" s="61">
        <f t="shared" si="56"/>
        <v>0</v>
      </c>
      <c r="BC27" s="60">
        <v>0</v>
      </c>
      <c r="BD27" s="61">
        <f t="shared" si="57"/>
        <v>0</v>
      </c>
      <c r="BE27" s="60">
        <v>0</v>
      </c>
      <c r="BF27" s="61">
        <f t="shared" si="58"/>
        <v>0</v>
      </c>
      <c r="BG27" s="60">
        <v>0</v>
      </c>
      <c r="BH27" s="61">
        <f t="shared" si="59"/>
        <v>0</v>
      </c>
      <c r="BI27" s="60">
        <v>0</v>
      </c>
      <c r="BJ27" s="61">
        <f t="shared" si="60"/>
        <v>0</v>
      </c>
      <c r="BK27" s="60">
        <v>0</v>
      </c>
      <c r="BL27" s="61">
        <f t="shared" si="61"/>
        <v>0</v>
      </c>
      <c r="BM27" s="60">
        <v>0</v>
      </c>
      <c r="BN27" s="61">
        <f t="shared" si="62"/>
        <v>0</v>
      </c>
      <c r="BO27" s="60">
        <v>0</v>
      </c>
      <c r="BP27" s="61">
        <f t="shared" si="63"/>
        <v>0</v>
      </c>
      <c r="BQ27" s="60">
        <v>0</v>
      </c>
      <c r="BR27" s="61">
        <f t="shared" si="64"/>
        <v>0</v>
      </c>
    </row>
    <row r="28" spans="1:70" customFormat="1" thickTop="1" x14ac:dyDescent="0.25">
      <c r="A28" s="38">
        <f t="shared" si="0"/>
        <v>14</v>
      </c>
      <c r="B28" s="62"/>
      <c r="C28" s="62" t="s">
        <v>109</v>
      </c>
      <c r="D28" s="19"/>
      <c r="E28" s="63">
        <f>SUM(E20:E27)</f>
        <v>45656939.199999996</v>
      </c>
      <c r="F28" s="46">
        <f t="shared" si="32"/>
        <v>125087.50465753423</v>
      </c>
      <c r="G28" s="63">
        <f>SUM(G20:G27)</f>
        <v>13577614.300000003</v>
      </c>
      <c r="H28" s="46">
        <f t="shared" si="33"/>
        <v>37198.943287671238</v>
      </c>
      <c r="I28" s="63">
        <f>SUM(I20:I27)</f>
        <v>887115.30000000016</v>
      </c>
      <c r="J28" s="46">
        <f t="shared" si="34"/>
        <v>2430.4528767123293</v>
      </c>
      <c r="K28" s="63">
        <f>SUM(K20:K27)</f>
        <v>256307.80000000002</v>
      </c>
      <c r="L28" s="46">
        <f t="shared" si="35"/>
        <v>702.21315068493152</v>
      </c>
      <c r="M28" s="63">
        <f>SUM(M20:M27)</f>
        <v>1733917.3999999997</v>
      </c>
      <c r="N28" s="46">
        <f t="shared" si="36"/>
        <v>4750.4586301369854</v>
      </c>
      <c r="O28" s="63">
        <f>SUM(O20:O27)</f>
        <v>1875330.6</v>
      </c>
      <c r="P28" s="46">
        <f t="shared" si="37"/>
        <v>5137.8920547945208</v>
      </c>
      <c r="Q28" s="63">
        <f>SUM(Q20:Q27)</f>
        <v>595417.20000000007</v>
      </c>
      <c r="R28" s="46">
        <f t="shared" si="38"/>
        <v>1631.2800000000002</v>
      </c>
      <c r="S28" s="63">
        <f>SUM(S20:S27)</f>
        <v>216452.3</v>
      </c>
      <c r="T28" s="46">
        <f t="shared" si="39"/>
        <v>593.02</v>
      </c>
      <c r="U28" s="63">
        <f>SUM(U20:U27)</f>
        <v>300352.89999999997</v>
      </c>
      <c r="V28" s="46">
        <f t="shared" si="40"/>
        <v>822.88465753424646</v>
      </c>
      <c r="W28" s="63">
        <f>SUM(W20:W27)</f>
        <v>97264.099999999991</v>
      </c>
      <c r="X28" s="46">
        <f t="shared" si="41"/>
        <v>266.47698630136983</v>
      </c>
      <c r="Y28" s="63">
        <f>SUM(Y20:Y27)</f>
        <v>495622.1</v>
      </c>
      <c r="Z28" s="46">
        <f t="shared" si="42"/>
        <v>1357.8687671232876</v>
      </c>
      <c r="AA28" s="63">
        <f>SUM(AA20:AA27)</f>
        <v>105542.29999999999</v>
      </c>
      <c r="AB28" s="46">
        <f t="shared" si="43"/>
        <v>289.15698630136984</v>
      </c>
      <c r="AC28" s="63">
        <f>SUM(AC20:AC27)</f>
        <v>2350469.3000000003</v>
      </c>
      <c r="AD28" s="46">
        <f t="shared" si="44"/>
        <v>6439.6419178082197</v>
      </c>
      <c r="AE28" s="63">
        <f>SUM(AE20:AE27)</f>
        <v>823503.9</v>
      </c>
      <c r="AF28" s="46">
        <f t="shared" si="45"/>
        <v>2256.1750684931508</v>
      </c>
      <c r="AG28" s="63">
        <f>SUM(AG20:AG27)</f>
        <v>403571.90000000014</v>
      </c>
      <c r="AH28" s="46">
        <f t="shared" si="46"/>
        <v>1105.6764383561647</v>
      </c>
      <c r="AI28" s="63">
        <f>SUM(AI20:AI27)</f>
        <v>140238.19999999998</v>
      </c>
      <c r="AJ28" s="46">
        <f t="shared" si="47"/>
        <v>384.21424657534243</v>
      </c>
      <c r="AK28" s="63">
        <f>SUM(AK20:AK27)</f>
        <v>179825.9</v>
      </c>
      <c r="AL28" s="46">
        <f t="shared" si="48"/>
        <v>492.67369863013698</v>
      </c>
      <c r="AM28" s="63">
        <f>SUM(AM20:AM27)</f>
        <v>611993.30000000005</v>
      </c>
      <c r="AN28" s="46">
        <f t="shared" si="49"/>
        <v>1676.6939726027399</v>
      </c>
      <c r="AO28" s="63">
        <f>SUM(AO20:AO27)</f>
        <v>363331.10000000009</v>
      </c>
      <c r="AP28" s="46">
        <f t="shared" si="50"/>
        <v>995.42767123287695</v>
      </c>
      <c r="AQ28" s="63">
        <f>SUM(AQ20:AQ27)</f>
        <v>2796803.0999999996</v>
      </c>
      <c r="AR28" s="46">
        <f t="shared" si="51"/>
        <v>7662.4742465753416</v>
      </c>
      <c r="AS28" s="63">
        <f>SUM(AS20:AS27)</f>
        <v>1780262.6</v>
      </c>
      <c r="AT28" s="46">
        <f t="shared" si="52"/>
        <v>4877.4317808219184</v>
      </c>
      <c r="AU28" s="63">
        <f>SUM(AU20:AU27)</f>
        <v>751234.5</v>
      </c>
      <c r="AV28" s="46">
        <f t="shared" si="53"/>
        <v>2058.1767123287673</v>
      </c>
      <c r="AW28" s="63">
        <f>SUM(AW20:AW27)</f>
        <v>571815.19999999995</v>
      </c>
      <c r="AX28" s="46">
        <f t="shared" si="54"/>
        <v>1566.6169863013697</v>
      </c>
      <c r="AY28" s="63">
        <f>SUM(AY20:AY27)</f>
        <v>1247344.7</v>
      </c>
      <c r="AZ28" s="46">
        <f t="shared" si="55"/>
        <v>3417.3827397260275</v>
      </c>
      <c r="BA28" s="63">
        <f>SUM(BA20:BA27)</f>
        <v>874121.20000000019</v>
      </c>
      <c r="BB28" s="46">
        <f t="shared" si="56"/>
        <v>2394.8526027397265</v>
      </c>
      <c r="BC28" s="63">
        <f>SUM(BC20:BC27)</f>
        <v>35914.300000000003</v>
      </c>
      <c r="BD28" s="46">
        <f t="shared" si="57"/>
        <v>98.39534246575343</v>
      </c>
      <c r="BE28" s="63">
        <f>SUM(BE20:BE27)</f>
        <v>267427.40000000002</v>
      </c>
      <c r="BF28" s="46">
        <f t="shared" si="58"/>
        <v>732.67780821917813</v>
      </c>
      <c r="BG28" s="63">
        <f>SUM(BG20:BG27)</f>
        <v>1568330.7999999998</v>
      </c>
      <c r="BH28" s="46">
        <f t="shared" si="59"/>
        <v>4296.7967123287663</v>
      </c>
      <c r="BI28" s="63">
        <f>SUM(BI20:BI27)</f>
        <v>431064.99999999994</v>
      </c>
      <c r="BJ28" s="46">
        <f t="shared" si="60"/>
        <v>1180.9999999999998</v>
      </c>
      <c r="BK28" s="63">
        <f>SUM(BK20:BK27)</f>
        <v>343375</v>
      </c>
      <c r="BL28" s="46">
        <f t="shared" si="61"/>
        <v>940.7534246575342</v>
      </c>
      <c r="BM28" s="63">
        <f>SUM(BM20:BM27)</f>
        <v>100983.1</v>
      </c>
      <c r="BN28" s="46">
        <f t="shared" si="62"/>
        <v>276.66602739726028</v>
      </c>
      <c r="BO28" s="63">
        <f>SUM(BO20:BO27)</f>
        <v>39301.600000000006</v>
      </c>
      <c r="BP28" s="46">
        <f t="shared" si="63"/>
        <v>107.67561643835619</v>
      </c>
      <c r="BQ28" s="63">
        <f>SUM(BQ20:BQ27)</f>
        <v>9835090.7999999952</v>
      </c>
      <c r="BR28" s="46">
        <f t="shared" si="64"/>
        <v>26945.454246575329</v>
      </c>
    </row>
    <row r="29" spans="1:70" customFormat="1" ht="15" x14ac:dyDescent="0.25">
      <c r="A29" s="38">
        <f t="shared" si="0"/>
        <v>15</v>
      </c>
      <c r="B29" s="64" t="s">
        <v>110</v>
      </c>
      <c r="C29" s="65"/>
      <c r="D29" s="19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7"/>
      <c r="U29" s="66"/>
      <c r="V29" s="67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6"/>
      <c r="AJ29" s="67"/>
      <c r="AK29" s="66"/>
      <c r="AL29" s="67"/>
      <c r="AM29" s="66"/>
      <c r="AN29" s="67"/>
      <c r="AO29" s="66"/>
      <c r="AP29" s="67"/>
      <c r="AQ29" s="66"/>
      <c r="AR29" s="67"/>
      <c r="AS29" s="66"/>
      <c r="AT29" s="67"/>
      <c r="AU29" s="66"/>
      <c r="AV29" s="67"/>
      <c r="AW29" s="66"/>
      <c r="AX29" s="67"/>
      <c r="AY29" s="66"/>
      <c r="AZ29" s="67"/>
      <c r="BA29" s="66"/>
      <c r="BB29" s="67"/>
      <c r="BC29" s="66"/>
      <c r="BD29" s="67"/>
      <c r="BE29" s="66"/>
      <c r="BF29" s="67"/>
      <c r="BG29" s="66"/>
      <c r="BH29" s="67"/>
      <c r="BI29" s="66"/>
      <c r="BJ29" s="67"/>
      <c r="BK29" s="66"/>
      <c r="BL29" s="67"/>
      <c r="BM29" s="66"/>
      <c r="BN29" s="67"/>
      <c r="BO29" s="66"/>
      <c r="BP29" s="67"/>
      <c r="BQ29" s="66"/>
      <c r="BR29" s="67"/>
    </row>
    <row r="30" spans="1:70" customFormat="1" ht="15" x14ac:dyDescent="0.25">
      <c r="A30" s="38">
        <f t="shared" si="0"/>
        <v>16</v>
      </c>
      <c r="B30" s="44" t="s">
        <v>101</v>
      </c>
      <c r="C30" s="19"/>
      <c r="D30" s="19"/>
      <c r="E30" s="45">
        <f t="shared" ref="E30" si="66">SUM(G30,I30,K30,M30,O30,Q30,S30,U30,W30,Y30,AA30,AC30,AE30,AG30,AI30,AK30,AM30,AO30,AQ30,AS30,AU30,AW30,AY30,BA30,BC30,BE30,BG30,BI30,BK30,BM30,BO30,BQ30,)</f>
        <v>5837</v>
      </c>
      <c r="F30" s="46">
        <f t="shared" ref="F30:F37" si="67">E30/365</f>
        <v>15.991780821917809</v>
      </c>
      <c r="G30" s="68">
        <v>0</v>
      </c>
      <c r="H30" s="46">
        <f t="shared" ref="H30:H37" si="68">G30/365</f>
        <v>0</v>
      </c>
      <c r="I30" s="68">
        <v>0</v>
      </c>
      <c r="J30" s="46">
        <f>I30/365</f>
        <v>0</v>
      </c>
      <c r="K30" s="68">
        <v>0</v>
      </c>
      <c r="L30" s="46">
        <f>K30/365</f>
        <v>0</v>
      </c>
      <c r="M30" s="68">
        <v>0</v>
      </c>
      <c r="N30" s="46">
        <f>M30/365</f>
        <v>0</v>
      </c>
      <c r="O30" s="68">
        <v>0</v>
      </c>
      <c r="P30" s="46">
        <f>O30/365</f>
        <v>0</v>
      </c>
      <c r="Q30" s="68">
        <v>0</v>
      </c>
      <c r="R30" s="46">
        <f>Q30/365</f>
        <v>0</v>
      </c>
      <c r="S30" s="68">
        <v>0</v>
      </c>
      <c r="T30" s="46">
        <f>S30/365</f>
        <v>0</v>
      </c>
      <c r="U30" s="68">
        <v>0</v>
      </c>
      <c r="V30" s="46">
        <f>U30/365</f>
        <v>0</v>
      </c>
      <c r="W30" s="68">
        <v>0</v>
      </c>
      <c r="X30" s="46">
        <f>W30/365</f>
        <v>0</v>
      </c>
      <c r="Y30" s="68">
        <v>0</v>
      </c>
      <c r="Z30" s="46">
        <f>Y30/365</f>
        <v>0</v>
      </c>
      <c r="AA30" s="68">
        <v>0</v>
      </c>
      <c r="AB30" s="46">
        <f>AA30/365</f>
        <v>0</v>
      </c>
      <c r="AC30" s="68">
        <v>0</v>
      </c>
      <c r="AD30" s="46">
        <f>AC30/365</f>
        <v>0</v>
      </c>
      <c r="AE30" s="68">
        <v>0</v>
      </c>
      <c r="AF30" s="46">
        <f>AE30/365</f>
        <v>0</v>
      </c>
      <c r="AG30" s="68">
        <v>0</v>
      </c>
      <c r="AH30" s="46">
        <f>AG30/365</f>
        <v>0</v>
      </c>
      <c r="AI30" s="68">
        <v>0</v>
      </c>
      <c r="AJ30" s="46">
        <f>AI30/365</f>
        <v>0</v>
      </c>
      <c r="AK30" s="68">
        <v>0</v>
      </c>
      <c r="AL30" s="46">
        <f>AK30/365</f>
        <v>0</v>
      </c>
      <c r="AM30" s="68">
        <v>0</v>
      </c>
      <c r="AN30" s="46">
        <f>AM30/365</f>
        <v>0</v>
      </c>
      <c r="AO30" s="68">
        <v>0</v>
      </c>
      <c r="AP30" s="46">
        <f>AO30/365</f>
        <v>0</v>
      </c>
      <c r="AQ30" s="68">
        <v>0</v>
      </c>
      <c r="AR30" s="46">
        <f>AQ30/365</f>
        <v>0</v>
      </c>
      <c r="AS30" s="68">
        <v>0</v>
      </c>
      <c r="AT30" s="46">
        <f>AS30/365</f>
        <v>0</v>
      </c>
      <c r="AU30" s="68">
        <v>0</v>
      </c>
      <c r="AV30" s="46">
        <f>AU30/365</f>
        <v>0</v>
      </c>
      <c r="AW30" s="68">
        <v>0</v>
      </c>
      <c r="AX30" s="46">
        <f>AW30/365</f>
        <v>0</v>
      </c>
      <c r="AY30" s="68">
        <v>0</v>
      </c>
      <c r="AZ30" s="46">
        <f>AY30/365</f>
        <v>0</v>
      </c>
      <c r="BA30" s="68">
        <v>0</v>
      </c>
      <c r="BB30" s="46">
        <f>BA30/365</f>
        <v>0</v>
      </c>
      <c r="BC30" s="68">
        <v>0</v>
      </c>
      <c r="BD30" s="46">
        <f>BC30/365</f>
        <v>0</v>
      </c>
      <c r="BE30" s="45">
        <v>5837</v>
      </c>
      <c r="BF30" s="46">
        <f>BE30/365</f>
        <v>15.991780821917809</v>
      </c>
      <c r="BG30" s="68">
        <v>0</v>
      </c>
      <c r="BH30" s="46">
        <f>BG30/365</f>
        <v>0</v>
      </c>
      <c r="BI30" s="68">
        <v>0</v>
      </c>
      <c r="BJ30" s="46">
        <f>BI30/365</f>
        <v>0</v>
      </c>
      <c r="BK30" s="68">
        <v>0</v>
      </c>
      <c r="BL30" s="46">
        <f>BK30/365</f>
        <v>0</v>
      </c>
      <c r="BM30" s="68">
        <v>0</v>
      </c>
      <c r="BN30" s="46">
        <f>BM30/365</f>
        <v>0</v>
      </c>
      <c r="BO30" s="68">
        <v>0</v>
      </c>
      <c r="BP30" s="46">
        <f>BO30/365</f>
        <v>0</v>
      </c>
      <c r="BQ30" s="68">
        <v>0</v>
      </c>
      <c r="BR30" s="46">
        <f>BQ30/365</f>
        <v>0</v>
      </c>
    </row>
    <row r="31" spans="1:70" customFormat="1" ht="15" x14ac:dyDescent="0.25">
      <c r="A31" s="38">
        <f t="shared" si="0"/>
        <v>17</v>
      </c>
      <c r="B31" s="44" t="s">
        <v>102</v>
      </c>
      <c r="C31" s="19"/>
      <c r="D31" s="19"/>
      <c r="E31" s="45"/>
      <c r="F31" s="46">
        <f t="shared" si="67"/>
        <v>0</v>
      </c>
      <c r="G31" s="45"/>
      <c r="H31" s="46">
        <f t="shared" si="68"/>
        <v>0</v>
      </c>
      <c r="I31" s="45"/>
      <c r="J31" s="46">
        <f t="shared" ref="J31:J37" si="69">I31/365</f>
        <v>0</v>
      </c>
      <c r="K31" s="45"/>
      <c r="L31" s="46">
        <f t="shared" ref="L31:L37" si="70">K31/365</f>
        <v>0</v>
      </c>
      <c r="M31" s="45"/>
      <c r="N31" s="46">
        <f t="shared" ref="N31:N37" si="71">M31/365</f>
        <v>0</v>
      </c>
      <c r="O31" s="45"/>
      <c r="P31" s="46">
        <f t="shared" ref="P31:P37" si="72">O31/365</f>
        <v>0</v>
      </c>
      <c r="Q31" s="45"/>
      <c r="R31" s="46">
        <f t="shared" ref="R31:R37" si="73">Q31/365</f>
        <v>0</v>
      </c>
      <c r="S31" s="45"/>
      <c r="T31" s="46">
        <f t="shared" ref="T31:T37" si="74">S31/365</f>
        <v>0</v>
      </c>
      <c r="U31" s="45"/>
      <c r="V31" s="46">
        <f t="shared" ref="V31:V37" si="75">U31/365</f>
        <v>0</v>
      </c>
      <c r="W31" s="45"/>
      <c r="X31" s="46">
        <f t="shared" ref="X31:X37" si="76">W31/365</f>
        <v>0</v>
      </c>
      <c r="Y31" s="45"/>
      <c r="Z31" s="46">
        <f t="shared" ref="Z31:Z37" si="77">Y31/365</f>
        <v>0</v>
      </c>
      <c r="AA31" s="45"/>
      <c r="AB31" s="46">
        <f t="shared" ref="AB31:AB37" si="78">AA31/365</f>
        <v>0</v>
      </c>
      <c r="AC31" s="45"/>
      <c r="AD31" s="46">
        <f t="shared" ref="AD31:AD37" si="79">AC31/365</f>
        <v>0</v>
      </c>
      <c r="AE31" s="45"/>
      <c r="AF31" s="46">
        <f t="shared" ref="AF31:AF37" si="80">AE31/365</f>
        <v>0</v>
      </c>
      <c r="AG31" s="45"/>
      <c r="AH31" s="46">
        <f t="shared" ref="AH31:AH37" si="81">AG31/365</f>
        <v>0</v>
      </c>
      <c r="AI31" s="45"/>
      <c r="AJ31" s="46">
        <f t="shared" ref="AJ31:AJ37" si="82">AI31/365</f>
        <v>0</v>
      </c>
      <c r="AK31" s="45"/>
      <c r="AL31" s="46">
        <f t="shared" ref="AL31:AL37" si="83">AK31/365</f>
        <v>0</v>
      </c>
      <c r="AM31" s="45"/>
      <c r="AN31" s="46">
        <f t="shared" ref="AN31:AN37" si="84">AM31/365</f>
        <v>0</v>
      </c>
      <c r="AO31" s="45"/>
      <c r="AP31" s="46">
        <f t="shared" ref="AP31:AP37" si="85">AO31/365</f>
        <v>0</v>
      </c>
      <c r="AQ31" s="45"/>
      <c r="AR31" s="46">
        <f t="shared" ref="AR31:AR37" si="86">AQ31/365</f>
        <v>0</v>
      </c>
      <c r="AS31" s="45"/>
      <c r="AT31" s="46">
        <f t="shared" ref="AT31:AT37" si="87">AS31/365</f>
        <v>0</v>
      </c>
      <c r="AU31" s="45"/>
      <c r="AV31" s="46">
        <f t="shared" ref="AV31:AV37" si="88">AU31/365</f>
        <v>0</v>
      </c>
      <c r="AW31" s="45"/>
      <c r="AX31" s="46">
        <f t="shared" ref="AX31:AX37" si="89">AW31/365</f>
        <v>0</v>
      </c>
      <c r="AY31" s="45"/>
      <c r="AZ31" s="46">
        <f t="shared" ref="AZ31:AZ37" si="90">AY31/365</f>
        <v>0</v>
      </c>
      <c r="BA31" s="45"/>
      <c r="BB31" s="46">
        <f t="shared" ref="BB31:BB37" si="91">BA31/365</f>
        <v>0</v>
      </c>
      <c r="BC31" s="45"/>
      <c r="BD31" s="46">
        <f t="shared" ref="BD31:BD37" si="92">BC31/365</f>
        <v>0</v>
      </c>
      <c r="BE31" s="45"/>
      <c r="BF31" s="46">
        <f t="shared" ref="BF31:BF37" si="93">BE31/365</f>
        <v>0</v>
      </c>
      <c r="BG31" s="45"/>
      <c r="BH31" s="46">
        <f t="shared" ref="BH31:BH37" si="94">BG31/365</f>
        <v>0</v>
      </c>
      <c r="BI31" s="45"/>
      <c r="BJ31" s="46">
        <f t="shared" ref="BJ31:BJ37" si="95">BI31/365</f>
        <v>0</v>
      </c>
      <c r="BK31" s="45"/>
      <c r="BL31" s="46">
        <f t="shared" ref="BL31:BL37" si="96">BK31/365</f>
        <v>0</v>
      </c>
      <c r="BM31" s="45"/>
      <c r="BN31" s="46">
        <f t="shared" ref="BN31:BN37" si="97">BM31/365</f>
        <v>0</v>
      </c>
      <c r="BO31" s="45"/>
      <c r="BP31" s="46">
        <f t="shared" ref="BP31:BP37" si="98">BO31/365</f>
        <v>0</v>
      </c>
      <c r="BQ31" s="45"/>
      <c r="BR31" s="46">
        <f t="shared" ref="BR31:BR37" si="99">BQ31/365</f>
        <v>0</v>
      </c>
    </row>
    <row r="32" spans="1:70" customFormat="1" ht="15" x14ac:dyDescent="0.25">
      <c r="A32" s="38">
        <f t="shared" si="0"/>
        <v>18</v>
      </c>
      <c r="B32" s="44" t="s">
        <v>103</v>
      </c>
      <c r="C32" s="19"/>
      <c r="D32" s="19"/>
      <c r="E32" s="45">
        <v>0</v>
      </c>
      <c r="F32" s="46">
        <f t="shared" si="67"/>
        <v>0</v>
      </c>
      <c r="G32" s="45">
        <v>0</v>
      </c>
      <c r="H32" s="46">
        <f t="shared" si="68"/>
        <v>0</v>
      </c>
      <c r="I32" s="45">
        <v>0</v>
      </c>
      <c r="J32" s="46">
        <f t="shared" si="69"/>
        <v>0</v>
      </c>
      <c r="K32" s="45">
        <v>0</v>
      </c>
      <c r="L32" s="46">
        <f t="shared" si="70"/>
        <v>0</v>
      </c>
      <c r="M32" s="45">
        <v>0</v>
      </c>
      <c r="N32" s="46">
        <f t="shared" si="71"/>
        <v>0</v>
      </c>
      <c r="O32" s="45">
        <v>0</v>
      </c>
      <c r="P32" s="46">
        <f t="shared" si="72"/>
        <v>0</v>
      </c>
      <c r="Q32" s="45">
        <v>0</v>
      </c>
      <c r="R32" s="46">
        <f t="shared" si="73"/>
        <v>0</v>
      </c>
      <c r="S32" s="45">
        <v>0</v>
      </c>
      <c r="T32" s="46">
        <f t="shared" si="74"/>
        <v>0</v>
      </c>
      <c r="U32" s="45">
        <v>0</v>
      </c>
      <c r="V32" s="46">
        <f t="shared" si="75"/>
        <v>0</v>
      </c>
      <c r="W32" s="45">
        <v>0</v>
      </c>
      <c r="X32" s="46">
        <f t="shared" si="76"/>
        <v>0</v>
      </c>
      <c r="Y32" s="45">
        <v>0</v>
      </c>
      <c r="Z32" s="46">
        <f t="shared" si="77"/>
        <v>0</v>
      </c>
      <c r="AA32" s="45">
        <v>0</v>
      </c>
      <c r="AB32" s="46">
        <f t="shared" si="78"/>
        <v>0</v>
      </c>
      <c r="AC32" s="45">
        <v>0</v>
      </c>
      <c r="AD32" s="46">
        <f t="shared" si="79"/>
        <v>0</v>
      </c>
      <c r="AE32" s="45">
        <v>0</v>
      </c>
      <c r="AF32" s="46">
        <f t="shared" si="80"/>
        <v>0</v>
      </c>
      <c r="AG32" s="45">
        <v>0</v>
      </c>
      <c r="AH32" s="46">
        <f t="shared" si="81"/>
        <v>0</v>
      </c>
      <c r="AI32" s="45">
        <v>0</v>
      </c>
      <c r="AJ32" s="46">
        <f t="shared" si="82"/>
        <v>0</v>
      </c>
      <c r="AK32" s="45">
        <v>0</v>
      </c>
      <c r="AL32" s="46">
        <f t="shared" si="83"/>
        <v>0</v>
      </c>
      <c r="AM32" s="45">
        <v>0</v>
      </c>
      <c r="AN32" s="46">
        <f t="shared" si="84"/>
        <v>0</v>
      </c>
      <c r="AO32" s="45">
        <v>0</v>
      </c>
      <c r="AP32" s="46">
        <f t="shared" si="85"/>
        <v>0</v>
      </c>
      <c r="AQ32" s="45">
        <v>0</v>
      </c>
      <c r="AR32" s="46">
        <f t="shared" si="86"/>
        <v>0</v>
      </c>
      <c r="AS32" s="45">
        <v>0</v>
      </c>
      <c r="AT32" s="46">
        <f t="shared" si="87"/>
        <v>0</v>
      </c>
      <c r="AU32" s="45">
        <v>0</v>
      </c>
      <c r="AV32" s="46">
        <f t="shared" si="88"/>
        <v>0</v>
      </c>
      <c r="AW32" s="45">
        <v>0</v>
      </c>
      <c r="AX32" s="46">
        <f t="shared" si="89"/>
        <v>0</v>
      </c>
      <c r="AY32" s="45">
        <v>0</v>
      </c>
      <c r="AZ32" s="46">
        <f t="shared" si="90"/>
        <v>0</v>
      </c>
      <c r="BA32" s="45">
        <v>0</v>
      </c>
      <c r="BB32" s="46">
        <f t="shared" si="91"/>
        <v>0</v>
      </c>
      <c r="BC32" s="45">
        <v>0</v>
      </c>
      <c r="BD32" s="46">
        <f t="shared" si="92"/>
        <v>0</v>
      </c>
      <c r="BE32" s="45">
        <v>0</v>
      </c>
      <c r="BF32" s="46">
        <f t="shared" si="93"/>
        <v>0</v>
      </c>
      <c r="BG32" s="45">
        <v>0</v>
      </c>
      <c r="BH32" s="46">
        <f t="shared" si="94"/>
        <v>0</v>
      </c>
      <c r="BI32" s="45">
        <v>0</v>
      </c>
      <c r="BJ32" s="46">
        <f t="shared" si="95"/>
        <v>0</v>
      </c>
      <c r="BK32" s="45">
        <v>0</v>
      </c>
      <c r="BL32" s="46">
        <f t="shared" si="96"/>
        <v>0</v>
      </c>
      <c r="BM32" s="45">
        <v>0</v>
      </c>
      <c r="BN32" s="46">
        <f t="shared" si="97"/>
        <v>0</v>
      </c>
      <c r="BO32" s="45">
        <v>0</v>
      </c>
      <c r="BP32" s="46">
        <f t="shared" si="98"/>
        <v>0</v>
      </c>
      <c r="BQ32" s="45">
        <v>0</v>
      </c>
      <c r="BR32" s="46">
        <f t="shared" si="99"/>
        <v>0</v>
      </c>
    </row>
    <row r="33" spans="1:70" customFormat="1" ht="15" x14ac:dyDescent="0.25">
      <c r="A33" s="38">
        <f t="shared" si="0"/>
        <v>19</v>
      </c>
      <c r="B33" s="44" t="s">
        <v>106</v>
      </c>
      <c r="C33" s="19"/>
      <c r="D33" s="19"/>
      <c r="E33" s="45">
        <v>0</v>
      </c>
      <c r="F33" s="46">
        <f t="shared" si="67"/>
        <v>0</v>
      </c>
      <c r="G33" s="45">
        <v>0</v>
      </c>
      <c r="H33" s="46">
        <f t="shared" si="68"/>
        <v>0</v>
      </c>
      <c r="I33" s="45">
        <v>0</v>
      </c>
      <c r="J33" s="46">
        <f t="shared" si="69"/>
        <v>0</v>
      </c>
      <c r="K33" s="45">
        <v>0</v>
      </c>
      <c r="L33" s="46">
        <f t="shared" si="70"/>
        <v>0</v>
      </c>
      <c r="M33" s="45">
        <v>0</v>
      </c>
      <c r="N33" s="46">
        <f t="shared" si="71"/>
        <v>0</v>
      </c>
      <c r="O33" s="45">
        <v>0</v>
      </c>
      <c r="P33" s="46">
        <f t="shared" si="72"/>
        <v>0</v>
      </c>
      <c r="Q33" s="45">
        <v>0</v>
      </c>
      <c r="R33" s="46">
        <f t="shared" si="73"/>
        <v>0</v>
      </c>
      <c r="S33" s="45">
        <v>0</v>
      </c>
      <c r="T33" s="46">
        <f t="shared" si="74"/>
        <v>0</v>
      </c>
      <c r="U33" s="45">
        <v>0</v>
      </c>
      <c r="V33" s="46">
        <f t="shared" si="75"/>
        <v>0</v>
      </c>
      <c r="W33" s="45">
        <v>0</v>
      </c>
      <c r="X33" s="46">
        <f t="shared" si="76"/>
        <v>0</v>
      </c>
      <c r="Y33" s="45">
        <v>0</v>
      </c>
      <c r="Z33" s="46">
        <f t="shared" si="77"/>
        <v>0</v>
      </c>
      <c r="AA33" s="45">
        <v>0</v>
      </c>
      <c r="AB33" s="46">
        <f t="shared" si="78"/>
        <v>0</v>
      </c>
      <c r="AC33" s="45">
        <v>0</v>
      </c>
      <c r="AD33" s="46">
        <f t="shared" si="79"/>
        <v>0</v>
      </c>
      <c r="AE33" s="45">
        <v>0</v>
      </c>
      <c r="AF33" s="46">
        <f t="shared" si="80"/>
        <v>0</v>
      </c>
      <c r="AG33" s="45">
        <v>0</v>
      </c>
      <c r="AH33" s="46">
        <f t="shared" si="81"/>
        <v>0</v>
      </c>
      <c r="AI33" s="45">
        <v>0</v>
      </c>
      <c r="AJ33" s="46">
        <f t="shared" si="82"/>
        <v>0</v>
      </c>
      <c r="AK33" s="45">
        <v>0</v>
      </c>
      <c r="AL33" s="46">
        <f t="shared" si="83"/>
        <v>0</v>
      </c>
      <c r="AM33" s="45">
        <v>0</v>
      </c>
      <c r="AN33" s="46">
        <f t="shared" si="84"/>
        <v>0</v>
      </c>
      <c r="AO33" s="45">
        <v>0</v>
      </c>
      <c r="AP33" s="46">
        <f t="shared" si="85"/>
        <v>0</v>
      </c>
      <c r="AQ33" s="45">
        <v>0</v>
      </c>
      <c r="AR33" s="46">
        <f t="shared" si="86"/>
        <v>0</v>
      </c>
      <c r="AS33" s="45">
        <v>0</v>
      </c>
      <c r="AT33" s="46">
        <f t="shared" si="87"/>
        <v>0</v>
      </c>
      <c r="AU33" s="45">
        <v>0</v>
      </c>
      <c r="AV33" s="46">
        <f t="shared" si="88"/>
        <v>0</v>
      </c>
      <c r="AW33" s="45">
        <v>0</v>
      </c>
      <c r="AX33" s="46">
        <f t="shared" si="89"/>
        <v>0</v>
      </c>
      <c r="AY33" s="45">
        <v>0</v>
      </c>
      <c r="AZ33" s="46">
        <f t="shared" si="90"/>
        <v>0</v>
      </c>
      <c r="BA33" s="45">
        <v>0</v>
      </c>
      <c r="BB33" s="46">
        <f t="shared" si="91"/>
        <v>0</v>
      </c>
      <c r="BC33" s="45">
        <v>0</v>
      </c>
      <c r="BD33" s="46">
        <f t="shared" si="92"/>
        <v>0</v>
      </c>
      <c r="BE33" s="45">
        <v>0</v>
      </c>
      <c r="BF33" s="46">
        <f t="shared" si="93"/>
        <v>0</v>
      </c>
      <c r="BG33" s="45">
        <v>0</v>
      </c>
      <c r="BH33" s="46">
        <f t="shared" si="94"/>
        <v>0</v>
      </c>
      <c r="BI33" s="45">
        <v>0</v>
      </c>
      <c r="BJ33" s="46">
        <f t="shared" si="95"/>
        <v>0</v>
      </c>
      <c r="BK33" s="45">
        <v>0</v>
      </c>
      <c r="BL33" s="46">
        <f t="shared" si="96"/>
        <v>0</v>
      </c>
      <c r="BM33" s="45">
        <v>0</v>
      </c>
      <c r="BN33" s="46">
        <f t="shared" si="97"/>
        <v>0</v>
      </c>
      <c r="BO33" s="45">
        <v>0</v>
      </c>
      <c r="BP33" s="46">
        <f t="shared" si="98"/>
        <v>0</v>
      </c>
      <c r="BQ33" s="45">
        <v>0</v>
      </c>
      <c r="BR33" s="46">
        <f t="shared" si="99"/>
        <v>0</v>
      </c>
    </row>
    <row r="34" spans="1:70" customFormat="1" ht="15" x14ac:dyDescent="0.25">
      <c r="A34" s="38">
        <f t="shared" si="0"/>
        <v>20</v>
      </c>
      <c r="B34" s="44" t="s">
        <v>107</v>
      </c>
      <c r="C34" s="19"/>
      <c r="D34" s="19"/>
      <c r="E34" s="45"/>
      <c r="F34" s="46">
        <f t="shared" si="67"/>
        <v>0</v>
      </c>
      <c r="G34" s="45"/>
      <c r="H34" s="46">
        <f t="shared" si="68"/>
        <v>0</v>
      </c>
      <c r="I34" s="45"/>
      <c r="J34" s="46">
        <f t="shared" si="69"/>
        <v>0</v>
      </c>
      <c r="K34" s="45"/>
      <c r="L34" s="46">
        <f t="shared" si="70"/>
        <v>0</v>
      </c>
      <c r="M34" s="45"/>
      <c r="N34" s="46">
        <f t="shared" si="71"/>
        <v>0</v>
      </c>
      <c r="O34" s="45"/>
      <c r="P34" s="46">
        <f t="shared" si="72"/>
        <v>0</v>
      </c>
      <c r="Q34" s="45"/>
      <c r="R34" s="46">
        <f t="shared" si="73"/>
        <v>0</v>
      </c>
      <c r="S34" s="45"/>
      <c r="T34" s="46">
        <f t="shared" si="74"/>
        <v>0</v>
      </c>
      <c r="U34" s="45"/>
      <c r="V34" s="46">
        <f t="shared" si="75"/>
        <v>0</v>
      </c>
      <c r="W34" s="45"/>
      <c r="X34" s="46">
        <f t="shared" si="76"/>
        <v>0</v>
      </c>
      <c r="Y34" s="45"/>
      <c r="Z34" s="46">
        <f t="shared" si="77"/>
        <v>0</v>
      </c>
      <c r="AA34" s="45"/>
      <c r="AB34" s="46">
        <f t="shared" si="78"/>
        <v>0</v>
      </c>
      <c r="AC34" s="45"/>
      <c r="AD34" s="46">
        <f t="shared" si="79"/>
        <v>0</v>
      </c>
      <c r="AE34" s="45"/>
      <c r="AF34" s="46">
        <f t="shared" si="80"/>
        <v>0</v>
      </c>
      <c r="AG34" s="45"/>
      <c r="AH34" s="46">
        <f t="shared" si="81"/>
        <v>0</v>
      </c>
      <c r="AI34" s="45"/>
      <c r="AJ34" s="46">
        <f t="shared" si="82"/>
        <v>0</v>
      </c>
      <c r="AK34" s="45"/>
      <c r="AL34" s="46">
        <f t="shared" si="83"/>
        <v>0</v>
      </c>
      <c r="AM34" s="45"/>
      <c r="AN34" s="46">
        <f t="shared" si="84"/>
        <v>0</v>
      </c>
      <c r="AO34" s="45"/>
      <c r="AP34" s="46">
        <f t="shared" si="85"/>
        <v>0</v>
      </c>
      <c r="AQ34" s="45"/>
      <c r="AR34" s="46">
        <f t="shared" si="86"/>
        <v>0</v>
      </c>
      <c r="AS34" s="45"/>
      <c r="AT34" s="46">
        <f t="shared" si="87"/>
        <v>0</v>
      </c>
      <c r="AU34" s="45"/>
      <c r="AV34" s="46">
        <f t="shared" si="88"/>
        <v>0</v>
      </c>
      <c r="AW34" s="45"/>
      <c r="AX34" s="46">
        <f t="shared" si="89"/>
        <v>0</v>
      </c>
      <c r="AY34" s="45"/>
      <c r="AZ34" s="46">
        <f t="shared" si="90"/>
        <v>0</v>
      </c>
      <c r="BA34" s="45"/>
      <c r="BB34" s="46">
        <f t="shared" si="91"/>
        <v>0</v>
      </c>
      <c r="BC34" s="45"/>
      <c r="BD34" s="46">
        <f t="shared" si="92"/>
        <v>0</v>
      </c>
      <c r="BE34" s="45"/>
      <c r="BF34" s="46">
        <f t="shared" si="93"/>
        <v>0</v>
      </c>
      <c r="BG34" s="45"/>
      <c r="BH34" s="46">
        <f t="shared" si="94"/>
        <v>0</v>
      </c>
      <c r="BI34" s="45"/>
      <c r="BJ34" s="46">
        <f t="shared" si="95"/>
        <v>0</v>
      </c>
      <c r="BK34" s="45"/>
      <c r="BL34" s="46">
        <f t="shared" si="96"/>
        <v>0</v>
      </c>
      <c r="BM34" s="45"/>
      <c r="BN34" s="46">
        <f t="shared" si="97"/>
        <v>0</v>
      </c>
      <c r="BO34" s="45"/>
      <c r="BP34" s="46">
        <f t="shared" si="98"/>
        <v>0</v>
      </c>
      <c r="BQ34" s="45"/>
      <c r="BR34" s="46">
        <f t="shared" si="99"/>
        <v>0</v>
      </c>
    </row>
    <row r="35" spans="1:70" customFormat="1" thickBot="1" x14ac:dyDescent="0.3">
      <c r="A35" s="38">
        <f t="shared" si="0"/>
        <v>21</v>
      </c>
      <c r="B35" s="69" t="s">
        <v>111</v>
      </c>
      <c r="C35" s="19"/>
      <c r="D35" s="19"/>
      <c r="E35" s="60">
        <v>0</v>
      </c>
      <c r="F35" s="61">
        <f t="shared" si="67"/>
        <v>0</v>
      </c>
      <c r="G35" s="60">
        <v>0</v>
      </c>
      <c r="H35" s="61">
        <f t="shared" si="68"/>
        <v>0</v>
      </c>
      <c r="I35" s="60">
        <v>0</v>
      </c>
      <c r="J35" s="61">
        <f t="shared" si="69"/>
        <v>0</v>
      </c>
      <c r="K35" s="60">
        <v>0</v>
      </c>
      <c r="L35" s="61">
        <f t="shared" si="70"/>
        <v>0</v>
      </c>
      <c r="M35" s="60">
        <v>0</v>
      </c>
      <c r="N35" s="61">
        <f t="shared" si="71"/>
        <v>0</v>
      </c>
      <c r="O35" s="60">
        <v>0</v>
      </c>
      <c r="P35" s="61">
        <f t="shared" si="72"/>
        <v>0</v>
      </c>
      <c r="Q35" s="60">
        <v>0</v>
      </c>
      <c r="R35" s="61">
        <f t="shared" si="73"/>
        <v>0</v>
      </c>
      <c r="S35" s="60">
        <v>0</v>
      </c>
      <c r="T35" s="61">
        <f t="shared" si="74"/>
        <v>0</v>
      </c>
      <c r="U35" s="60">
        <v>0</v>
      </c>
      <c r="V35" s="61">
        <f t="shared" si="75"/>
        <v>0</v>
      </c>
      <c r="W35" s="60">
        <v>0</v>
      </c>
      <c r="X35" s="61">
        <f t="shared" si="76"/>
        <v>0</v>
      </c>
      <c r="Y35" s="60">
        <v>0</v>
      </c>
      <c r="Z35" s="61">
        <f t="shared" si="77"/>
        <v>0</v>
      </c>
      <c r="AA35" s="60">
        <v>0</v>
      </c>
      <c r="AB35" s="61">
        <f t="shared" si="78"/>
        <v>0</v>
      </c>
      <c r="AC35" s="60">
        <v>0</v>
      </c>
      <c r="AD35" s="61">
        <f t="shared" si="79"/>
        <v>0</v>
      </c>
      <c r="AE35" s="60">
        <v>0</v>
      </c>
      <c r="AF35" s="61">
        <f t="shared" si="80"/>
        <v>0</v>
      </c>
      <c r="AG35" s="60">
        <v>0</v>
      </c>
      <c r="AH35" s="61">
        <f t="shared" si="81"/>
        <v>0</v>
      </c>
      <c r="AI35" s="60">
        <v>0</v>
      </c>
      <c r="AJ35" s="61">
        <f t="shared" si="82"/>
        <v>0</v>
      </c>
      <c r="AK35" s="60">
        <v>0</v>
      </c>
      <c r="AL35" s="61">
        <f t="shared" si="83"/>
        <v>0</v>
      </c>
      <c r="AM35" s="60">
        <v>0</v>
      </c>
      <c r="AN35" s="61">
        <f t="shared" si="84"/>
        <v>0</v>
      </c>
      <c r="AO35" s="60">
        <v>0</v>
      </c>
      <c r="AP35" s="61">
        <f t="shared" si="85"/>
        <v>0</v>
      </c>
      <c r="AQ35" s="60">
        <v>0</v>
      </c>
      <c r="AR35" s="61">
        <f t="shared" si="86"/>
        <v>0</v>
      </c>
      <c r="AS35" s="60">
        <v>0</v>
      </c>
      <c r="AT35" s="61">
        <f t="shared" si="87"/>
        <v>0</v>
      </c>
      <c r="AU35" s="60">
        <v>0</v>
      </c>
      <c r="AV35" s="61">
        <f t="shared" si="88"/>
        <v>0</v>
      </c>
      <c r="AW35" s="60">
        <v>0</v>
      </c>
      <c r="AX35" s="61">
        <f t="shared" si="89"/>
        <v>0</v>
      </c>
      <c r="AY35" s="60">
        <v>0</v>
      </c>
      <c r="AZ35" s="61">
        <f t="shared" si="90"/>
        <v>0</v>
      </c>
      <c r="BA35" s="60">
        <v>0</v>
      </c>
      <c r="BB35" s="61">
        <f t="shared" si="91"/>
        <v>0</v>
      </c>
      <c r="BC35" s="60">
        <v>0</v>
      </c>
      <c r="BD35" s="61">
        <f t="shared" si="92"/>
        <v>0</v>
      </c>
      <c r="BE35" s="60">
        <v>0</v>
      </c>
      <c r="BF35" s="61">
        <f t="shared" si="93"/>
        <v>0</v>
      </c>
      <c r="BG35" s="60">
        <v>0</v>
      </c>
      <c r="BH35" s="61">
        <f t="shared" si="94"/>
        <v>0</v>
      </c>
      <c r="BI35" s="60">
        <v>0</v>
      </c>
      <c r="BJ35" s="61">
        <f t="shared" si="95"/>
        <v>0</v>
      </c>
      <c r="BK35" s="60">
        <v>0</v>
      </c>
      <c r="BL35" s="61">
        <f t="shared" si="96"/>
        <v>0</v>
      </c>
      <c r="BM35" s="60">
        <v>0</v>
      </c>
      <c r="BN35" s="61">
        <f t="shared" si="97"/>
        <v>0</v>
      </c>
      <c r="BO35" s="60">
        <v>0</v>
      </c>
      <c r="BP35" s="61">
        <f t="shared" si="98"/>
        <v>0</v>
      </c>
      <c r="BQ35" s="60">
        <v>0</v>
      </c>
      <c r="BR35" s="61">
        <f t="shared" si="99"/>
        <v>0</v>
      </c>
    </row>
    <row r="36" spans="1:70" customFormat="1" ht="16.5" thickTop="1" thickBot="1" x14ac:dyDescent="0.3">
      <c r="A36" s="38">
        <f>+A34+1</f>
        <v>21</v>
      </c>
      <c r="B36" s="70"/>
      <c r="C36" s="70" t="s">
        <v>112</v>
      </c>
      <c r="D36" s="54"/>
      <c r="E36" s="71">
        <f>SUM(E30:E35)</f>
        <v>5837</v>
      </c>
      <c r="F36" s="61">
        <f t="shared" si="67"/>
        <v>15.991780821917809</v>
      </c>
      <c r="G36" s="71">
        <f>SUM(G30:G35)</f>
        <v>0</v>
      </c>
      <c r="H36" s="61">
        <f t="shared" si="68"/>
        <v>0</v>
      </c>
      <c r="I36" s="71">
        <f>SUM(I30:I35)</f>
        <v>0</v>
      </c>
      <c r="J36" s="61">
        <f t="shared" si="69"/>
        <v>0</v>
      </c>
      <c r="K36" s="71">
        <f>SUM(K30:K35)</f>
        <v>0</v>
      </c>
      <c r="L36" s="61">
        <f t="shared" si="70"/>
        <v>0</v>
      </c>
      <c r="M36" s="71">
        <f>SUM(M30:M35)</f>
        <v>0</v>
      </c>
      <c r="N36" s="61">
        <f t="shared" si="71"/>
        <v>0</v>
      </c>
      <c r="O36" s="71">
        <f>SUM(O30:O35)</f>
        <v>0</v>
      </c>
      <c r="P36" s="61">
        <f t="shared" si="72"/>
        <v>0</v>
      </c>
      <c r="Q36" s="71">
        <f>SUM(Q30:Q35)</f>
        <v>0</v>
      </c>
      <c r="R36" s="61">
        <f t="shared" si="73"/>
        <v>0</v>
      </c>
      <c r="S36" s="71">
        <f>SUM(S30:S35)</f>
        <v>0</v>
      </c>
      <c r="T36" s="61">
        <f t="shared" si="74"/>
        <v>0</v>
      </c>
      <c r="U36" s="71">
        <f>SUM(U30:U35)</f>
        <v>0</v>
      </c>
      <c r="V36" s="61">
        <f t="shared" si="75"/>
        <v>0</v>
      </c>
      <c r="W36" s="71">
        <f>SUM(W30:W35)</f>
        <v>0</v>
      </c>
      <c r="X36" s="61">
        <f t="shared" si="76"/>
        <v>0</v>
      </c>
      <c r="Y36" s="71">
        <f>SUM(Y30:Y35)</f>
        <v>0</v>
      </c>
      <c r="Z36" s="61">
        <f t="shared" si="77"/>
        <v>0</v>
      </c>
      <c r="AA36" s="71">
        <f>SUM(AA30:AA35)</f>
        <v>0</v>
      </c>
      <c r="AB36" s="61">
        <f t="shared" si="78"/>
        <v>0</v>
      </c>
      <c r="AC36" s="71">
        <f>SUM(AC30:AC35)</f>
        <v>0</v>
      </c>
      <c r="AD36" s="61">
        <f t="shared" si="79"/>
        <v>0</v>
      </c>
      <c r="AE36" s="71">
        <f>SUM(AE30:AE35)</f>
        <v>0</v>
      </c>
      <c r="AF36" s="61">
        <f t="shared" si="80"/>
        <v>0</v>
      </c>
      <c r="AG36" s="71">
        <f>SUM(AG30:AG35)</f>
        <v>0</v>
      </c>
      <c r="AH36" s="61">
        <f t="shared" si="81"/>
        <v>0</v>
      </c>
      <c r="AI36" s="71">
        <f>SUM(AI30:AI35)</f>
        <v>0</v>
      </c>
      <c r="AJ36" s="61">
        <f t="shared" si="82"/>
        <v>0</v>
      </c>
      <c r="AK36" s="71">
        <f>SUM(AK30:AK35)</f>
        <v>0</v>
      </c>
      <c r="AL36" s="61">
        <f t="shared" si="83"/>
        <v>0</v>
      </c>
      <c r="AM36" s="71">
        <f>SUM(AM30:AM35)</f>
        <v>0</v>
      </c>
      <c r="AN36" s="61">
        <f t="shared" si="84"/>
        <v>0</v>
      </c>
      <c r="AO36" s="71">
        <f>SUM(AO30:AO35)</f>
        <v>0</v>
      </c>
      <c r="AP36" s="61">
        <f t="shared" si="85"/>
        <v>0</v>
      </c>
      <c r="AQ36" s="71">
        <f>SUM(AQ30:AQ35)</f>
        <v>0</v>
      </c>
      <c r="AR36" s="61">
        <f t="shared" si="86"/>
        <v>0</v>
      </c>
      <c r="AS36" s="71">
        <f>SUM(AS30:AS35)</f>
        <v>0</v>
      </c>
      <c r="AT36" s="61">
        <f t="shared" si="87"/>
        <v>0</v>
      </c>
      <c r="AU36" s="71">
        <f>SUM(AU30:AU35)</f>
        <v>0</v>
      </c>
      <c r="AV36" s="61">
        <f t="shared" si="88"/>
        <v>0</v>
      </c>
      <c r="AW36" s="71">
        <f>SUM(AW30:AW35)</f>
        <v>0</v>
      </c>
      <c r="AX36" s="61">
        <f t="shared" si="89"/>
        <v>0</v>
      </c>
      <c r="AY36" s="71">
        <f>SUM(AY30:AY35)</f>
        <v>0</v>
      </c>
      <c r="AZ36" s="61">
        <f t="shared" si="90"/>
        <v>0</v>
      </c>
      <c r="BA36" s="71">
        <f>SUM(BA30:BA35)</f>
        <v>0</v>
      </c>
      <c r="BB36" s="61">
        <f t="shared" si="91"/>
        <v>0</v>
      </c>
      <c r="BC36" s="71">
        <f>SUM(BC30:BC35)</f>
        <v>0</v>
      </c>
      <c r="BD36" s="61">
        <f t="shared" si="92"/>
        <v>0</v>
      </c>
      <c r="BE36" s="71">
        <f>SUM(BE30:BE35)</f>
        <v>5837</v>
      </c>
      <c r="BF36" s="61">
        <f t="shared" si="93"/>
        <v>15.991780821917809</v>
      </c>
      <c r="BG36" s="71">
        <f>SUM(BG30:BG35)</f>
        <v>0</v>
      </c>
      <c r="BH36" s="61">
        <f t="shared" si="94"/>
        <v>0</v>
      </c>
      <c r="BI36" s="71">
        <f>SUM(BI30:BI35)</f>
        <v>0</v>
      </c>
      <c r="BJ36" s="61">
        <f t="shared" si="95"/>
        <v>0</v>
      </c>
      <c r="BK36" s="71">
        <f>SUM(BK30:BK35)</f>
        <v>0</v>
      </c>
      <c r="BL36" s="61">
        <f t="shared" si="96"/>
        <v>0</v>
      </c>
      <c r="BM36" s="71">
        <f>SUM(BM30:BM35)</f>
        <v>0</v>
      </c>
      <c r="BN36" s="61">
        <f t="shared" si="97"/>
        <v>0</v>
      </c>
      <c r="BO36" s="71">
        <f>SUM(BO30:BO35)</f>
        <v>0</v>
      </c>
      <c r="BP36" s="61">
        <f t="shared" si="98"/>
        <v>0</v>
      </c>
      <c r="BQ36" s="71">
        <f>SUM(BQ30:BQ35)</f>
        <v>0</v>
      </c>
      <c r="BR36" s="61">
        <f t="shared" si="99"/>
        <v>0</v>
      </c>
    </row>
    <row r="37" spans="1:70" customFormat="1" ht="16.5" thickTop="1" thickBot="1" x14ac:dyDescent="0.3">
      <c r="A37" s="38">
        <f>+A35+1</f>
        <v>22</v>
      </c>
      <c r="B37" s="48"/>
      <c r="C37" s="48" t="s">
        <v>113</v>
      </c>
      <c r="D37" s="72"/>
      <c r="E37" s="73">
        <f>E28+E36</f>
        <v>45662776.199999996</v>
      </c>
      <c r="F37" s="52">
        <f t="shared" si="67"/>
        <v>125103.49643835615</v>
      </c>
      <c r="G37" s="73">
        <f>G28+G36</f>
        <v>13577614.300000003</v>
      </c>
      <c r="H37" s="52">
        <f t="shared" si="68"/>
        <v>37198.943287671238</v>
      </c>
      <c r="I37" s="73">
        <f>I28+I36</f>
        <v>887115.30000000016</v>
      </c>
      <c r="J37" s="52">
        <f t="shared" si="69"/>
        <v>2430.4528767123293</v>
      </c>
      <c r="K37" s="73">
        <f>K28+K36</f>
        <v>256307.80000000002</v>
      </c>
      <c r="L37" s="52">
        <f t="shared" si="70"/>
        <v>702.21315068493152</v>
      </c>
      <c r="M37" s="73">
        <f>M28+M36</f>
        <v>1733917.3999999997</v>
      </c>
      <c r="N37" s="52">
        <f t="shared" si="71"/>
        <v>4750.4586301369854</v>
      </c>
      <c r="O37" s="73">
        <f>O28+O36</f>
        <v>1875330.6</v>
      </c>
      <c r="P37" s="52">
        <f t="shared" si="72"/>
        <v>5137.8920547945208</v>
      </c>
      <c r="Q37" s="73">
        <f>Q28+Q36</f>
        <v>595417.20000000007</v>
      </c>
      <c r="R37" s="52">
        <f t="shared" si="73"/>
        <v>1631.2800000000002</v>
      </c>
      <c r="S37" s="73">
        <f>S28+S36</f>
        <v>216452.3</v>
      </c>
      <c r="T37" s="52">
        <f t="shared" si="74"/>
        <v>593.02</v>
      </c>
      <c r="U37" s="73">
        <f>U28+U36</f>
        <v>300352.89999999997</v>
      </c>
      <c r="V37" s="52">
        <f t="shared" si="75"/>
        <v>822.88465753424646</v>
      </c>
      <c r="W37" s="73">
        <f>W28+W36</f>
        <v>97264.099999999991</v>
      </c>
      <c r="X37" s="52">
        <f t="shared" si="76"/>
        <v>266.47698630136983</v>
      </c>
      <c r="Y37" s="73">
        <f>Y28+Y36</f>
        <v>495622.1</v>
      </c>
      <c r="Z37" s="52">
        <f t="shared" si="77"/>
        <v>1357.8687671232876</v>
      </c>
      <c r="AA37" s="73">
        <f>AA28+AA36</f>
        <v>105542.29999999999</v>
      </c>
      <c r="AB37" s="52">
        <f t="shared" si="78"/>
        <v>289.15698630136984</v>
      </c>
      <c r="AC37" s="73">
        <f>AC28+AC36</f>
        <v>2350469.3000000003</v>
      </c>
      <c r="AD37" s="52">
        <f t="shared" si="79"/>
        <v>6439.6419178082197</v>
      </c>
      <c r="AE37" s="73">
        <f>AE28+AE36</f>
        <v>823503.9</v>
      </c>
      <c r="AF37" s="52">
        <f t="shared" si="80"/>
        <v>2256.1750684931508</v>
      </c>
      <c r="AG37" s="73">
        <f>AG28+AG36</f>
        <v>403571.90000000014</v>
      </c>
      <c r="AH37" s="52">
        <f t="shared" si="81"/>
        <v>1105.6764383561647</v>
      </c>
      <c r="AI37" s="73">
        <f>AI28+AI36</f>
        <v>140238.19999999998</v>
      </c>
      <c r="AJ37" s="52">
        <f t="shared" si="82"/>
        <v>384.21424657534243</v>
      </c>
      <c r="AK37" s="73">
        <f>AK28+AK36</f>
        <v>179825.9</v>
      </c>
      <c r="AL37" s="52">
        <f t="shared" si="83"/>
        <v>492.67369863013698</v>
      </c>
      <c r="AM37" s="73">
        <f>AM28+AM36</f>
        <v>611993.30000000005</v>
      </c>
      <c r="AN37" s="52">
        <f t="shared" si="84"/>
        <v>1676.6939726027399</v>
      </c>
      <c r="AO37" s="73">
        <f>AO28+AO36</f>
        <v>363331.10000000009</v>
      </c>
      <c r="AP37" s="52">
        <f t="shared" si="85"/>
        <v>995.42767123287695</v>
      </c>
      <c r="AQ37" s="73">
        <f>AQ28+AQ36</f>
        <v>2796803.0999999996</v>
      </c>
      <c r="AR37" s="52">
        <f t="shared" si="86"/>
        <v>7662.4742465753416</v>
      </c>
      <c r="AS37" s="73">
        <f>AS28+AS36</f>
        <v>1780262.6</v>
      </c>
      <c r="AT37" s="52">
        <f t="shared" si="87"/>
        <v>4877.4317808219184</v>
      </c>
      <c r="AU37" s="73">
        <f>AU28+AU36</f>
        <v>751234.5</v>
      </c>
      <c r="AV37" s="52">
        <f t="shared" si="88"/>
        <v>2058.1767123287673</v>
      </c>
      <c r="AW37" s="73">
        <f>AW28+AW36</f>
        <v>571815.19999999995</v>
      </c>
      <c r="AX37" s="52">
        <f t="shared" si="89"/>
        <v>1566.6169863013697</v>
      </c>
      <c r="AY37" s="73">
        <f>AY28+AY36</f>
        <v>1247344.7</v>
      </c>
      <c r="AZ37" s="52">
        <f t="shared" si="90"/>
        <v>3417.3827397260275</v>
      </c>
      <c r="BA37" s="73">
        <f>BA28+BA36</f>
        <v>874121.20000000019</v>
      </c>
      <c r="BB37" s="52">
        <f t="shared" si="91"/>
        <v>2394.8526027397265</v>
      </c>
      <c r="BC37" s="73">
        <f>BC28+BC36</f>
        <v>35914.300000000003</v>
      </c>
      <c r="BD37" s="52">
        <f t="shared" si="92"/>
        <v>98.39534246575343</v>
      </c>
      <c r="BE37" s="73">
        <f>BE28+BE36</f>
        <v>273264.40000000002</v>
      </c>
      <c r="BF37" s="52">
        <f t="shared" si="93"/>
        <v>748.66958904109595</v>
      </c>
      <c r="BG37" s="73">
        <f>BG28+BG36</f>
        <v>1568330.7999999998</v>
      </c>
      <c r="BH37" s="52">
        <f t="shared" si="94"/>
        <v>4296.7967123287663</v>
      </c>
      <c r="BI37" s="73">
        <f>BI28+BI36</f>
        <v>431064.99999999994</v>
      </c>
      <c r="BJ37" s="52">
        <f t="shared" si="95"/>
        <v>1180.9999999999998</v>
      </c>
      <c r="BK37" s="73">
        <f>BK28+BK36</f>
        <v>343375</v>
      </c>
      <c r="BL37" s="52">
        <f t="shared" si="96"/>
        <v>940.7534246575342</v>
      </c>
      <c r="BM37" s="73">
        <f>BM28+BM36</f>
        <v>100983.1</v>
      </c>
      <c r="BN37" s="52">
        <f t="shared" si="97"/>
        <v>276.66602739726028</v>
      </c>
      <c r="BO37" s="73">
        <f>BO28+BO36</f>
        <v>39301.600000000006</v>
      </c>
      <c r="BP37" s="52">
        <f t="shared" si="98"/>
        <v>107.67561643835619</v>
      </c>
      <c r="BQ37" s="73">
        <f>BQ28+BQ36</f>
        <v>9835090.7999999952</v>
      </c>
      <c r="BR37" s="52">
        <f t="shared" si="99"/>
        <v>26945.454246575329</v>
      </c>
    </row>
    <row r="38" spans="1:70" customFormat="1" ht="15" x14ac:dyDescent="0.25">
      <c r="A38" s="38">
        <f t="shared" ref="A38:A50" si="100">+A37+1</f>
        <v>23</v>
      </c>
      <c r="B38" s="74" t="s">
        <v>114</v>
      </c>
      <c r="C38" s="75"/>
      <c r="D38" s="76"/>
      <c r="E38" s="77"/>
      <c r="F38" s="78"/>
      <c r="G38" s="77"/>
      <c r="H38" s="78"/>
      <c r="I38" s="77"/>
      <c r="J38" s="78"/>
      <c r="K38" s="77"/>
      <c r="L38" s="78"/>
      <c r="M38" s="77"/>
      <c r="N38" s="78"/>
      <c r="O38" s="77"/>
      <c r="P38" s="78"/>
      <c r="Q38" s="77"/>
      <c r="R38" s="78"/>
      <c r="S38" s="77"/>
      <c r="T38" s="78"/>
      <c r="U38" s="77"/>
      <c r="V38" s="78"/>
      <c r="W38" s="77"/>
      <c r="X38" s="78"/>
      <c r="Y38" s="77"/>
      <c r="Z38" s="78"/>
      <c r="AA38" s="77"/>
      <c r="AB38" s="78"/>
      <c r="AC38" s="77"/>
      <c r="AD38" s="78"/>
      <c r="AE38" s="77"/>
      <c r="AF38" s="78"/>
      <c r="AG38" s="77"/>
      <c r="AH38" s="78"/>
      <c r="AI38" s="77"/>
      <c r="AJ38" s="78"/>
      <c r="AK38" s="77"/>
      <c r="AL38" s="78"/>
      <c r="AM38" s="77"/>
      <c r="AN38" s="78"/>
      <c r="AO38" s="77"/>
      <c r="AP38" s="78"/>
      <c r="AQ38" s="77"/>
      <c r="AR38" s="78"/>
      <c r="AS38" s="77"/>
      <c r="AT38" s="78"/>
      <c r="AU38" s="77"/>
      <c r="AV38" s="78"/>
      <c r="AW38" s="77"/>
      <c r="AX38" s="78"/>
      <c r="AY38" s="77"/>
      <c r="AZ38" s="78"/>
      <c r="BA38" s="77"/>
      <c r="BB38" s="78"/>
      <c r="BC38" s="77"/>
      <c r="BD38" s="78"/>
      <c r="BE38" s="77"/>
      <c r="BF38" s="78"/>
      <c r="BG38" s="77"/>
      <c r="BH38" s="78"/>
      <c r="BI38" s="77"/>
      <c r="BJ38" s="78"/>
      <c r="BK38" s="77"/>
      <c r="BL38" s="78"/>
      <c r="BM38" s="77"/>
      <c r="BN38" s="78"/>
      <c r="BO38" s="77"/>
      <c r="BP38" s="78"/>
      <c r="BQ38" s="77"/>
      <c r="BR38" s="78"/>
    </row>
    <row r="39" spans="1:70" customFormat="1" ht="15" x14ac:dyDescent="0.25">
      <c r="A39" s="38">
        <f t="shared" si="100"/>
        <v>24</v>
      </c>
      <c r="B39" s="64" t="s">
        <v>115</v>
      </c>
      <c r="C39" s="65"/>
      <c r="D39" s="19"/>
      <c r="E39" s="79"/>
      <c r="F39" s="80"/>
      <c r="G39" s="79"/>
      <c r="H39" s="80"/>
      <c r="I39" s="79"/>
      <c r="J39" s="80"/>
      <c r="K39" s="79"/>
      <c r="L39" s="80"/>
      <c r="M39" s="79"/>
      <c r="N39" s="80"/>
      <c r="O39" s="79"/>
      <c r="P39" s="80"/>
      <c r="Q39" s="79"/>
      <c r="R39" s="80"/>
      <c r="S39" s="79"/>
      <c r="T39" s="80"/>
      <c r="U39" s="79"/>
      <c r="V39" s="80"/>
      <c r="W39" s="79"/>
      <c r="X39" s="80"/>
      <c r="Y39" s="79"/>
      <c r="Z39" s="80"/>
      <c r="AA39" s="79"/>
      <c r="AB39" s="80"/>
      <c r="AC39" s="79"/>
      <c r="AD39" s="80"/>
      <c r="AE39" s="79"/>
      <c r="AF39" s="80"/>
      <c r="AG39" s="79"/>
      <c r="AH39" s="80"/>
      <c r="AI39" s="79"/>
      <c r="AJ39" s="80"/>
      <c r="AK39" s="79"/>
      <c r="AL39" s="80"/>
      <c r="AM39" s="79"/>
      <c r="AN39" s="80"/>
      <c r="AO39" s="79"/>
      <c r="AP39" s="80"/>
      <c r="AQ39" s="79"/>
      <c r="AR39" s="80"/>
      <c r="AS39" s="79"/>
      <c r="AT39" s="80"/>
      <c r="AU39" s="79"/>
      <c r="AV39" s="80"/>
      <c r="AW39" s="79"/>
      <c r="AX39" s="80"/>
      <c r="AY39" s="79"/>
      <c r="AZ39" s="80"/>
      <c r="BA39" s="79"/>
      <c r="BB39" s="80"/>
      <c r="BC39" s="79"/>
      <c r="BD39" s="80"/>
      <c r="BE39" s="79"/>
      <c r="BF39" s="80"/>
      <c r="BG39" s="79"/>
      <c r="BH39" s="80"/>
      <c r="BI39" s="79"/>
      <c r="BJ39" s="80"/>
      <c r="BK39" s="79"/>
      <c r="BL39" s="80"/>
      <c r="BM39" s="79"/>
      <c r="BN39" s="80"/>
      <c r="BO39" s="79"/>
      <c r="BP39" s="80"/>
      <c r="BQ39" s="79"/>
      <c r="BR39" s="80"/>
    </row>
    <row r="40" spans="1:70" customFormat="1" ht="15" x14ac:dyDescent="0.25">
      <c r="A40" s="38">
        <f t="shared" si="100"/>
        <v>25</v>
      </c>
      <c r="B40" s="44" t="s">
        <v>116</v>
      </c>
      <c r="C40" s="19"/>
      <c r="D40" s="19"/>
      <c r="E40" s="45">
        <f>SUM(G40,I40,K40,M40,O40,Q40,S40,U40,W40,Y40,AA40,AC40,AE40,AG40,AI40,AK40,AM40,AO40,AQ40,AS40,AU40,AW40,AY40,BA40,BC40,BE40,BG40,BI40,BK40,BM40,BO40,BQ40,)</f>
        <v>170128.285</v>
      </c>
      <c r="F40" s="46">
        <f>E40/365</f>
        <v>466.10489041095889</v>
      </c>
      <c r="G40" s="45">
        <v>11935</v>
      </c>
      <c r="H40" s="46">
        <f>G40/365</f>
        <v>32.698630136986303</v>
      </c>
      <c r="I40" s="45">
        <v>16348</v>
      </c>
      <c r="J40" s="46">
        <f t="shared" ref="J40:J44" si="101">I40/365</f>
        <v>44.789041095890411</v>
      </c>
      <c r="K40" s="45">
        <v>984</v>
      </c>
      <c r="L40" s="46">
        <f t="shared" ref="L40:L44" si="102">K40/365</f>
        <v>2.6958904109589041</v>
      </c>
      <c r="M40" s="45">
        <v>1710</v>
      </c>
      <c r="N40" s="46">
        <f t="shared" ref="N40:N44" si="103">M40/365</f>
        <v>4.6849315068493151</v>
      </c>
      <c r="O40" s="45">
        <v>4045.6000000000004</v>
      </c>
      <c r="P40" s="46">
        <f t="shared" ref="P40:P44" si="104">O40/365</f>
        <v>11.083835616438357</v>
      </c>
      <c r="Q40" s="45">
        <v>437</v>
      </c>
      <c r="R40" s="46">
        <f t="shared" ref="R40:R44" si="105">Q40/365</f>
        <v>1.1972602739726028</v>
      </c>
      <c r="S40" s="45">
        <v>257</v>
      </c>
      <c r="T40" s="46">
        <f t="shared" ref="T40:T44" si="106">S40/365</f>
        <v>0.70410958904109588</v>
      </c>
      <c r="U40" s="45">
        <v>4318</v>
      </c>
      <c r="V40" s="46">
        <f t="shared" ref="V40:V44" si="107">U40/365</f>
        <v>11.830136986301369</v>
      </c>
      <c r="W40" s="45">
        <v>2248.8000000000002</v>
      </c>
      <c r="X40" s="46">
        <f t="shared" ref="X40:X44" si="108">W40/365</f>
        <v>6.1610958904109596</v>
      </c>
      <c r="Y40" s="45">
        <v>1434</v>
      </c>
      <c r="Z40" s="46">
        <f t="shared" ref="Z40:Z44" si="109">Y40/365</f>
        <v>3.9287671232876713</v>
      </c>
      <c r="AA40" s="45">
        <v>2096</v>
      </c>
      <c r="AB40" s="46">
        <f t="shared" ref="AB40:AB44" si="110">AA40/365</f>
        <v>5.7424657534246579</v>
      </c>
      <c r="AC40" s="45">
        <v>2987.1149999999998</v>
      </c>
      <c r="AD40" s="46">
        <f t="shared" ref="AD40:AD44" si="111">AC40/365</f>
        <v>8.1838767123287663</v>
      </c>
      <c r="AE40" s="45">
        <v>19376</v>
      </c>
      <c r="AF40" s="46">
        <f t="shared" ref="AF40:AF44" si="112">AE40/365</f>
        <v>53.084931506849315</v>
      </c>
      <c r="AG40" s="45">
        <v>781</v>
      </c>
      <c r="AH40" s="46">
        <f t="shared" ref="AH40:AH44" si="113">AG40/365</f>
        <v>2.1397260273972605</v>
      </c>
      <c r="AI40" s="45">
        <v>265</v>
      </c>
      <c r="AJ40" s="46">
        <f t="shared" ref="AJ40:AJ44" si="114">AI40/365</f>
        <v>0.72602739726027399</v>
      </c>
      <c r="AK40" s="45">
        <v>2287.17</v>
      </c>
      <c r="AL40" s="46">
        <f t="shared" ref="AL40:AL44" si="115">AK40/365</f>
        <v>6.2662191780821921</v>
      </c>
      <c r="AM40" s="45">
        <v>2402</v>
      </c>
      <c r="AN40" s="46">
        <f t="shared" ref="AN40:AN44" si="116">AM40/365</f>
        <v>6.580821917808219</v>
      </c>
      <c r="AO40" s="45">
        <v>104</v>
      </c>
      <c r="AP40" s="46">
        <f t="shared" ref="AP40:AP44" si="117">AO40/365</f>
        <v>0.28493150684931506</v>
      </c>
      <c r="AQ40" s="45">
        <v>16134</v>
      </c>
      <c r="AR40" s="46">
        <f t="shared" ref="AR40:AR44" si="118">AQ40/365</f>
        <v>44.202739726027396</v>
      </c>
      <c r="AS40" s="45">
        <v>9196</v>
      </c>
      <c r="AT40" s="46">
        <f t="shared" ref="AT40:AT44" si="119">AS40/365</f>
        <v>25.194520547945206</v>
      </c>
      <c r="AU40" s="45">
        <v>820</v>
      </c>
      <c r="AV40" s="46">
        <f t="shared" ref="AV40:AV44" si="120">AU40/365</f>
        <v>2.2465753424657535</v>
      </c>
      <c r="AW40" s="45">
        <v>6422</v>
      </c>
      <c r="AX40" s="46">
        <f t="shared" ref="AX40:AX44" si="121">AW40/365</f>
        <v>17.594520547945205</v>
      </c>
      <c r="AY40" s="45">
        <v>7843.5999999999995</v>
      </c>
      <c r="AZ40" s="46">
        <f t="shared" ref="AZ40:AZ44" si="122">AY40/365</f>
        <v>21.489315068493148</v>
      </c>
      <c r="BA40" s="45">
        <v>26165</v>
      </c>
      <c r="BB40" s="46">
        <f t="shared" ref="BB40:BB44" si="123">BA40/365</f>
        <v>71.68493150684931</v>
      </c>
      <c r="BC40" s="45">
        <v>0</v>
      </c>
      <c r="BD40" s="46">
        <f t="shared" ref="BD40:BD44" si="124">BC40/365</f>
        <v>0</v>
      </c>
      <c r="BE40" s="45">
        <v>914</v>
      </c>
      <c r="BF40" s="46">
        <f t="shared" ref="BF40:BF44" si="125">BE40/365</f>
        <v>2.504109589041096</v>
      </c>
      <c r="BG40" s="45">
        <v>21599</v>
      </c>
      <c r="BH40" s="46">
        <f t="shared" ref="BH40:BH44" si="126">BG40/365</f>
        <v>59.175342465753424</v>
      </c>
      <c r="BI40" s="45">
        <v>0</v>
      </c>
      <c r="BJ40" s="46">
        <f t="shared" ref="BJ40:BJ44" si="127">BI40/365</f>
        <v>0</v>
      </c>
      <c r="BK40" s="45">
        <v>901</v>
      </c>
      <c r="BL40" s="46">
        <f t="shared" ref="BL40:BL44" si="128">BK40/365</f>
        <v>2.4684931506849317</v>
      </c>
      <c r="BM40" s="45">
        <v>513</v>
      </c>
      <c r="BN40" s="46">
        <f t="shared" ref="BN40:BN44" si="129">BM40/365</f>
        <v>1.4054794520547946</v>
      </c>
      <c r="BO40" s="45">
        <v>0</v>
      </c>
      <c r="BP40" s="46">
        <f t="shared" ref="BP40:BP44" si="130">BO40/365</f>
        <v>0</v>
      </c>
      <c r="BQ40" s="45">
        <v>5605</v>
      </c>
      <c r="BR40" s="46">
        <f t="shared" ref="BR40:BR44" si="131">BQ40/365</f>
        <v>15.356164383561644</v>
      </c>
    </row>
    <row r="41" spans="1:70" customFormat="1" ht="15" x14ac:dyDescent="0.25">
      <c r="A41" s="38">
        <f t="shared" si="100"/>
        <v>26</v>
      </c>
      <c r="B41" s="69" t="s">
        <v>117</v>
      </c>
      <c r="C41" s="81"/>
      <c r="D41" s="19"/>
      <c r="E41" s="45">
        <f t="shared" ref="E41:E44" si="132">SUM(G41,I41,K41,M41,O41,Q41,S41,U41,W41,Y41,AA41,AC41,AE41,AG41,AI41,AK41,AM41,AO41,AQ41,AS41,AU41,AW41,AY41,BA41,BC41,BE41,BG41,BI41,BK41,BM41,BO41,BQ41,)</f>
        <v>241374</v>
      </c>
      <c r="F41" s="46">
        <f>E41/365</f>
        <v>661.29863013698628</v>
      </c>
      <c r="G41" s="45">
        <v>33620</v>
      </c>
      <c r="H41" s="46">
        <f>G41/365</f>
        <v>92.109589041095887</v>
      </c>
      <c r="I41" s="45">
        <v>0</v>
      </c>
      <c r="J41" s="46">
        <f t="shared" si="101"/>
        <v>0</v>
      </c>
      <c r="K41" s="45">
        <v>0</v>
      </c>
      <c r="L41" s="46">
        <f t="shared" si="102"/>
        <v>0</v>
      </c>
      <c r="M41" s="45">
        <v>0</v>
      </c>
      <c r="N41" s="46">
        <f t="shared" si="103"/>
        <v>0</v>
      </c>
      <c r="O41" s="45">
        <v>13827</v>
      </c>
      <c r="P41" s="46">
        <f t="shared" si="104"/>
        <v>37.88219178082192</v>
      </c>
      <c r="Q41" s="45">
        <v>320</v>
      </c>
      <c r="R41" s="46">
        <f t="shared" si="105"/>
        <v>0.87671232876712324</v>
      </c>
      <c r="S41" s="45">
        <v>0</v>
      </c>
      <c r="T41" s="46">
        <f t="shared" si="106"/>
        <v>0</v>
      </c>
      <c r="U41" s="45">
        <v>101</v>
      </c>
      <c r="V41" s="46">
        <f t="shared" si="107"/>
        <v>0.27671232876712326</v>
      </c>
      <c r="W41" s="45">
        <v>0</v>
      </c>
      <c r="X41" s="46">
        <f t="shared" si="108"/>
        <v>0</v>
      </c>
      <c r="Y41" s="45">
        <v>0</v>
      </c>
      <c r="Z41" s="46">
        <f t="shared" si="109"/>
        <v>0</v>
      </c>
      <c r="AA41" s="45">
        <v>5397</v>
      </c>
      <c r="AB41" s="46">
        <f t="shared" si="110"/>
        <v>14.786301369863013</v>
      </c>
      <c r="AC41" s="45">
        <v>0</v>
      </c>
      <c r="AD41" s="46">
        <f t="shared" si="111"/>
        <v>0</v>
      </c>
      <c r="AE41" s="45">
        <v>16</v>
      </c>
      <c r="AF41" s="46">
        <f t="shared" si="112"/>
        <v>4.3835616438356165E-2</v>
      </c>
      <c r="AG41" s="45">
        <v>0</v>
      </c>
      <c r="AH41" s="46">
        <f t="shared" si="113"/>
        <v>0</v>
      </c>
      <c r="AI41" s="45">
        <v>50</v>
      </c>
      <c r="AJ41" s="46">
        <f t="shared" si="114"/>
        <v>0.13698630136986301</v>
      </c>
      <c r="AK41" s="45">
        <v>0</v>
      </c>
      <c r="AL41" s="46">
        <f t="shared" si="115"/>
        <v>0</v>
      </c>
      <c r="AM41" s="45">
        <v>2</v>
      </c>
      <c r="AN41" s="46">
        <f t="shared" si="116"/>
        <v>5.4794520547945206E-3</v>
      </c>
      <c r="AO41" s="45">
        <v>0</v>
      </c>
      <c r="AP41" s="46">
        <f t="shared" si="117"/>
        <v>0</v>
      </c>
      <c r="AQ41" s="45">
        <v>0</v>
      </c>
      <c r="AR41" s="46">
        <f t="shared" si="118"/>
        <v>0</v>
      </c>
      <c r="AS41" s="45">
        <v>0</v>
      </c>
      <c r="AT41" s="46">
        <f t="shared" si="119"/>
        <v>0</v>
      </c>
      <c r="AU41" s="45">
        <v>0</v>
      </c>
      <c r="AV41" s="46">
        <f t="shared" si="120"/>
        <v>0</v>
      </c>
      <c r="AW41" s="45">
        <v>0</v>
      </c>
      <c r="AX41" s="46">
        <f t="shared" si="121"/>
        <v>0</v>
      </c>
      <c r="AY41" s="45">
        <v>0</v>
      </c>
      <c r="AZ41" s="46">
        <f t="shared" si="122"/>
        <v>0</v>
      </c>
      <c r="BA41" s="45">
        <v>129120</v>
      </c>
      <c r="BB41" s="46">
        <f t="shared" si="123"/>
        <v>353.75342465753425</v>
      </c>
      <c r="BC41" s="45">
        <v>144</v>
      </c>
      <c r="BD41" s="46">
        <f t="shared" si="124"/>
        <v>0.39452054794520547</v>
      </c>
      <c r="BE41" s="45">
        <v>0</v>
      </c>
      <c r="BF41" s="46">
        <f t="shared" si="125"/>
        <v>0</v>
      </c>
      <c r="BG41" s="45">
        <v>2068</v>
      </c>
      <c r="BH41" s="46">
        <f t="shared" si="126"/>
        <v>5.6657534246575345</v>
      </c>
      <c r="BI41" s="45">
        <v>1161</v>
      </c>
      <c r="BJ41" s="46">
        <f t="shared" si="127"/>
        <v>3.1808219178082191</v>
      </c>
      <c r="BK41" s="45">
        <v>0</v>
      </c>
      <c r="BL41" s="46">
        <f t="shared" si="128"/>
        <v>0</v>
      </c>
      <c r="BM41" s="45">
        <v>0</v>
      </c>
      <c r="BN41" s="46">
        <f t="shared" si="129"/>
        <v>0</v>
      </c>
      <c r="BO41" s="45">
        <v>14</v>
      </c>
      <c r="BP41" s="46">
        <f t="shared" si="130"/>
        <v>3.8356164383561646E-2</v>
      </c>
      <c r="BQ41" s="45">
        <v>55534</v>
      </c>
      <c r="BR41" s="46">
        <f t="shared" si="131"/>
        <v>152.14794520547946</v>
      </c>
    </row>
    <row r="42" spans="1:70" customFormat="1" ht="15" x14ac:dyDescent="0.25">
      <c r="A42" s="38">
        <f t="shared" si="100"/>
        <v>27</v>
      </c>
      <c r="B42" s="69" t="s">
        <v>118</v>
      </c>
      <c r="C42" s="19"/>
      <c r="D42" s="19"/>
      <c r="E42" s="45">
        <f t="shared" si="132"/>
        <v>798574.39399999997</v>
      </c>
      <c r="F42" s="46">
        <f>E42/365</f>
        <v>2187.8750520547947</v>
      </c>
      <c r="G42" s="45">
        <f>G60</f>
        <v>72392</v>
      </c>
      <c r="H42" s="46">
        <f>G42/365</f>
        <v>198.33424657534246</v>
      </c>
      <c r="I42" s="45">
        <f t="shared" ref="I42" si="133">I60</f>
        <v>6205</v>
      </c>
      <c r="J42" s="46">
        <f t="shared" si="101"/>
        <v>17</v>
      </c>
      <c r="K42" s="45">
        <f t="shared" ref="K42" si="134">K60</f>
        <v>3246</v>
      </c>
      <c r="L42" s="46">
        <f t="shared" si="102"/>
        <v>8.8931506849315074</v>
      </c>
      <c r="M42" s="45">
        <f t="shared" ref="M42" si="135">M60</f>
        <v>2482</v>
      </c>
      <c r="N42" s="46">
        <f t="shared" si="103"/>
        <v>6.8</v>
      </c>
      <c r="O42" s="45">
        <f t="shared" ref="O42" si="136">O60</f>
        <v>1769</v>
      </c>
      <c r="P42" s="46">
        <f t="shared" si="104"/>
        <v>4.8465753424657532</v>
      </c>
      <c r="Q42" s="45">
        <f t="shared" ref="Q42" si="137">Q60</f>
        <v>479</v>
      </c>
      <c r="R42" s="46">
        <f t="shared" si="105"/>
        <v>1.3123287671232877</v>
      </c>
      <c r="S42" s="45">
        <f t="shared" ref="S42" si="138">S60</f>
        <v>332</v>
      </c>
      <c r="T42" s="46">
        <f t="shared" si="106"/>
        <v>0.90958904109589045</v>
      </c>
      <c r="U42" s="45">
        <f t="shared" ref="U42" si="139">U60</f>
        <v>5787</v>
      </c>
      <c r="V42" s="46">
        <f t="shared" si="107"/>
        <v>15.854794520547944</v>
      </c>
      <c r="W42" s="45">
        <f t="shared" ref="W42" si="140">W60</f>
        <v>1250</v>
      </c>
      <c r="X42" s="46">
        <f t="shared" si="108"/>
        <v>3.4246575342465753</v>
      </c>
      <c r="Y42" s="45">
        <f t="shared" ref="Y42" si="141">Y60</f>
        <v>268</v>
      </c>
      <c r="Z42" s="46">
        <f t="shared" si="109"/>
        <v>0.73424657534246573</v>
      </c>
      <c r="AA42" s="45">
        <f t="shared" ref="AA42" si="142">AA60</f>
        <v>4916</v>
      </c>
      <c r="AB42" s="46">
        <f t="shared" si="110"/>
        <v>13.468493150684932</v>
      </c>
      <c r="AC42" s="45">
        <f t="shared" ref="AC42" si="143">AC60</f>
        <v>11852</v>
      </c>
      <c r="AD42" s="46">
        <f t="shared" si="111"/>
        <v>32.471232876712328</v>
      </c>
      <c r="AE42" s="45">
        <f t="shared" ref="AE42" si="144">AE60</f>
        <v>160</v>
      </c>
      <c r="AF42" s="46">
        <f t="shared" si="112"/>
        <v>0.43835616438356162</v>
      </c>
      <c r="AG42" s="45">
        <f t="shared" ref="AG42" si="145">AG60</f>
        <v>637</v>
      </c>
      <c r="AH42" s="46">
        <f t="shared" si="113"/>
        <v>1.7452054794520548</v>
      </c>
      <c r="AI42" s="45">
        <f t="shared" ref="AI42" si="146">AI60</f>
        <v>2142</v>
      </c>
      <c r="AJ42" s="46">
        <f t="shared" si="114"/>
        <v>5.8684931506849312</v>
      </c>
      <c r="AK42" s="45">
        <f t="shared" ref="AK42" si="147">AK60</f>
        <v>301.29999999999995</v>
      </c>
      <c r="AL42" s="46">
        <f t="shared" si="115"/>
        <v>0.82547945205479445</v>
      </c>
      <c r="AM42" s="45">
        <f t="shared" ref="AM42" si="148">AM60</f>
        <v>4736</v>
      </c>
      <c r="AN42" s="46">
        <f t="shared" si="116"/>
        <v>12.975342465753425</v>
      </c>
      <c r="AO42" s="45">
        <f t="shared" ref="AO42" si="149">AO60</f>
        <v>2664</v>
      </c>
      <c r="AP42" s="46">
        <f t="shared" si="117"/>
        <v>7.2986301369863016</v>
      </c>
      <c r="AQ42" s="45">
        <f t="shared" ref="AQ42" si="150">AQ60</f>
        <v>20512</v>
      </c>
      <c r="AR42" s="46">
        <f t="shared" si="118"/>
        <v>56.197260273972603</v>
      </c>
      <c r="AS42" s="45">
        <f t="shared" ref="AS42" si="151">AS60</f>
        <v>1637</v>
      </c>
      <c r="AT42" s="46">
        <f t="shared" si="119"/>
        <v>4.484931506849315</v>
      </c>
      <c r="AU42" s="45">
        <f t="shared" ref="AU42" si="152">AU60</f>
        <v>103618.394</v>
      </c>
      <c r="AV42" s="46">
        <f t="shared" si="120"/>
        <v>283.88601095890414</v>
      </c>
      <c r="AW42" s="45">
        <f t="shared" ref="AW42" si="153">AW60</f>
        <v>387</v>
      </c>
      <c r="AX42" s="46">
        <f t="shared" si="121"/>
        <v>1.0602739726027397</v>
      </c>
      <c r="AY42" s="45">
        <f t="shared" ref="AY42" si="154">AY60</f>
        <v>1792.7</v>
      </c>
      <c r="AZ42" s="46">
        <f t="shared" si="122"/>
        <v>4.9115068493150682</v>
      </c>
      <c r="BA42" s="45">
        <f t="shared" ref="BA42" si="155">BA60</f>
        <v>98109</v>
      </c>
      <c r="BB42" s="46">
        <f t="shared" si="123"/>
        <v>268.79178082191783</v>
      </c>
      <c r="BC42" s="45">
        <f t="shared" ref="BC42" si="156">BC60</f>
        <v>0</v>
      </c>
      <c r="BD42" s="46">
        <f t="shared" si="124"/>
        <v>0</v>
      </c>
      <c r="BE42" s="45">
        <f t="shared" ref="BE42" si="157">BE60</f>
        <v>2554</v>
      </c>
      <c r="BF42" s="46">
        <f t="shared" si="125"/>
        <v>6.9972602739726026</v>
      </c>
      <c r="BG42" s="45">
        <f t="shared" ref="BG42" si="158">BG60</f>
        <v>15070</v>
      </c>
      <c r="BH42" s="46">
        <f t="shared" si="126"/>
        <v>41.287671232876711</v>
      </c>
      <c r="BI42" s="45">
        <f t="shared" ref="BI42" si="159">BI60</f>
        <v>1945</v>
      </c>
      <c r="BJ42" s="46">
        <f t="shared" si="127"/>
        <v>5.3287671232876717</v>
      </c>
      <c r="BK42" s="45">
        <f t="shared" ref="BK42" si="160">BK60</f>
        <v>616</v>
      </c>
      <c r="BL42" s="46">
        <f t="shared" si="128"/>
        <v>1.6876712328767123</v>
      </c>
      <c r="BM42" s="45">
        <f t="shared" ref="BM42" si="161">BM60</f>
        <v>36</v>
      </c>
      <c r="BN42" s="46">
        <f t="shared" si="129"/>
        <v>9.8630136986301367E-2</v>
      </c>
      <c r="BO42" s="45">
        <f t="shared" ref="BO42" si="162">BO60</f>
        <v>125</v>
      </c>
      <c r="BP42" s="46">
        <f t="shared" si="130"/>
        <v>0.34246575342465752</v>
      </c>
      <c r="BQ42" s="45">
        <f t="shared" ref="BQ42" si="163">BQ60</f>
        <v>430554</v>
      </c>
      <c r="BR42" s="46">
        <f t="shared" si="131"/>
        <v>1179.5999999999999</v>
      </c>
    </row>
    <row r="43" spans="1:70" customFormat="1" ht="15" x14ac:dyDescent="0.25">
      <c r="A43" s="38">
        <f t="shared" si="100"/>
        <v>28</v>
      </c>
      <c r="B43" s="44" t="s">
        <v>119</v>
      </c>
      <c r="C43" s="19"/>
      <c r="D43" s="19"/>
      <c r="E43" s="45">
        <f t="shared" si="132"/>
        <v>16171</v>
      </c>
      <c r="F43" s="46">
        <f>E43/365</f>
        <v>44.304109589041097</v>
      </c>
      <c r="G43" s="45">
        <v>1290</v>
      </c>
      <c r="H43" s="46">
        <f>G43/365</f>
        <v>3.5342465753424657</v>
      </c>
      <c r="I43" s="45">
        <v>0</v>
      </c>
      <c r="J43" s="46">
        <f t="shared" si="101"/>
        <v>0</v>
      </c>
      <c r="K43" s="45">
        <v>0</v>
      </c>
      <c r="L43" s="46">
        <f t="shared" si="102"/>
        <v>0</v>
      </c>
      <c r="M43" s="45">
        <v>100</v>
      </c>
      <c r="N43" s="46">
        <f t="shared" si="103"/>
        <v>0.27397260273972601</v>
      </c>
      <c r="O43" s="45">
        <v>0</v>
      </c>
      <c r="P43" s="46">
        <f t="shared" si="104"/>
        <v>0</v>
      </c>
      <c r="Q43" s="45">
        <v>17</v>
      </c>
      <c r="R43" s="46">
        <f t="shared" si="105"/>
        <v>4.6575342465753428E-2</v>
      </c>
      <c r="S43" s="45">
        <v>0</v>
      </c>
      <c r="T43" s="46">
        <f t="shared" si="106"/>
        <v>0</v>
      </c>
      <c r="U43" s="45">
        <v>0</v>
      </c>
      <c r="V43" s="46">
        <f t="shared" si="107"/>
        <v>0</v>
      </c>
      <c r="W43" s="45">
        <v>0</v>
      </c>
      <c r="X43" s="46">
        <f t="shared" si="108"/>
        <v>0</v>
      </c>
      <c r="Y43" s="45">
        <v>0</v>
      </c>
      <c r="Z43" s="46">
        <f t="shared" si="109"/>
        <v>0</v>
      </c>
      <c r="AA43" s="45">
        <v>28</v>
      </c>
      <c r="AB43" s="46">
        <f t="shared" si="110"/>
        <v>7.6712328767123292E-2</v>
      </c>
      <c r="AC43" s="45">
        <v>65</v>
      </c>
      <c r="AD43" s="46">
        <f t="shared" si="111"/>
        <v>0.17808219178082191</v>
      </c>
      <c r="AE43" s="45">
        <v>100</v>
      </c>
      <c r="AF43" s="46">
        <f t="shared" si="112"/>
        <v>0.27397260273972601</v>
      </c>
      <c r="AG43" s="45">
        <v>0</v>
      </c>
      <c r="AH43" s="46">
        <f t="shared" si="113"/>
        <v>0</v>
      </c>
      <c r="AI43" s="45">
        <v>0</v>
      </c>
      <c r="AJ43" s="46">
        <f t="shared" si="114"/>
        <v>0</v>
      </c>
      <c r="AK43" s="45">
        <v>0</v>
      </c>
      <c r="AL43" s="46">
        <f t="shared" si="115"/>
        <v>0</v>
      </c>
      <c r="AM43" s="45">
        <v>0</v>
      </c>
      <c r="AN43" s="46">
        <f t="shared" si="116"/>
        <v>0</v>
      </c>
      <c r="AO43" s="45">
        <v>0</v>
      </c>
      <c r="AP43" s="46">
        <f t="shared" si="117"/>
        <v>0</v>
      </c>
      <c r="AQ43" s="45">
        <v>0</v>
      </c>
      <c r="AR43" s="46">
        <f t="shared" si="118"/>
        <v>0</v>
      </c>
      <c r="AS43" s="45">
        <v>0</v>
      </c>
      <c r="AT43" s="46">
        <f t="shared" si="119"/>
        <v>0</v>
      </c>
      <c r="AU43" s="45">
        <v>245</v>
      </c>
      <c r="AV43" s="46">
        <f t="shared" si="120"/>
        <v>0.67123287671232879</v>
      </c>
      <c r="AW43" s="45">
        <v>0</v>
      </c>
      <c r="AX43" s="46">
        <f t="shared" si="121"/>
        <v>0</v>
      </c>
      <c r="AY43" s="45">
        <v>0</v>
      </c>
      <c r="AZ43" s="46">
        <f t="shared" si="122"/>
        <v>0</v>
      </c>
      <c r="BA43" s="45">
        <v>28</v>
      </c>
      <c r="BB43" s="46">
        <f t="shared" si="123"/>
        <v>7.6712328767123292E-2</v>
      </c>
      <c r="BC43" s="45">
        <v>0</v>
      </c>
      <c r="BD43" s="46">
        <f t="shared" si="124"/>
        <v>0</v>
      </c>
      <c r="BE43" s="45">
        <v>0</v>
      </c>
      <c r="BF43" s="46">
        <f t="shared" si="125"/>
        <v>0</v>
      </c>
      <c r="BG43" s="45">
        <v>648</v>
      </c>
      <c r="BH43" s="46">
        <f t="shared" si="126"/>
        <v>1.7753424657534247</v>
      </c>
      <c r="BI43" s="45">
        <v>0</v>
      </c>
      <c r="BJ43" s="46">
        <f t="shared" si="127"/>
        <v>0</v>
      </c>
      <c r="BK43" s="45">
        <v>0</v>
      </c>
      <c r="BL43" s="46">
        <f t="shared" si="128"/>
        <v>0</v>
      </c>
      <c r="BM43" s="45">
        <v>0</v>
      </c>
      <c r="BN43" s="46">
        <f t="shared" si="129"/>
        <v>0</v>
      </c>
      <c r="BO43" s="45">
        <v>0</v>
      </c>
      <c r="BP43" s="46">
        <f t="shared" si="130"/>
        <v>0</v>
      </c>
      <c r="BQ43" s="45">
        <v>13650</v>
      </c>
      <c r="BR43" s="46">
        <f t="shared" si="131"/>
        <v>37.397260273972606</v>
      </c>
    </row>
    <row r="44" spans="1:70" customFormat="1" ht="15" x14ac:dyDescent="0.25">
      <c r="A44" s="38">
        <f t="shared" si="100"/>
        <v>29</v>
      </c>
      <c r="B44" s="44" t="s">
        <v>120</v>
      </c>
      <c r="C44" s="19"/>
      <c r="D44" s="19"/>
      <c r="E44" s="45">
        <f t="shared" si="132"/>
        <v>6787370.290657619</v>
      </c>
      <c r="F44" s="46">
        <f>E44/365</f>
        <v>18595.535042897587</v>
      </c>
      <c r="G44" s="45">
        <v>2541362.1617062502</v>
      </c>
      <c r="H44" s="46">
        <f>G44/365</f>
        <v>6962.6360594691787</v>
      </c>
      <c r="I44" s="45">
        <v>127033.3243581818</v>
      </c>
      <c r="J44" s="46">
        <f t="shared" si="101"/>
        <v>348.03650509090903</v>
      </c>
      <c r="K44" s="45">
        <v>48251.534403886384</v>
      </c>
      <c r="L44" s="46">
        <f t="shared" si="102"/>
        <v>132.19598466818186</v>
      </c>
      <c r="M44" s="45">
        <v>303420.30717863631</v>
      </c>
      <c r="N44" s="46">
        <f t="shared" si="103"/>
        <v>831.28851281818163</v>
      </c>
      <c r="O44" s="45">
        <v>188389.10186224998</v>
      </c>
      <c r="P44" s="46">
        <f t="shared" si="104"/>
        <v>516.13452565</v>
      </c>
      <c r="Q44" s="45">
        <v>65161.022011704546</v>
      </c>
      <c r="R44" s="46">
        <f t="shared" si="105"/>
        <v>178.52334797727272</v>
      </c>
      <c r="S44" s="45">
        <v>40950.66784203978</v>
      </c>
      <c r="T44" s="46">
        <f t="shared" si="106"/>
        <v>112.19361052613638</v>
      </c>
      <c r="U44" s="45">
        <v>48930.97847454546</v>
      </c>
      <c r="V44" s="46">
        <f t="shared" si="107"/>
        <v>134.05747527272729</v>
      </c>
      <c r="W44" s="45">
        <v>16669.288825909087</v>
      </c>
      <c r="X44" s="46">
        <f t="shared" si="108"/>
        <v>45.669284454545441</v>
      </c>
      <c r="Y44" s="45">
        <v>50540.187396931819</v>
      </c>
      <c r="Z44" s="46">
        <f t="shared" si="109"/>
        <v>138.4662668409091</v>
      </c>
      <c r="AA44" s="45">
        <v>25264.064465875002</v>
      </c>
      <c r="AB44" s="46">
        <f t="shared" si="110"/>
        <v>69.216614975000013</v>
      </c>
      <c r="AC44" s="45">
        <v>247119.31095649998</v>
      </c>
      <c r="AD44" s="46">
        <f t="shared" si="111"/>
        <v>677.03920809999988</v>
      </c>
      <c r="AE44" s="45">
        <v>81485.032625454536</v>
      </c>
      <c r="AF44" s="46">
        <f t="shared" si="112"/>
        <v>223.2466647272727</v>
      </c>
      <c r="AG44" s="45">
        <v>72763.440098863633</v>
      </c>
      <c r="AH44" s="46">
        <f t="shared" si="113"/>
        <v>199.35189068181816</v>
      </c>
      <c r="AI44" s="45">
        <v>29318.794506000006</v>
      </c>
      <c r="AJ44" s="46">
        <f t="shared" si="114"/>
        <v>80.325464400000016</v>
      </c>
      <c r="AK44" s="45">
        <v>32873.556790579554</v>
      </c>
      <c r="AL44" s="46">
        <f t="shared" si="115"/>
        <v>90.064539152272758</v>
      </c>
      <c r="AM44" s="45">
        <v>99647.42550919886</v>
      </c>
      <c r="AN44" s="46">
        <f t="shared" si="116"/>
        <v>273.00664523068178</v>
      </c>
      <c r="AO44" s="45">
        <v>74716.239795272733</v>
      </c>
      <c r="AP44" s="46">
        <f t="shared" si="117"/>
        <v>204.70202683636364</v>
      </c>
      <c r="AQ44" s="45">
        <v>459216.47527745453</v>
      </c>
      <c r="AR44" s="46">
        <f t="shared" si="118"/>
        <v>1258.1273295272727</v>
      </c>
      <c r="AS44" s="45">
        <v>200498.9631179659</v>
      </c>
      <c r="AT44" s="46">
        <f t="shared" si="119"/>
        <v>549.31222772045453</v>
      </c>
      <c r="AU44" s="45">
        <v>102064.19148022727</v>
      </c>
      <c r="AV44" s="46">
        <f t="shared" si="120"/>
        <v>279.62792186363635</v>
      </c>
      <c r="AW44" s="45">
        <v>88663.177557954536</v>
      </c>
      <c r="AX44" s="46">
        <f t="shared" si="121"/>
        <v>242.91281522727269</v>
      </c>
      <c r="AY44" s="45">
        <v>146444.75099520455</v>
      </c>
      <c r="AZ44" s="46">
        <f t="shared" si="122"/>
        <v>401.21849587727274</v>
      </c>
      <c r="BA44" s="45">
        <v>109633.48115948864</v>
      </c>
      <c r="BB44" s="46">
        <f t="shared" si="123"/>
        <v>300.36570180681821</v>
      </c>
      <c r="BC44" s="45">
        <v>6020.754258920454</v>
      </c>
      <c r="BD44" s="46">
        <f t="shared" si="124"/>
        <v>16.495217147727271</v>
      </c>
      <c r="BE44" s="45">
        <v>58223.09770885227</v>
      </c>
      <c r="BF44" s="46">
        <f t="shared" si="125"/>
        <v>159.51533618863635</v>
      </c>
      <c r="BG44" s="45">
        <v>114622.63052055681</v>
      </c>
      <c r="BH44" s="46">
        <f t="shared" si="126"/>
        <v>314.03460416590906</v>
      </c>
      <c r="BI44" s="45">
        <v>135485.1586575</v>
      </c>
      <c r="BJ44" s="46">
        <f t="shared" si="127"/>
        <v>371.19221549999997</v>
      </c>
      <c r="BK44" s="45">
        <v>60824.335317386351</v>
      </c>
      <c r="BL44" s="46">
        <f t="shared" si="128"/>
        <v>166.64201456818179</v>
      </c>
      <c r="BM44" s="45">
        <v>12048.302292289773</v>
      </c>
      <c r="BN44" s="46">
        <f t="shared" si="129"/>
        <v>33.009047376136365</v>
      </c>
      <c r="BO44" s="45">
        <v>8723.9490412499999</v>
      </c>
      <c r="BP44" s="46">
        <f t="shared" si="130"/>
        <v>23.901230250000001</v>
      </c>
      <c r="BQ44" s="45">
        <v>1191004.5844644888</v>
      </c>
      <c r="BR44" s="46">
        <f t="shared" si="131"/>
        <v>3263.0262588068185</v>
      </c>
    </row>
    <row r="45" spans="1:70" customFormat="1" ht="15" x14ac:dyDescent="0.25">
      <c r="A45" s="38">
        <f t="shared" si="100"/>
        <v>30</v>
      </c>
      <c r="B45" s="44" t="s">
        <v>121</v>
      </c>
      <c r="C45" s="65"/>
      <c r="D45" s="19"/>
      <c r="E45" s="45"/>
      <c r="F45" s="67"/>
      <c r="G45" s="66"/>
      <c r="H45" s="67"/>
      <c r="I45" s="66"/>
      <c r="J45" s="67"/>
      <c r="K45" s="66"/>
      <c r="L45" s="67"/>
      <c r="M45" s="66"/>
      <c r="N45" s="67"/>
      <c r="O45" s="66"/>
      <c r="P45" s="67"/>
      <c r="Q45" s="66"/>
      <c r="R45" s="67"/>
      <c r="S45" s="66"/>
      <c r="T45" s="67"/>
      <c r="U45" s="66"/>
      <c r="V45" s="67"/>
      <c r="W45" s="66"/>
      <c r="X45" s="67"/>
      <c r="Y45" s="66"/>
      <c r="Z45" s="67"/>
      <c r="AA45" s="66"/>
      <c r="AB45" s="67"/>
      <c r="AC45" s="66"/>
      <c r="AD45" s="67"/>
      <c r="AE45" s="66"/>
      <c r="AF45" s="67"/>
      <c r="AG45" s="66"/>
      <c r="AH45" s="67"/>
      <c r="AI45" s="66"/>
      <c r="AJ45" s="67"/>
      <c r="AK45" s="66"/>
      <c r="AL45" s="67"/>
      <c r="AM45" s="66"/>
      <c r="AN45" s="67"/>
      <c r="AO45" s="66"/>
      <c r="AP45" s="67"/>
      <c r="AQ45" s="66"/>
      <c r="AR45" s="67"/>
      <c r="AS45" s="66"/>
      <c r="AT45" s="67"/>
      <c r="AU45" s="66"/>
      <c r="AV45" s="67"/>
      <c r="AW45" s="66"/>
      <c r="AX45" s="67"/>
      <c r="AY45" s="66"/>
      <c r="AZ45" s="67"/>
      <c r="BA45" s="66"/>
      <c r="BB45" s="67"/>
      <c r="BC45" s="66"/>
      <c r="BD45" s="67"/>
      <c r="BE45" s="66"/>
      <c r="BF45" s="67"/>
      <c r="BG45" s="66"/>
      <c r="BH45" s="67"/>
      <c r="BI45" s="66"/>
      <c r="BJ45" s="67"/>
      <c r="BK45" s="66"/>
      <c r="BL45" s="67"/>
      <c r="BM45" s="66"/>
      <c r="BN45" s="67"/>
      <c r="BO45" s="66"/>
      <c r="BP45" s="67"/>
      <c r="BQ45" s="66"/>
      <c r="BR45" s="67"/>
    </row>
    <row r="46" spans="1:70" customFormat="1" ht="15" x14ac:dyDescent="0.25">
      <c r="A46" s="38">
        <f t="shared" si="100"/>
        <v>31</v>
      </c>
      <c r="B46" s="44" t="s">
        <v>122</v>
      </c>
      <c r="C46" s="19"/>
      <c r="D46" s="19"/>
      <c r="E46" s="45">
        <f t="shared" ref="E46" si="164">SUM(G46,I46,K46,M46,O46,Q46,S46,U46,W46,Y46,AA46,AC46,AE46,AG46,AI46,AK46,AM46,AO46,AQ46,AS46,AU46,AW46,AY46,BA46,BC46,BE46,BG46,BI46,BK46,BM46,BO46,BQ46,)</f>
        <v>4597471.7899999991</v>
      </c>
      <c r="F46" s="46">
        <f>E46/365</f>
        <v>12595.813123287669</v>
      </c>
      <c r="G46" s="45">
        <v>3420726.4899999993</v>
      </c>
      <c r="H46" s="46">
        <f>G46/365</f>
        <v>9371.8533972602727</v>
      </c>
      <c r="I46" s="45">
        <v>101147</v>
      </c>
      <c r="J46" s="46">
        <f t="shared" ref="J46" si="165">I46/365</f>
        <v>277.11506849315066</v>
      </c>
      <c r="K46" s="45">
        <v>5284</v>
      </c>
      <c r="L46" s="46">
        <f t="shared" ref="L46" si="166">K46/365</f>
        <v>14.476712328767123</v>
      </c>
      <c r="M46" s="45">
        <v>44826</v>
      </c>
      <c r="N46" s="46">
        <f t="shared" ref="N46" si="167">M46/365</f>
        <v>122.81095890410958</v>
      </c>
      <c r="O46" s="45">
        <v>26491</v>
      </c>
      <c r="P46" s="46">
        <f t="shared" ref="P46" si="168">O46/365</f>
        <v>72.578082191780823</v>
      </c>
      <c r="Q46" s="45">
        <v>26301</v>
      </c>
      <c r="R46" s="46">
        <f t="shared" ref="R46" si="169">Q46/365</f>
        <v>72.057534246575344</v>
      </c>
      <c r="S46" s="45">
        <v>7002</v>
      </c>
      <c r="T46" s="46">
        <f t="shared" ref="T46" si="170">S46/365</f>
        <v>19.183561643835617</v>
      </c>
      <c r="U46" s="45">
        <v>3997</v>
      </c>
      <c r="V46" s="46">
        <f t="shared" ref="V46" si="171">U46/365</f>
        <v>10.950684931506849</v>
      </c>
      <c r="W46" s="45">
        <v>1105</v>
      </c>
      <c r="X46" s="46">
        <f t="shared" ref="X46" si="172">W46/365</f>
        <v>3.0273972602739727</v>
      </c>
      <c r="Y46" s="45">
        <v>6899</v>
      </c>
      <c r="Z46" s="46">
        <f t="shared" ref="Z46" si="173">Y46/365</f>
        <v>18.901369863013699</v>
      </c>
      <c r="AA46" s="45">
        <v>2264</v>
      </c>
      <c r="AB46" s="46">
        <f t="shared" ref="AB46" si="174">AA46/365</f>
        <v>6.2027397260273975</v>
      </c>
      <c r="AC46" s="45">
        <v>84077.88</v>
      </c>
      <c r="AD46" s="46">
        <f t="shared" ref="AD46" si="175">AC46/365</f>
        <v>230.35035616438358</v>
      </c>
      <c r="AE46" s="45">
        <v>6851</v>
      </c>
      <c r="AF46" s="46">
        <f t="shared" ref="AF46" si="176">AE46/365</f>
        <v>18.769863013698629</v>
      </c>
      <c r="AG46" s="45">
        <v>14075</v>
      </c>
      <c r="AH46" s="46">
        <f t="shared" ref="AH46" si="177">AG46/365</f>
        <v>38.561643835616437</v>
      </c>
      <c r="AI46" s="45">
        <v>6201</v>
      </c>
      <c r="AJ46" s="46">
        <f t="shared" ref="AJ46" si="178">AI46/365</f>
        <v>16.989041095890411</v>
      </c>
      <c r="AK46" s="45">
        <v>82497.720000000016</v>
      </c>
      <c r="AL46" s="46">
        <f t="shared" ref="AL46" si="179">AK46/365</f>
        <v>226.02115068493154</v>
      </c>
      <c r="AM46" s="45">
        <v>26453</v>
      </c>
      <c r="AN46" s="46">
        <f t="shared" ref="AN46" si="180">AM46/365</f>
        <v>72.473972602739721</v>
      </c>
      <c r="AO46" s="45">
        <v>732</v>
      </c>
      <c r="AP46" s="46">
        <f t="shared" ref="AP46" si="181">AO46/365</f>
        <v>2.0054794520547947</v>
      </c>
      <c r="AQ46" s="45">
        <v>225482</v>
      </c>
      <c r="AR46" s="46">
        <f t="shared" ref="AR46" si="182">AQ46/365</f>
        <v>617.75890410958903</v>
      </c>
      <c r="AS46" s="45">
        <v>1396</v>
      </c>
      <c r="AT46" s="46">
        <f t="shared" ref="AT46" si="183">AS46/365</f>
        <v>3.8246575342465752</v>
      </c>
      <c r="AU46" s="45">
        <v>6485</v>
      </c>
      <c r="AV46" s="46">
        <f t="shared" ref="AV46" si="184">AU46/365</f>
        <v>17.767123287671232</v>
      </c>
      <c r="AW46" s="45">
        <v>11498</v>
      </c>
      <c r="AX46" s="46">
        <f t="shared" ref="AX46" si="185">AW46/365</f>
        <v>31.5013698630137</v>
      </c>
      <c r="AY46" s="45">
        <v>1037.7</v>
      </c>
      <c r="AZ46" s="46">
        <f t="shared" ref="AZ46" si="186">AY46/365</f>
        <v>2.8430136986301373</v>
      </c>
      <c r="BA46" s="45">
        <v>2143</v>
      </c>
      <c r="BB46" s="46">
        <f t="shared" ref="BB46" si="187">BA46/365</f>
        <v>5.8712328767123285</v>
      </c>
      <c r="BC46" s="45">
        <v>989</v>
      </c>
      <c r="BD46" s="46">
        <f t="shared" ref="BD46" si="188">BC46/365</f>
        <v>2.7095890410958905</v>
      </c>
      <c r="BE46" s="45">
        <v>8219</v>
      </c>
      <c r="BF46" s="46">
        <f t="shared" ref="BF46" si="189">BE46/365</f>
        <v>22.517808219178082</v>
      </c>
      <c r="BG46" s="45">
        <v>21351</v>
      </c>
      <c r="BH46" s="46">
        <f t="shared" ref="BH46" si="190">BG46/365</f>
        <v>58.495890410958907</v>
      </c>
      <c r="BI46" s="45">
        <v>11924</v>
      </c>
      <c r="BJ46" s="46">
        <f t="shared" ref="BJ46" si="191">BI46/365</f>
        <v>32.668493150684931</v>
      </c>
      <c r="BK46" s="45">
        <v>9066</v>
      </c>
      <c r="BL46" s="46">
        <f t="shared" ref="BL46" si="192">BK46/365</f>
        <v>24.838356164383562</v>
      </c>
      <c r="BM46" s="45">
        <v>4856</v>
      </c>
      <c r="BN46" s="46">
        <f t="shared" ref="BN46" si="193">BM46/365</f>
        <v>13.304109589041095</v>
      </c>
      <c r="BO46" s="45">
        <v>477</v>
      </c>
      <c r="BP46" s="46">
        <f t="shared" ref="BP46" si="194">BO46/365</f>
        <v>1.3068493150684932</v>
      </c>
      <c r="BQ46" s="45">
        <v>425618</v>
      </c>
      <c r="BR46" s="46">
        <f t="shared" ref="BR46" si="195">BQ46/365</f>
        <v>1166.0767123287671</v>
      </c>
    </row>
    <row r="47" spans="1:70" customFormat="1" thickBot="1" x14ac:dyDescent="0.3">
      <c r="A47" s="38">
        <f t="shared" si="100"/>
        <v>32</v>
      </c>
      <c r="B47" s="69" t="s">
        <v>123</v>
      </c>
      <c r="C47" s="19"/>
      <c r="D47" s="19"/>
      <c r="E47" s="60">
        <v>0</v>
      </c>
      <c r="F47" s="61">
        <f>E47/365</f>
        <v>0</v>
      </c>
      <c r="G47" s="60">
        <v>0</v>
      </c>
      <c r="H47" s="61">
        <f>G47/365</f>
        <v>0</v>
      </c>
      <c r="I47" s="60">
        <v>0</v>
      </c>
      <c r="J47" s="61">
        <f>I47/365</f>
        <v>0</v>
      </c>
      <c r="K47" s="60">
        <v>0</v>
      </c>
      <c r="L47" s="61">
        <f>K47/365</f>
        <v>0</v>
      </c>
      <c r="M47" s="60">
        <v>0</v>
      </c>
      <c r="N47" s="61">
        <f>M47/365</f>
        <v>0</v>
      </c>
      <c r="O47" s="60">
        <v>0</v>
      </c>
      <c r="P47" s="61">
        <f>O47/365</f>
        <v>0</v>
      </c>
      <c r="Q47" s="60">
        <v>0</v>
      </c>
      <c r="R47" s="61">
        <f>Q47/365</f>
        <v>0</v>
      </c>
      <c r="S47" s="60">
        <v>0</v>
      </c>
      <c r="T47" s="61">
        <f>S47/365</f>
        <v>0</v>
      </c>
      <c r="U47" s="60">
        <v>0</v>
      </c>
      <c r="V47" s="61">
        <f>U47/365</f>
        <v>0</v>
      </c>
      <c r="W47" s="60">
        <v>0</v>
      </c>
      <c r="X47" s="61">
        <f>W47/365</f>
        <v>0</v>
      </c>
      <c r="Y47" s="60">
        <v>0</v>
      </c>
      <c r="Z47" s="61">
        <f>Y47/365</f>
        <v>0</v>
      </c>
      <c r="AA47" s="60">
        <v>0</v>
      </c>
      <c r="AB47" s="61">
        <f>AA47/365</f>
        <v>0</v>
      </c>
      <c r="AC47" s="60">
        <v>0</v>
      </c>
      <c r="AD47" s="61">
        <f>AC47/365</f>
        <v>0</v>
      </c>
      <c r="AE47" s="60">
        <v>0</v>
      </c>
      <c r="AF47" s="61">
        <f>AE47/365</f>
        <v>0</v>
      </c>
      <c r="AG47" s="60">
        <v>0</v>
      </c>
      <c r="AH47" s="61">
        <f>AG47/365</f>
        <v>0</v>
      </c>
      <c r="AI47" s="60">
        <v>0</v>
      </c>
      <c r="AJ47" s="61">
        <f>AI47/365</f>
        <v>0</v>
      </c>
      <c r="AK47" s="60">
        <v>0</v>
      </c>
      <c r="AL47" s="61">
        <f>AK47/365</f>
        <v>0</v>
      </c>
      <c r="AM47" s="60">
        <v>0</v>
      </c>
      <c r="AN47" s="61">
        <f>AM47/365</f>
        <v>0</v>
      </c>
      <c r="AO47" s="60">
        <v>0</v>
      </c>
      <c r="AP47" s="61">
        <f>AO47/365</f>
        <v>0</v>
      </c>
      <c r="AQ47" s="60">
        <v>0</v>
      </c>
      <c r="AR47" s="61">
        <f>AQ47/365</f>
        <v>0</v>
      </c>
      <c r="AS47" s="60">
        <v>0</v>
      </c>
      <c r="AT47" s="61">
        <f>AS47/365</f>
        <v>0</v>
      </c>
      <c r="AU47" s="60">
        <v>0</v>
      </c>
      <c r="AV47" s="61">
        <f>AU47/365</f>
        <v>0</v>
      </c>
      <c r="AW47" s="60">
        <v>0</v>
      </c>
      <c r="AX47" s="61">
        <f>AW47/365</f>
        <v>0</v>
      </c>
      <c r="AY47" s="60">
        <v>0</v>
      </c>
      <c r="AZ47" s="61">
        <f>AY47/365</f>
        <v>0</v>
      </c>
      <c r="BA47" s="60">
        <v>0</v>
      </c>
      <c r="BB47" s="61">
        <f>BA47/365</f>
        <v>0</v>
      </c>
      <c r="BC47" s="60">
        <v>0</v>
      </c>
      <c r="BD47" s="61">
        <f>BC47/365</f>
        <v>0</v>
      </c>
      <c r="BE47" s="60">
        <v>0</v>
      </c>
      <c r="BF47" s="61">
        <f>BE47/365</f>
        <v>0</v>
      </c>
      <c r="BG47" s="60">
        <v>0</v>
      </c>
      <c r="BH47" s="61">
        <f>BG47/365</f>
        <v>0</v>
      </c>
      <c r="BI47" s="60">
        <v>0</v>
      </c>
      <c r="BJ47" s="61">
        <f>BI47/365</f>
        <v>0</v>
      </c>
      <c r="BK47" s="60">
        <v>0</v>
      </c>
      <c r="BL47" s="61">
        <f>BK47/365</f>
        <v>0</v>
      </c>
      <c r="BM47" s="60">
        <v>0</v>
      </c>
      <c r="BN47" s="61">
        <f>BM47/365</f>
        <v>0</v>
      </c>
      <c r="BO47" s="60">
        <v>0</v>
      </c>
      <c r="BP47" s="61">
        <f>BO47/365</f>
        <v>0</v>
      </c>
      <c r="BQ47" s="60">
        <v>0</v>
      </c>
      <c r="BR47" s="61">
        <f>BQ47/365</f>
        <v>0</v>
      </c>
    </row>
    <row r="48" spans="1:70" customFormat="1" ht="16.5" thickTop="1" thickBot="1" x14ac:dyDescent="0.3">
      <c r="A48" s="38">
        <f t="shared" si="100"/>
        <v>33</v>
      </c>
      <c r="B48" s="82"/>
      <c r="C48" s="82" t="s">
        <v>124</v>
      </c>
      <c r="D48" s="72"/>
      <c r="E48" s="73">
        <f>SUM(E40:E47)</f>
        <v>12611089.759657618</v>
      </c>
      <c r="F48" s="52">
        <f>E48/365</f>
        <v>34550.930848377036</v>
      </c>
      <c r="G48" s="73">
        <f>SUM(G40:G47)</f>
        <v>6081325.6517062495</v>
      </c>
      <c r="H48" s="52">
        <f>G48/365</f>
        <v>16661.166169058219</v>
      </c>
      <c r="I48" s="73">
        <f>SUM(I40:I47)</f>
        <v>250733.3243581818</v>
      </c>
      <c r="J48" s="52">
        <f>I48/365</f>
        <v>686.94061467995016</v>
      </c>
      <c r="K48" s="73">
        <f>SUM(K40:K47)</f>
        <v>57765.534403886384</v>
      </c>
      <c r="L48" s="52">
        <f>K48/365</f>
        <v>158.26173809283941</v>
      </c>
      <c r="M48" s="73">
        <f>SUM(M40:M47)</f>
        <v>352538.30717863631</v>
      </c>
      <c r="N48" s="52">
        <f>M48/365</f>
        <v>965.85837583188027</v>
      </c>
      <c r="O48" s="73">
        <f>SUM(O40:O47)</f>
        <v>234521.70186224999</v>
      </c>
      <c r="P48" s="52">
        <f>O48/365</f>
        <v>642.52521058150683</v>
      </c>
      <c r="Q48" s="73">
        <f>SUM(Q40:Q47)</f>
        <v>92715.022011704539</v>
      </c>
      <c r="R48" s="52">
        <f>Q48/365</f>
        <v>254.01375893617683</v>
      </c>
      <c r="S48" s="73">
        <f>SUM(S40:S47)</f>
        <v>48541.66784203978</v>
      </c>
      <c r="T48" s="52">
        <f>S48/365</f>
        <v>132.99087080010898</v>
      </c>
      <c r="U48" s="73">
        <f>SUM(U40:U47)</f>
        <v>63133.97847454546</v>
      </c>
      <c r="V48" s="52">
        <f>U48/365</f>
        <v>172.96980403985057</v>
      </c>
      <c r="W48" s="73">
        <f>SUM(W40:W47)</f>
        <v>21273.088825909086</v>
      </c>
      <c r="X48" s="52">
        <f>W48/365</f>
        <v>58.282435139476945</v>
      </c>
      <c r="Y48" s="73">
        <f>SUM(Y40:Y47)</f>
        <v>59141.187396931819</v>
      </c>
      <c r="Z48" s="52">
        <f>Y48/365</f>
        <v>162.03065040255294</v>
      </c>
      <c r="AA48" s="73">
        <f>SUM(AA40:AA47)</f>
        <v>39965.064465875002</v>
      </c>
      <c r="AB48" s="52">
        <f>AA48/365</f>
        <v>109.49332730376713</v>
      </c>
      <c r="AC48" s="73">
        <f>SUM(AC40:AC47)</f>
        <v>346101.3059565</v>
      </c>
      <c r="AD48" s="52">
        <f>AC48/365</f>
        <v>948.22275604520553</v>
      </c>
      <c r="AE48" s="73">
        <f>SUM(AE40:AE47)</f>
        <v>107988.03262545454</v>
      </c>
      <c r="AF48" s="52">
        <f>AE48/365</f>
        <v>295.8576236313823</v>
      </c>
      <c r="AG48" s="73">
        <f>SUM(AG40:AG47)</f>
        <v>88256.440098863633</v>
      </c>
      <c r="AH48" s="52">
        <f>AG48/365</f>
        <v>241.79846602428393</v>
      </c>
      <c r="AI48" s="73">
        <f>SUM(AI40:AI47)</f>
        <v>37976.794506000006</v>
      </c>
      <c r="AJ48" s="52">
        <f>AI48/365</f>
        <v>104.0460123452055</v>
      </c>
      <c r="AK48" s="73">
        <f>SUM(AK40:AK47)</f>
        <v>117959.74679057958</v>
      </c>
      <c r="AL48" s="52">
        <f>AK48/365</f>
        <v>323.1773884673413</v>
      </c>
      <c r="AM48" s="73">
        <f>SUM(AM40:AM47)</f>
        <v>133240.42550919886</v>
      </c>
      <c r="AN48" s="52">
        <f>AM48/365</f>
        <v>365.042261669038</v>
      </c>
      <c r="AO48" s="73">
        <f>SUM(AO40:AO47)</f>
        <v>78216.239795272733</v>
      </c>
      <c r="AP48" s="52">
        <f>AO48/365</f>
        <v>214.29106793225407</v>
      </c>
      <c r="AQ48" s="73">
        <f>SUM(AQ40:AQ47)</f>
        <v>721344.47527745459</v>
      </c>
      <c r="AR48" s="52">
        <f>AQ48/365</f>
        <v>1976.2862336368619</v>
      </c>
      <c r="AS48" s="73">
        <f>SUM(AS40:AS47)</f>
        <v>212727.9631179659</v>
      </c>
      <c r="AT48" s="52">
        <f>AS48/365</f>
        <v>582.81633730949568</v>
      </c>
      <c r="AU48" s="73">
        <f>SUM(AU40:AU47)</f>
        <v>213232.58548022725</v>
      </c>
      <c r="AV48" s="52">
        <f>AU48/365</f>
        <v>584.19886432938972</v>
      </c>
      <c r="AW48" s="73">
        <f>SUM(AW40:AW47)</f>
        <v>106970.17755795454</v>
      </c>
      <c r="AX48" s="52">
        <f>AW48/365</f>
        <v>293.06897961083433</v>
      </c>
      <c r="AY48" s="73">
        <f>SUM(AY40:AY47)</f>
        <v>157118.75099520455</v>
      </c>
      <c r="AZ48" s="52">
        <f>AY48/365</f>
        <v>430.46233149371108</v>
      </c>
      <c r="BA48" s="73">
        <f>SUM(BA40:BA47)</f>
        <v>365198.48115948867</v>
      </c>
      <c r="BB48" s="52">
        <f>BA48/365</f>
        <v>1000.5437839985991</v>
      </c>
      <c r="BC48" s="73">
        <f>SUM(BC40:BC47)</f>
        <v>7153.754258920454</v>
      </c>
      <c r="BD48" s="52">
        <f>BC48/365</f>
        <v>19.599326736768369</v>
      </c>
      <c r="BE48" s="73">
        <f>SUM(BE40:BE47)</f>
        <v>69910.097708852263</v>
      </c>
      <c r="BF48" s="52">
        <f>BE48/365</f>
        <v>191.53451427082811</v>
      </c>
      <c r="BG48" s="73">
        <f>SUM(BG40:BG47)</f>
        <v>175358.63052055682</v>
      </c>
      <c r="BH48" s="52">
        <f>BG48/365</f>
        <v>480.43460416590909</v>
      </c>
      <c r="BI48" s="73">
        <f>SUM(BI40:BI47)</f>
        <v>150515.1586575</v>
      </c>
      <c r="BJ48" s="52">
        <f>BI48/365</f>
        <v>412.37029769178082</v>
      </c>
      <c r="BK48" s="73">
        <f>SUM(BK40:BK47)</f>
        <v>71407.335317386343</v>
      </c>
      <c r="BL48" s="52">
        <f>BK48/365</f>
        <v>195.63653511612696</v>
      </c>
      <c r="BM48" s="73">
        <f>SUM(BM40:BM47)</f>
        <v>17453.302292289773</v>
      </c>
      <c r="BN48" s="52">
        <f>BM48/365</f>
        <v>47.817266554218556</v>
      </c>
      <c r="BO48" s="73">
        <f>SUM(BO40:BO47)</f>
        <v>9339.9490412499999</v>
      </c>
      <c r="BP48" s="52">
        <f>BO48/365</f>
        <v>25.588901482876711</v>
      </c>
      <c r="BQ48" s="73">
        <f>SUM(BQ40:BQ47)</f>
        <v>2121965.5844644886</v>
      </c>
      <c r="BR48" s="52">
        <f>BQ48/365</f>
        <v>5813.6043409985987</v>
      </c>
    </row>
    <row r="49" spans="1:70" customFormat="1" thickBot="1" x14ac:dyDescent="0.3">
      <c r="A49" s="38">
        <f t="shared" si="100"/>
        <v>34</v>
      </c>
      <c r="B49" s="82" t="s">
        <v>125</v>
      </c>
      <c r="C49" s="72"/>
      <c r="D49" s="83"/>
      <c r="E49" s="99">
        <f>E18-(E37+E48)</f>
        <v>11871612.040342391</v>
      </c>
      <c r="F49" s="85">
        <f>E49/365</f>
        <v>32524.964494088741</v>
      </c>
      <c r="G49" s="99">
        <f>IF((G18-(G37+G48))&lt;0,"N/A",(G18-(G37+G48)))</f>
        <v>3170268.048293747</v>
      </c>
      <c r="H49" s="85">
        <f>IFERROR(G49/365,"")</f>
        <v>8685.6658857362927</v>
      </c>
      <c r="I49" s="99">
        <f>IF((I18-(I37+I48))&lt;0,"N/A",(I18-(I37+I48)))</f>
        <v>136940.37564181816</v>
      </c>
      <c r="J49" s="85">
        <f>IFERROR(I49/365,"")</f>
        <v>375.17911134744702</v>
      </c>
      <c r="K49" s="99">
        <f t="shared" ref="K49" si="196">IF((K18-(K37+K48))&lt;0,"N/A",(K18-(K37+K48)))</f>
        <v>41144.665596113598</v>
      </c>
      <c r="L49" s="85">
        <f t="shared" ref="L49" si="197">IFERROR(K49/365,"")</f>
        <v>112.72511122222903</v>
      </c>
      <c r="M49" s="99">
        <f t="shared" ref="M49" si="198">IF((M18-(M37+M48))&lt;0,"N/A",(M18-(M37+M48)))</f>
        <v>543587.29282136401</v>
      </c>
      <c r="N49" s="85">
        <f t="shared" ref="N49" si="199">IFERROR(M49/365,"")</f>
        <v>1489.2802543051068</v>
      </c>
      <c r="O49" s="99">
        <f t="shared" ref="O49" si="200">IF((O18-(O37+O48))&lt;0,"N/A",(O18-(O37+O48)))</f>
        <v>365162.69813774992</v>
      </c>
      <c r="P49" s="85">
        <f t="shared" ref="P49" si="201">IFERROR(O49/365,"")</f>
        <v>1000.4457483226025</v>
      </c>
      <c r="Q49" s="99">
        <f t="shared" ref="Q49" si="202">IF((Q18-(Q37+Q48))&lt;0,"N/A",(Q18-(Q37+Q48)))</f>
        <v>110862.77798829542</v>
      </c>
      <c r="R49" s="85">
        <f t="shared" ref="R49" si="203">IFERROR(Q49/365,"")</f>
        <v>303.73363832409706</v>
      </c>
      <c r="S49" s="99">
        <f t="shared" ref="S49" si="204">IF((S18-(S37+S48))&lt;0,"N/A",(S18-(S37+S48)))</f>
        <v>60276.032157960231</v>
      </c>
      <c r="T49" s="85">
        <f t="shared" ref="T49" si="205">IFERROR(S49/365,"")</f>
        <v>165.13981413139788</v>
      </c>
      <c r="U49" s="99">
        <f t="shared" ref="U49" si="206">IF((U18-(U37+U48))&lt;0,"N/A",(U18-(U37+U48)))</f>
        <v>99578.121525454568</v>
      </c>
      <c r="V49" s="85">
        <f t="shared" ref="V49" si="207">IFERROR(U49/365,"")</f>
        <v>272.81677130261528</v>
      </c>
      <c r="W49" s="99">
        <f t="shared" ref="W49" si="208">IF((W18-(W37+W48))&lt;0,"N/A",(W18-(W37+W48)))</f>
        <v>10750.811174090923</v>
      </c>
      <c r="X49" s="85">
        <f t="shared" ref="X49" si="209">IFERROR(W49/365,"")</f>
        <v>29.454277189290199</v>
      </c>
      <c r="Y49" s="99">
        <f t="shared" ref="Y49" si="210">IF((Y18-(Y37+Y48))&lt;0,"N/A",(Y18-(Y37+Y48)))</f>
        <v>97815.712603068212</v>
      </c>
      <c r="Z49" s="85">
        <f t="shared" ref="Z49" si="211">IFERROR(Y49/365,"")</f>
        <v>267.98825370703622</v>
      </c>
      <c r="AA49" s="99" t="str">
        <f t="shared" ref="AA49" si="212">IF((AA18-(AA37+AA48))&lt;0,"N/A",(AA18-(AA37+AA48)))</f>
        <v>N/A</v>
      </c>
      <c r="AB49" s="85" t="str">
        <f t="shared" ref="AB49" si="213">IFERROR(AA49/365,"")</f>
        <v/>
      </c>
      <c r="AC49" s="99">
        <f t="shared" ref="AC49" si="214">IF((AC18-(AC37+AC48))&lt;0,"N/A",(AC18-(AC37+AC48)))</f>
        <v>771185.3940434996</v>
      </c>
      <c r="AD49" s="85">
        <f t="shared" ref="AD49" si="215">IFERROR(AC49/365,"")</f>
        <v>2112.8366960095877</v>
      </c>
      <c r="AE49" s="99">
        <f t="shared" ref="AE49" si="216">IF((AE18-(AE37+AE48))&lt;0,"N/A",(AE18-(AE37+AE48)))</f>
        <v>193193.06737454538</v>
      </c>
      <c r="AF49" s="85">
        <f t="shared" ref="AF49" si="217">IFERROR(AE49/365,"")</f>
        <v>529.29607499875442</v>
      </c>
      <c r="AG49" s="99">
        <f t="shared" ref="AG49" si="218">IF((AG18-(AG37+AG48))&lt;0,"N/A",(AG18-(AG37+AG48)))</f>
        <v>24889.659901136241</v>
      </c>
      <c r="AH49" s="85">
        <f t="shared" ref="AH49" si="219">IFERROR(AG49/365,"")</f>
        <v>68.190849044208875</v>
      </c>
      <c r="AI49" s="99">
        <f t="shared" ref="AI49" si="220">IF((AI18-(AI37+AI48))&lt;0,"N/A",(AI18-(AI37+AI48)))</f>
        <v>57857.005494000012</v>
      </c>
      <c r="AJ49" s="85">
        <f t="shared" ref="AJ49" si="221">IFERROR(AI49/365,"")</f>
        <v>158.51234381917811</v>
      </c>
      <c r="AK49" s="99" t="str">
        <f t="shared" ref="AK49" si="222">IF((AK18-(AK37+AK48))&lt;0,"N/A",(AK18-(AK37+AK48)))</f>
        <v>N/A</v>
      </c>
      <c r="AL49" s="85" t="str">
        <f t="shared" ref="AL49" si="223">IFERROR(AK49/365,"")</f>
        <v/>
      </c>
      <c r="AM49" s="99" t="str">
        <f t="shared" ref="AM49" si="224">IF((AM18-(AM37+AM48))&lt;0,"N/A",(AM18-(AM37+AM48)))</f>
        <v>N/A</v>
      </c>
      <c r="AN49" s="85" t="str">
        <f t="shared" ref="AN49" si="225">IFERROR(AM49/365,"")</f>
        <v/>
      </c>
      <c r="AO49" s="99">
        <f t="shared" ref="AO49" si="226">IF((AO18-(AO37+AO48))&lt;0,"N/A",(AO18-(AO37+AO48)))</f>
        <v>188097.6602047272</v>
      </c>
      <c r="AP49" s="85">
        <f t="shared" ref="AP49" si="227">IFERROR(AO49/365,"")</f>
        <v>515.33605535541699</v>
      </c>
      <c r="AQ49" s="99">
        <f t="shared" ref="AQ49" si="228">IF((AQ18-(AQ37+AQ48))&lt;0,"N/A",(AQ18-(AQ37+AQ48)))</f>
        <v>739634.42472254578</v>
      </c>
      <c r="AR49" s="85">
        <f t="shared" ref="AR49" si="229">IFERROR(AQ49/365,"")</f>
        <v>2026.3956841713582</v>
      </c>
      <c r="AS49" s="99">
        <f t="shared" ref="AS49" si="230">IF((AS18-(AS37+AS48))&lt;0,"N/A",(AS18-(AS37+AS48)))</f>
        <v>139191.43688203394</v>
      </c>
      <c r="AT49" s="85">
        <f t="shared" ref="AT49" si="231">IFERROR(AS49/365,"")</f>
        <v>381.34640241653136</v>
      </c>
      <c r="AU49" s="99" t="str">
        <f t="shared" ref="AU49" si="232">IF((AU18-(AU37+AU48))&lt;0,"N/A",(AU18-(AU37+AU48)))</f>
        <v>N/A</v>
      </c>
      <c r="AV49" s="85" t="str">
        <f t="shared" ref="AV49" si="233">IFERROR(AU49/365,"")</f>
        <v/>
      </c>
      <c r="AW49" s="99" t="str">
        <f t="shared" ref="AW49" si="234">IF((AW18-(AW37+AW48))&lt;0,"N/A",(AW18-(AW37+AW48)))</f>
        <v>N/A</v>
      </c>
      <c r="AX49" s="85" t="str">
        <f t="shared" ref="AX49" si="235">IFERROR(AW49/365,"")</f>
        <v/>
      </c>
      <c r="AY49" s="99">
        <f t="shared" ref="AY49" si="236">IF((AY18-(AY37+AY48))&lt;0,"N/A",(AY18-(AY37+AY48)))</f>
        <v>20579.549004795495</v>
      </c>
      <c r="AZ49" s="85">
        <f t="shared" ref="AZ49" si="237">IFERROR(AY49/365,"")</f>
        <v>56.382326040535602</v>
      </c>
      <c r="BA49" s="99" t="str">
        <f t="shared" ref="BA49" si="238">IF((BA18-(BA37+BA48))&lt;0,"N/A",(BA18-(BA37+BA48)))</f>
        <v>N/A</v>
      </c>
      <c r="BB49" s="85" t="str">
        <f t="shared" ref="BB49" si="239">IFERROR(BA49/365,"")</f>
        <v/>
      </c>
      <c r="BC49" s="99" t="str">
        <f t="shared" ref="BC49" si="240">IF((BC18-(BC37+BC48))&lt;0,"N/A",(BC18-(BC37+BC48)))</f>
        <v>N/A</v>
      </c>
      <c r="BD49" s="85" t="str">
        <f t="shared" ref="BD49" si="241">IFERROR(BC49/365,"")</f>
        <v/>
      </c>
      <c r="BE49" s="99">
        <f t="shared" ref="BE49" si="242">IF((BE18-(BE37+BE48))&lt;0,"N/A",(BE18-(BE37+BE48)))</f>
        <v>228531.50229114771</v>
      </c>
      <c r="BF49" s="85">
        <f t="shared" ref="BF49" si="243">IFERROR(BE49/365,"")</f>
        <v>626.11370490725403</v>
      </c>
      <c r="BG49" s="99">
        <f t="shared" ref="BG49" si="244">IF((BG18-(BG37+BG48))&lt;0,"N/A",(BG18-(BG37+BG48)))</f>
        <v>152714.56947944337</v>
      </c>
      <c r="BH49" s="85">
        <f t="shared" ref="BH49" si="245">IFERROR(BG49/365,"")</f>
        <v>418.39608076559824</v>
      </c>
      <c r="BI49" s="99">
        <f t="shared" ref="BI49" si="246">IF((BI18-(BI37+BI48))&lt;0,"N/A",(BI18-(BI37+BI48)))</f>
        <v>188273.84134250006</v>
      </c>
      <c r="BJ49" s="85">
        <f t="shared" ref="BJ49" si="247">IFERROR(BI49/365,"")</f>
        <v>515.8187434041098</v>
      </c>
      <c r="BK49" s="99">
        <f t="shared" ref="BK49" si="248">IF((BK18-(BK37+BK48))&lt;0,"N/A",(BK18-(BK37+BK48)))</f>
        <v>39267.664682613686</v>
      </c>
      <c r="BL49" s="85">
        <f t="shared" ref="BL49" si="249">IFERROR(BK49/365,"")</f>
        <v>107.5826429660649</v>
      </c>
      <c r="BM49" s="99" t="str">
        <f t="shared" ref="BM49" si="250">IF((BM18-(BM37+BM48))&lt;0,"N/A",(BM18-(BM37+BM48)))</f>
        <v>N/A</v>
      </c>
      <c r="BN49" s="85" t="str">
        <f t="shared" ref="BN49" si="251">IFERROR(BM49/365,"")</f>
        <v/>
      </c>
      <c r="BO49" s="99">
        <f t="shared" ref="BO49" si="252">IF((BO18-(BO37+BO48))&lt;0,"N/A",(BO18-(BO37+BO48)))</f>
        <v>15516.450958749992</v>
      </c>
      <c r="BP49" s="85">
        <f t="shared" ref="BP49" si="253">IFERROR(BO49/365,"")</f>
        <v>42.510824544520524</v>
      </c>
      <c r="BQ49" s="99">
        <f t="shared" ref="BQ49" si="254">IF((BQ18-(BQ37+BQ48))&lt;0,"N/A",(BQ18-(BQ37+BQ48)))</f>
        <v>4718016.6155355163</v>
      </c>
      <c r="BR49" s="85">
        <f t="shared" ref="BR49" si="255">IFERROR(BQ49/365,"")</f>
        <v>12926.072919275388</v>
      </c>
    </row>
    <row r="50" spans="1:70" customFormat="1" thickBot="1" x14ac:dyDescent="0.3">
      <c r="A50" s="38">
        <f t="shared" si="100"/>
        <v>35</v>
      </c>
      <c r="B50" s="86" t="s">
        <v>126</v>
      </c>
      <c r="C50" s="87"/>
      <c r="D50" s="88"/>
      <c r="E50" s="89">
        <f>IF(E49&gt;0, IF(E18&gt;0, E49/E18),"")</f>
        <v>0.16924272781122671</v>
      </c>
      <c r="F50" s="85"/>
      <c r="G50" s="89">
        <f>IFERROR(IF(G49&gt;0, IF(G18&gt;0, G49/G18),""),"")</f>
        <v>0.13886894579495473</v>
      </c>
      <c r="H50" s="85"/>
      <c r="I50" s="89">
        <f>IFERROR(IF(I49&gt;0, IF(I18&gt;0, I49/I18),""),"")</f>
        <v>0.10742199347642485</v>
      </c>
      <c r="J50" s="85"/>
      <c r="K50" s="89">
        <f t="shared" ref="K50" si="256">IFERROR(IF(K49&gt;0, IF(K18&gt;0, K49/K18),""),"")</f>
        <v>0.11582933746632659</v>
      </c>
      <c r="L50" s="85"/>
      <c r="M50" s="89">
        <f t="shared" ref="M50" si="257">IFERROR(IF(M49&gt;0, IF(M18&gt;0, M49/M18),""),"")</f>
        <v>0.20668380434136019</v>
      </c>
      <c r="N50" s="85"/>
      <c r="O50" s="89">
        <f t="shared" ref="O50" si="258">IFERROR(IF(O49&gt;0, IF(O18&gt;0, O49/O18),""),"")</f>
        <v>0.14753958991672775</v>
      </c>
      <c r="P50" s="85"/>
      <c r="Q50" s="89">
        <f t="shared" ref="Q50" si="259">IFERROR(IF(Q49&gt;0, IF(Q18&gt;0, Q49/Q18),""),"")</f>
        <v>0.13875278066608104</v>
      </c>
      <c r="R50" s="85"/>
      <c r="S50" s="89">
        <f t="shared" ref="S50" si="260">IFERROR(IF(S49&gt;0, IF(S18&gt;0, S49/S18),""),"")</f>
        <v>0.18531076385144721</v>
      </c>
      <c r="T50" s="85"/>
      <c r="U50" s="89">
        <f t="shared" ref="U50" si="261">IFERROR(IF(U49&gt;0, IF(U18&gt;0, U49/U18),""),"")</f>
        <v>0.21504134738201888</v>
      </c>
      <c r="V50" s="85"/>
      <c r="W50" s="89">
        <f t="shared" ref="W50" si="262">IFERROR(IF(W49&gt;0, IF(W18&gt;0, W49/W18),""),"")</f>
        <v>8.3153975419922366E-2</v>
      </c>
      <c r="X50" s="85"/>
      <c r="Y50" s="89">
        <f t="shared" ref="Y50" si="263">IFERROR(IF(Y49&gt;0, IF(Y18&gt;0, Y49/Y18),""),"")</f>
        <v>0.14989099036755429</v>
      </c>
      <c r="Z50" s="85"/>
      <c r="AA50" s="89" t="str">
        <f t="shared" ref="AA50" si="264">IFERROR(IF(AA49&gt;0, IF(AA18&gt;0, AA49/AA18),""),"")</f>
        <v/>
      </c>
      <c r="AB50" s="85"/>
      <c r="AC50" s="89">
        <f t="shared" ref="AC50" si="265">IFERROR(IF(AC49&gt;0, IF(AC18&gt;0, AC49/AC18),""),"")</f>
        <v>0.22238744422718887</v>
      </c>
      <c r="AD50" s="85"/>
      <c r="AE50" s="89">
        <f t="shared" ref="AE50" si="266">IFERROR(IF(AE49&gt;0, IF(AE18&gt;0, AE49/AE18),""),"")</f>
        <v>0.17177526807465679</v>
      </c>
      <c r="AF50" s="85"/>
      <c r="AG50" s="89">
        <f t="shared" ref="AG50" si="267">IFERROR(IF(AG49&gt;0, IF(AG18&gt;0, AG49/AG18),""),"")</f>
        <v>4.8168749494184919E-2</v>
      </c>
      <c r="AH50" s="85"/>
      <c r="AI50" s="89">
        <f t="shared" ref="AI50" si="268">IFERROR(IF(AI49&gt;0, IF(AI18&gt;0, AI49/AI18),""),"")</f>
        <v>0.24508203215120816</v>
      </c>
      <c r="AJ50" s="85"/>
      <c r="AK50" s="89" t="str">
        <f t="shared" ref="AK50" si="269">IFERROR(IF(AK49&gt;0, IF(AK18&gt;0, AK49/AK18),""),"")</f>
        <v/>
      </c>
      <c r="AL50" s="85"/>
      <c r="AM50" s="89" t="str">
        <f t="shared" ref="AM50" si="270">IFERROR(IF(AM49&gt;0, IF(AM18&gt;0, AM49/AM18),""),"")</f>
        <v/>
      </c>
      <c r="AN50" s="85"/>
      <c r="AO50" s="89">
        <f t="shared" ref="AO50" si="271">IFERROR(IF(AO49&gt;0, IF(AO18&gt;0, AO49/AO18),""),"")</f>
        <v>0.29873605000393427</v>
      </c>
      <c r="AP50" s="85"/>
      <c r="AQ50" s="89">
        <f t="shared" ref="AQ50" si="272">IFERROR(IF(AQ49&gt;0, IF(AQ18&gt;0, AQ49/AQ18),""),"")</f>
        <v>0.17371354961868546</v>
      </c>
      <c r="AR50" s="85"/>
      <c r="AS50" s="89">
        <f t="shared" ref="AS50" si="273">IFERROR(IF(AS49&gt;0, IF(AS18&gt;0, AS49/AS18),""),"")</f>
        <v>6.528121749552053E-2</v>
      </c>
      <c r="AT50" s="85"/>
      <c r="AU50" s="89" t="str">
        <f t="shared" ref="AU50" si="274">IFERROR(IF(AU49&gt;0, IF(AU18&gt;0, AU49/AU18),""),"")</f>
        <v/>
      </c>
      <c r="AV50" s="85"/>
      <c r="AW50" s="89" t="str">
        <f t="shared" ref="AW50" si="275">IFERROR(IF(AW49&gt;0, IF(AW18&gt;0, AW49/AW18),""),"")</f>
        <v/>
      </c>
      <c r="AX50" s="85"/>
      <c r="AY50" s="89">
        <f t="shared" ref="AY50" si="276">IFERROR(IF(AY49&gt;0, IF(AY18&gt;0, AY49/AY18),""),"")</f>
        <v>1.4441353001134348E-2</v>
      </c>
      <c r="AZ50" s="85"/>
      <c r="BA50" s="89" t="str">
        <f t="shared" ref="BA50" si="277">IFERROR(IF(BA49&gt;0, IF(BA18&gt;0, BA49/BA18),""),"")</f>
        <v/>
      </c>
      <c r="BB50" s="85"/>
      <c r="BC50" s="89" t="str">
        <f t="shared" ref="BC50" si="278">IFERROR(IF(BC49&gt;0, IF(BC18&gt;0, BC49/BC18),""),"")</f>
        <v/>
      </c>
      <c r="BD50" s="85"/>
      <c r="BE50" s="89">
        <f t="shared" ref="BE50" si="279">IFERROR(IF(BE49&gt;0, IF(BE18&gt;0, BE49/BE18),""),"")</f>
        <v>0.39973605715376037</v>
      </c>
      <c r="BF50" s="85"/>
      <c r="BG50" s="89">
        <f t="shared" ref="BG50" si="280">IFERROR(IF(BG49&gt;0, IF(BG18&gt;0, BG49/BG18),""),"")</f>
        <v>8.0528499981777815E-2</v>
      </c>
      <c r="BH50" s="85"/>
      <c r="BI50" s="89">
        <f t="shared" ref="BI50" si="281">IFERROR(IF(BI49&gt;0, IF(BI18&gt;0, BI49/BI18),""),"")</f>
        <v>0.24455785297277155</v>
      </c>
      <c r="BJ50" s="85"/>
      <c r="BK50" s="89">
        <f t="shared" ref="BK50" si="282">IFERROR(IF(BK49&gt;0, IF(BK18&gt;0, BK49/BK18),""),"")</f>
        <v>8.6483128912264479E-2</v>
      </c>
      <c r="BL50" s="85"/>
      <c r="BM50" s="89" t="str">
        <f t="shared" ref="BM50" si="283">IFERROR(IF(BM49&gt;0, IF(BM18&gt;0, BM49/BM18),""),"")</f>
        <v/>
      </c>
      <c r="BN50" s="85"/>
      <c r="BO50" s="89">
        <f t="shared" ref="BO50" si="284">IFERROR(IF(BO49&gt;0, IF(BO18&gt;0, BO49/BO18),""),"")</f>
        <v>0.2418474852512546</v>
      </c>
      <c r="BP50" s="85"/>
      <c r="BQ50" s="89">
        <f t="shared" ref="BQ50" si="285">IFERROR(IF(BQ49&gt;0, IF(BQ18&gt;0, BQ49/BQ18),""),"")</f>
        <v>0.28293828851816816</v>
      </c>
      <c r="BR50" s="85"/>
    </row>
    <row r="51" spans="1:70" customFormat="1" ht="15" x14ac:dyDescent="0.25">
      <c r="A51" s="15"/>
      <c r="B51" s="15"/>
      <c r="C51" s="15"/>
      <c r="D51" s="15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</row>
    <row r="52" spans="1:70" customFormat="1" x14ac:dyDescent="0.25">
      <c r="A52" s="15"/>
      <c r="B52" s="92" t="s">
        <v>127</v>
      </c>
      <c r="C52" s="15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</row>
    <row r="53" spans="1:70" customFormat="1" x14ac:dyDescent="0.25">
      <c r="A53" s="15"/>
      <c r="B53" s="92"/>
      <c r="C53" s="15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</row>
    <row r="54" spans="1:70" customFormat="1" x14ac:dyDescent="0.25">
      <c r="A54" s="15"/>
      <c r="B54" s="92" t="s">
        <v>128</v>
      </c>
      <c r="C54" s="15"/>
      <c r="D54" s="90"/>
      <c r="E54" s="90">
        <f t="shared" ref="E54:E59" si="286">SUM(G54,I54,K54,M54,O54,Q54,S54,U54,W54,Y54,AA54,AC54,AE54,AG54,AI54,AK54,AM54,AO54,AQ54,AS54,AU54,AW54,AY54,BA54,BC54,BE54,BG54,BI54,BK54,BM54,BO54,BQ54,)</f>
        <v>621616</v>
      </c>
      <c r="F54" s="90"/>
      <c r="G54" s="90">
        <v>8347</v>
      </c>
      <c r="H54" s="90"/>
      <c r="I54" s="90">
        <v>1750</v>
      </c>
      <c r="J54" s="90"/>
      <c r="K54" s="90">
        <v>44</v>
      </c>
      <c r="L54" s="90"/>
      <c r="M54" s="90">
        <v>1572</v>
      </c>
      <c r="N54" s="90"/>
      <c r="O54" s="90">
        <v>181</v>
      </c>
      <c r="P54" s="90"/>
      <c r="Q54" s="90">
        <v>130</v>
      </c>
      <c r="R54" s="90"/>
      <c r="S54" s="90">
        <v>47</v>
      </c>
      <c r="T54" s="90"/>
      <c r="U54" s="90">
        <v>5667</v>
      </c>
      <c r="V54" s="90"/>
      <c r="W54" s="90">
        <v>15</v>
      </c>
      <c r="X54" s="90"/>
      <c r="Y54" s="90">
        <v>0</v>
      </c>
      <c r="Z54" s="90"/>
      <c r="AA54" s="90">
        <v>4852</v>
      </c>
      <c r="AB54" s="90"/>
      <c r="AC54" s="90">
        <v>152</v>
      </c>
      <c r="AD54" s="90"/>
      <c r="AE54" s="90">
        <v>0</v>
      </c>
      <c r="AF54" s="90"/>
      <c r="AG54" s="90">
        <v>23</v>
      </c>
      <c r="AH54" s="90"/>
      <c r="AI54" s="90">
        <v>35</v>
      </c>
      <c r="AJ54" s="90"/>
      <c r="AK54" s="90">
        <v>115</v>
      </c>
      <c r="AL54" s="90"/>
      <c r="AM54" s="90">
        <v>3208</v>
      </c>
      <c r="AN54" s="90"/>
      <c r="AO54" s="90">
        <v>2489</v>
      </c>
      <c r="AP54" s="90"/>
      <c r="AQ54" s="90">
        <v>2512</v>
      </c>
      <c r="AR54" s="90"/>
      <c r="AS54" s="90">
        <v>415</v>
      </c>
      <c r="AT54" s="90"/>
      <c r="AU54" s="90">
        <v>100780</v>
      </c>
      <c r="AV54" s="90"/>
      <c r="AW54" s="90">
        <v>17</v>
      </c>
      <c r="AX54" s="90"/>
      <c r="AY54" s="90">
        <v>21</v>
      </c>
      <c r="AZ54" s="90"/>
      <c r="BA54" s="90">
        <v>96727</v>
      </c>
      <c r="BB54" s="90"/>
      <c r="BC54" s="90">
        <v>0</v>
      </c>
      <c r="BD54" s="90"/>
      <c r="BE54" s="90">
        <v>2484</v>
      </c>
      <c r="BF54" s="90"/>
      <c r="BG54" s="90">
        <v>1038</v>
      </c>
      <c r="BH54" s="90"/>
      <c r="BI54" s="90">
        <v>0</v>
      </c>
      <c r="BJ54" s="90"/>
      <c r="BK54" s="90">
        <v>25</v>
      </c>
      <c r="BL54" s="90"/>
      <c r="BM54" s="90">
        <v>22</v>
      </c>
      <c r="BN54" s="90"/>
      <c r="BO54" s="90">
        <v>0</v>
      </c>
      <c r="BP54" s="90"/>
      <c r="BQ54" s="90">
        <v>388948</v>
      </c>
      <c r="BR54" s="90"/>
    </row>
    <row r="55" spans="1:70" customFormat="1" x14ac:dyDescent="0.25">
      <c r="A55" s="15"/>
      <c r="B55" s="92" t="s">
        <v>129</v>
      </c>
      <c r="C55" s="15"/>
      <c r="D55" s="90"/>
      <c r="E55" s="90">
        <f t="shared" si="286"/>
        <v>1913.394</v>
      </c>
      <c r="F55" s="90"/>
      <c r="G55" s="90">
        <v>0</v>
      </c>
      <c r="H55" s="90"/>
      <c r="I55" s="90">
        <v>0</v>
      </c>
      <c r="J55" s="90"/>
      <c r="K55" s="90">
        <v>0</v>
      </c>
      <c r="L55" s="90"/>
      <c r="M55" s="90">
        <v>0</v>
      </c>
      <c r="N55" s="90"/>
      <c r="O55" s="90">
        <v>31</v>
      </c>
      <c r="P55" s="90"/>
      <c r="Q55" s="90">
        <v>0</v>
      </c>
      <c r="R55" s="90"/>
      <c r="S55" s="90">
        <v>8</v>
      </c>
      <c r="T55" s="90"/>
      <c r="U55" s="90">
        <v>0</v>
      </c>
      <c r="V55" s="90"/>
      <c r="W55" s="90">
        <v>0</v>
      </c>
      <c r="X55" s="90"/>
      <c r="Y55" s="90">
        <v>0</v>
      </c>
      <c r="Z55" s="90"/>
      <c r="AA55" s="90">
        <v>0</v>
      </c>
      <c r="AB55" s="90"/>
      <c r="AC55" s="90">
        <v>20</v>
      </c>
      <c r="AD55" s="90"/>
      <c r="AE55" s="90">
        <v>10</v>
      </c>
      <c r="AF55" s="90"/>
      <c r="AG55" s="90">
        <v>10</v>
      </c>
      <c r="AH55" s="90"/>
      <c r="AI55" s="90">
        <v>5</v>
      </c>
      <c r="AJ55" s="90"/>
      <c r="AK55" s="90">
        <v>0</v>
      </c>
      <c r="AL55" s="90"/>
      <c r="AM55" s="90">
        <v>1186</v>
      </c>
      <c r="AN55" s="90"/>
      <c r="AO55" s="90">
        <v>5</v>
      </c>
      <c r="AP55" s="90"/>
      <c r="AQ55" s="90">
        <v>0</v>
      </c>
      <c r="AR55" s="90"/>
      <c r="AS55" s="90">
        <v>0</v>
      </c>
      <c r="AT55" s="90"/>
      <c r="AU55" s="90">
        <v>263.39400000000001</v>
      </c>
      <c r="AV55" s="90"/>
      <c r="AW55" s="90">
        <v>60</v>
      </c>
      <c r="AX55" s="90"/>
      <c r="AY55" s="90">
        <v>72</v>
      </c>
      <c r="AZ55" s="90"/>
      <c r="BA55" s="90">
        <v>0</v>
      </c>
      <c r="BB55" s="90"/>
      <c r="BC55" s="90">
        <v>0</v>
      </c>
      <c r="BD55" s="90"/>
      <c r="BE55" s="90">
        <v>0</v>
      </c>
      <c r="BF55" s="90"/>
      <c r="BG55" s="90">
        <v>178</v>
      </c>
      <c r="BH55" s="90"/>
      <c r="BI55" s="90">
        <v>20</v>
      </c>
      <c r="BJ55" s="90"/>
      <c r="BK55" s="90">
        <v>31</v>
      </c>
      <c r="BL55" s="90"/>
      <c r="BM55" s="90">
        <v>14</v>
      </c>
      <c r="BN55" s="90"/>
      <c r="BO55" s="90">
        <v>0</v>
      </c>
      <c r="BP55" s="90"/>
      <c r="BQ55" s="90">
        <v>0</v>
      </c>
      <c r="BR55" s="90"/>
    </row>
    <row r="56" spans="1:70" customFormat="1" x14ac:dyDescent="0.25">
      <c r="A56" s="15"/>
      <c r="B56" s="92" t="s">
        <v>130</v>
      </c>
      <c r="C56" s="15"/>
      <c r="D56" s="90"/>
      <c r="E56" s="90">
        <f t="shared" si="286"/>
        <v>13910</v>
      </c>
      <c r="F56" s="90"/>
      <c r="G56" s="90">
        <v>4850</v>
      </c>
      <c r="H56" s="90"/>
      <c r="I56" s="90">
        <v>0</v>
      </c>
      <c r="J56" s="90"/>
      <c r="K56" s="90">
        <v>422</v>
      </c>
      <c r="L56" s="90"/>
      <c r="M56" s="90">
        <v>0</v>
      </c>
      <c r="N56" s="90"/>
      <c r="O56" s="90">
        <v>1200</v>
      </c>
      <c r="P56" s="90"/>
      <c r="Q56" s="90">
        <v>0</v>
      </c>
      <c r="R56" s="90"/>
      <c r="S56" s="90">
        <v>0</v>
      </c>
      <c r="T56" s="90"/>
      <c r="U56" s="90">
        <v>0</v>
      </c>
      <c r="V56" s="90"/>
      <c r="W56" s="90">
        <v>500</v>
      </c>
      <c r="X56" s="90"/>
      <c r="Y56" s="90">
        <v>0</v>
      </c>
      <c r="Z56" s="90"/>
      <c r="AA56" s="90">
        <v>0</v>
      </c>
      <c r="AB56" s="90"/>
      <c r="AC56" s="90">
        <v>2000</v>
      </c>
      <c r="AD56" s="90"/>
      <c r="AE56" s="90">
        <v>0</v>
      </c>
      <c r="AF56" s="90"/>
      <c r="AG56" s="90">
        <v>0</v>
      </c>
      <c r="AH56" s="90"/>
      <c r="AI56" s="90">
        <v>35</v>
      </c>
      <c r="AJ56" s="90"/>
      <c r="AK56" s="90">
        <v>0</v>
      </c>
      <c r="AL56" s="90"/>
      <c r="AM56" s="90">
        <v>207</v>
      </c>
      <c r="AN56" s="90"/>
      <c r="AO56" s="90">
        <v>5</v>
      </c>
      <c r="AP56" s="90"/>
      <c r="AQ56" s="90">
        <v>0</v>
      </c>
      <c r="AR56" s="90"/>
      <c r="AS56" s="90">
        <v>0</v>
      </c>
      <c r="AT56" s="90"/>
      <c r="AU56" s="90">
        <v>375</v>
      </c>
      <c r="AV56" s="90"/>
      <c r="AW56" s="90">
        <v>0</v>
      </c>
      <c r="AX56" s="90"/>
      <c r="AY56" s="90">
        <v>0</v>
      </c>
      <c r="AZ56" s="90"/>
      <c r="BA56" s="90">
        <v>0</v>
      </c>
      <c r="BB56" s="90"/>
      <c r="BC56" s="90">
        <v>0</v>
      </c>
      <c r="BD56" s="90"/>
      <c r="BE56" s="90">
        <v>0</v>
      </c>
      <c r="BF56" s="90"/>
      <c r="BG56" s="90">
        <v>1115</v>
      </c>
      <c r="BH56" s="90"/>
      <c r="BI56" s="90">
        <v>0</v>
      </c>
      <c r="BJ56" s="90"/>
      <c r="BK56" s="90">
        <v>0</v>
      </c>
      <c r="BL56" s="90"/>
      <c r="BM56" s="90">
        <v>0</v>
      </c>
      <c r="BN56" s="90"/>
      <c r="BO56" s="90">
        <v>0</v>
      </c>
      <c r="BP56" s="90"/>
      <c r="BQ56" s="90">
        <v>3201</v>
      </c>
      <c r="BR56" s="90"/>
    </row>
    <row r="57" spans="1:70" customFormat="1" x14ac:dyDescent="0.25">
      <c r="A57" s="15"/>
      <c r="B57" s="92" t="s">
        <v>131</v>
      </c>
      <c r="C57" s="15"/>
      <c r="D57" s="90"/>
      <c r="E57" s="90">
        <f t="shared" si="286"/>
        <v>41517.699999999997</v>
      </c>
      <c r="F57" s="90"/>
      <c r="G57" s="90">
        <v>20700</v>
      </c>
      <c r="H57" s="90"/>
      <c r="I57" s="90">
        <v>1695</v>
      </c>
      <c r="J57" s="90"/>
      <c r="K57" s="90">
        <v>1140</v>
      </c>
      <c r="L57" s="90"/>
      <c r="M57" s="90">
        <v>0</v>
      </c>
      <c r="N57" s="90"/>
      <c r="O57" s="90">
        <v>101</v>
      </c>
      <c r="P57" s="90"/>
      <c r="Q57" s="90">
        <v>101</v>
      </c>
      <c r="R57" s="90"/>
      <c r="S57" s="90">
        <v>13</v>
      </c>
      <c r="T57" s="90"/>
      <c r="U57" s="90">
        <v>0</v>
      </c>
      <c r="V57" s="90"/>
      <c r="W57" s="90">
        <v>410</v>
      </c>
      <c r="X57" s="90"/>
      <c r="Y57" s="90">
        <v>0</v>
      </c>
      <c r="Z57" s="90"/>
      <c r="AA57" s="90">
        <v>39</v>
      </c>
      <c r="AB57" s="90"/>
      <c r="AC57" s="90">
        <v>730</v>
      </c>
      <c r="AD57" s="90"/>
      <c r="AE57" s="90">
        <v>50</v>
      </c>
      <c r="AF57" s="90"/>
      <c r="AG57" s="90">
        <v>0</v>
      </c>
      <c r="AH57" s="90"/>
      <c r="AI57" s="90">
        <v>0</v>
      </c>
      <c r="AJ57" s="90"/>
      <c r="AK57" s="90">
        <v>0</v>
      </c>
      <c r="AL57" s="90"/>
      <c r="AM57" s="90">
        <v>0</v>
      </c>
      <c r="AN57" s="90"/>
      <c r="AO57" s="90">
        <v>60</v>
      </c>
      <c r="AP57" s="90"/>
      <c r="AQ57" s="90">
        <v>0</v>
      </c>
      <c r="AR57" s="90"/>
      <c r="AS57" s="90">
        <v>0</v>
      </c>
      <c r="AT57" s="90"/>
      <c r="AU57" s="90">
        <v>1000</v>
      </c>
      <c r="AV57" s="90"/>
      <c r="AW57" s="90">
        <v>33</v>
      </c>
      <c r="AX57" s="90"/>
      <c r="AY57" s="90">
        <v>12.7</v>
      </c>
      <c r="AZ57" s="90"/>
      <c r="BA57" s="90">
        <v>628</v>
      </c>
      <c r="BB57" s="90"/>
      <c r="BC57" s="90">
        <v>0</v>
      </c>
      <c r="BD57" s="90"/>
      <c r="BE57" s="90">
        <v>0</v>
      </c>
      <c r="BF57" s="90"/>
      <c r="BG57" s="90">
        <v>255</v>
      </c>
      <c r="BH57" s="90"/>
      <c r="BI57" s="90">
        <v>0</v>
      </c>
      <c r="BJ57" s="90"/>
      <c r="BK57" s="90">
        <v>50</v>
      </c>
      <c r="BL57" s="90"/>
      <c r="BM57" s="90">
        <v>0</v>
      </c>
      <c r="BN57" s="90"/>
      <c r="BO57" s="90">
        <v>0</v>
      </c>
      <c r="BP57" s="90"/>
      <c r="BQ57" s="90">
        <v>14500</v>
      </c>
      <c r="BR57" s="90"/>
    </row>
    <row r="58" spans="1:70" customFormat="1" x14ac:dyDescent="0.25">
      <c r="A58" s="15"/>
      <c r="B58" s="92" t="s">
        <v>132</v>
      </c>
      <c r="C58" s="15"/>
      <c r="D58" s="90"/>
      <c r="E58" s="90">
        <f t="shared" si="286"/>
        <v>101745</v>
      </c>
      <c r="F58" s="90"/>
      <c r="G58" s="90">
        <v>36050</v>
      </c>
      <c r="H58" s="90"/>
      <c r="I58" s="90">
        <v>2760</v>
      </c>
      <c r="J58" s="90"/>
      <c r="K58" s="90">
        <v>1640</v>
      </c>
      <c r="L58" s="90"/>
      <c r="M58" s="90">
        <v>910</v>
      </c>
      <c r="N58" s="90"/>
      <c r="O58" s="90">
        <v>256</v>
      </c>
      <c r="P58" s="90"/>
      <c r="Q58" s="90">
        <v>248</v>
      </c>
      <c r="R58" s="90"/>
      <c r="S58" s="90">
        <v>264</v>
      </c>
      <c r="T58" s="90"/>
      <c r="U58" s="90">
        <v>120</v>
      </c>
      <c r="V58" s="90"/>
      <c r="W58" s="90">
        <v>325</v>
      </c>
      <c r="X58" s="90"/>
      <c r="Y58" s="90">
        <v>268</v>
      </c>
      <c r="Z58" s="90"/>
      <c r="AA58" s="90">
        <v>25</v>
      </c>
      <c r="AB58" s="90"/>
      <c r="AC58" s="90">
        <v>8950</v>
      </c>
      <c r="AD58" s="90"/>
      <c r="AE58" s="90">
        <v>88</v>
      </c>
      <c r="AF58" s="90"/>
      <c r="AG58" s="90">
        <v>397</v>
      </c>
      <c r="AH58" s="90"/>
      <c r="AI58" s="90">
        <v>310</v>
      </c>
      <c r="AJ58" s="90"/>
      <c r="AK58" s="90">
        <v>72</v>
      </c>
      <c r="AL58" s="90"/>
      <c r="AM58" s="90">
        <v>116</v>
      </c>
      <c r="AN58" s="90"/>
      <c r="AO58" s="90">
        <v>105</v>
      </c>
      <c r="AP58" s="90"/>
      <c r="AQ58" s="90">
        <v>18000</v>
      </c>
      <c r="AR58" s="90"/>
      <c r="AS58" s="90">
        <v>1222</v>
      </c>
      <c r="AT58" s="90"/>
      <c r="AU58" s="90">
        <v>900</v>
      </c>
      <c r="AV58" s="90"/>
      <c r="AW58" s="90">
        <v>257</v>
      </c>
      <c r="AX58" s="90"/>
      <c r="AY58" s="90">
        <v>272</v>
      </c>
      <c r="AZ58" s="90"/>
      <c r="BA58" s="90">
        <v>610</v>
      </c>
      <c r="BB58" s="90"/>
      <c r="BC58" s="90">
        <v>0</v>
      </c>
      <c r="BD58" s="90"/>
      <c r="BE58" s="90">
        <v>70</v>
      </c>
      <c r="BF58" s="90"/>
      <c r="BG58" s="90">
        <v>5250</v>
      </c>
      <c r="BH58" s="90"/>
      <c r="BI58" s="90">
        <v>1925</v>
      </c>
      <c r="BJ58" s="90"/>
      <c r="BK58" s="90">
        <v>510</v>
      </c>
      <c r="BL58" s="90"/>
      <c r="BM58" s="90">
        <v>0</v>
      </c>
      <c r="BN58" s="90"/>
      <c r="BO58" s="90">
        <v>125</v>
      </c>
      <c r="BP58" s="90"/>
      <c r="BQ58" s="90">
        <v>19700</v>
      </c>
      <c r="BR58" s="90"/>
    </row>
    <row r="59" spans="1:70" customFormat="1" x14ac:dyDescent="0.25">
      <c r="A59" s="15"/>
      <c r="B59" s="92" t="s">
        <v>133</v>
      </c>
      <c r="C59" s="15"/>
      <c r="D59" s="90"/>
      <c r="E59" s="91">
        <f t="shared" si="286"/>
        <v>17872.3</v>
      </c>
      <c r="F59" s="90"/>
      <c r="G59" s="91">
        <v>2445</v>
      </c>
      <c r="H59" s="90"/>
      <c r="I59" s="91">
        <v>0</v>
      </c>
      <c r="J59" s="90"/>
      <c r="K59" s="91">
        <v>0</v>
      </c>
      <c r="L59" s="90"/>
      <c r="M59" s="91">
        <v>0</v>
      </c>
      <c r="N59" s="90"/>
      <c r="O59" s="91">
        <v>0</v>
      </c>
      <c r="P59" s="90"/>
      <c r="Q59" s="91">
        <v>0</v>
      </c>
      <c r="R59" s="90"/>
      <c r="S59" s="91">
        <v>0</v>
      </c>
      <c r="T59" s="90"/>
      <c r="U59" s="91">
        <v>0</v>
      </c>
      <c r="V59" s="90"/>
      <c r="W59" s="91">
        <v>0</v>
      </c>
      <c r="X59" s="90"/>
      <c r="Y59" s="91">
        <v>0</v>
      </c>
      <c r="Z59" s="90"/>
      <c r="AA59" s="91">
        <v>0</v>
      </c>
      <c r="AB59" s="90"/>
      <c r="AC59" s="91">
        <v>0</v>
      </c>
      <c r="AD59" s="90"/>
      <c r="AE59" s="91">
        <v>12</v>
      </c>
      <c r="AF59" s="90"/>
      <c r="AG59" s="91">
        <v>207</v>
      </c>
      <c r="AH59" s="90"/>
      <c r="AI59" s="91">
        <v>1757</v>
      </c>
      <c r="AJ59" s="90"/>
      <c r="AK59" s="91">
        <v>114.29999999999998</v>
      </c>
      <c r="AL59" s="90"/>
      <c r="AM59" s="91">
        <v>19</v>
      </c>
      <c r="AN59" s="90"/>
      <c r="AO59" s="91">
        <v>0</v>
      </c>
      <c r="AP59" s="90"/>
      <c r="AQ59" s="91">
        <v>0</v>
      </c>
      <c r="AR59" s="90"/>
      <c r="AS59" s="91">
        <v>0</v>
      </c>
      <c r="AT59" s="90"/>
      <c r="AU59" s="91">
        <v>300</v>
      </c>
      <c r="AV59" s="90"/>
      <c r="AW59" s="91">
        <v>20</v>
      </c>
      <c r="AX59" s="90"/>
      <c r="AY59" s="91">
        <v>1415</v>
      </c>
      <c r="AZ59" s="90"/>
      <c r="BA59" s="91">
        <v>144</v>
      </c>
      <c r="BB59" s="90"/>
      <c r="BC59" s="91">
        <v>0</v>
      </c>
      <c r="BD59" s="90"/>
      <c r="BE59" s="91">
        <v>0</v>
      </c>
      <c r="BF59" s="90"/>
      <c r="BG59" s="91">
        <v>7234</v>
      </c>
      <c r="BH59" s="90"/>
      <c r="BI59" s="91">
        <v>0</v>
      </c>
      <c r="BJ59" s="90"/>
      <c r="BK59" s="91">
        <v>0</v>
      </c>
      <c r="BL59" s="90"/>
      <c r="BM59" s="91">
        <v>0</v>
      </c>
      <c r="BN59" s="90"/>
      <c r="BO59" s="91">
        <v>0</v>
      </c>
      <c r="BP59" s="90"/>
      <c r="BQ59" s="91">
        <v>4205</v>
      </c>
      <c r="BR59" s="90"/>
    </row>
    <row r="60" spans="1:70" customFormat="1" x14ac:dyDescent="0.25">
      <c r="A60" s="15"/>
      <c r="B60" s="92" t="s">
        <v>134</v>
      </c>
      <c r="C60" s="15"/>
      <c r="D60" s="90"/>
      <c r="E60" s="90">
        <f>SUM(E53:E59)</f>
        <v>798574.39399999997</v>
      </c>
      <c r="F60" s="90"/>
      <c r="G60" s="90">
        <f>SUM(G53:G59)</f>
        <v>72392</v>
      </c>
      <c r="H60" s="90"/>
      <c r="I60" s="90">
        <f>SUM(I53:I59)</f>
        <v>6205</v>
      </c>
      <c r="J60" s="90"/>
      <c r="K60" s="90">
        <f>SUM(K53:K59)</f>
        <v>3246</v>
      </c>
      <c r="L60" s="90"/>
      <c r="M60" s="90">
        <f>SUM(M53:M59)</f>
        <v>2482</v>
      </c>
      <c r="N60" s="90"/>
      <c r="O60" s="90">
        <f>SUM(O53:O59)</f>
        <v>1769</v>
      </c>
      <c r="P60" s="90"/>
      <c r="Q60" s="90">
        <f>SUM(Q53:Q59)</f>
        <v>479</v>
      </c>
      <c r="R60" s="90"/>
      <c r="S60" s="90">
        <f>SUM(S53:S59)</f>
        <v>332</v>
      </c>
      <c r="T60" s="90"/>
      <c r="U60" s="90">
        <f>SUM(U53:U59)</f>
        <v>5787</v>
      </c>
      <c r="V60" s="90"/>
      <c r="W60" s="90">
        <f>SUM(W53:W59)</f>
        <v>1250</v>
      </c>
      <c r="X60" s="90"/>
      <c r="Y60" s="90">
        <f>SUM(Y53:Y59)</f>
        <v>268</v>
      </c>
      <c r="Z60" s="90"/>
      <c r="AA60" s="90">
        <f>SUM(AA53:AA59)</f>
        <v>4916</v>
      </c>
      <c r="AB60" s="90"/>
      <c r="AC60" s="90">
        <f>SUM(AC53:AC59)</f>
        <v>11852</v>
      </c>
      <c r="AD60" s="90"/>
      <c r="AE60" s="90">
        <f>SUM(AE53:AE59)</f>
        <v>160</v>
      </c>
      <c r="AF60" s="90"/>
      <c r="AG60" s="90">
        <f>SUM(AG53:AG59)</f>
        <v>637</v>
      </c>
      <c r="AH60" s="90"/>
      <c r="AI60" s="90">
        <f>SUM(AI53:AI59)</f>
        <v>2142</v>
      </c>
      <c r="AJ60" s="90"/>
      <c r="AK60" s="90">
        <f>SUM(AK53:AK59)</f>
        <v>301.29999999999995</v>
      </c>
      <c r="AL60" s="90"/>
      <c r="AM60" s="90">
        <f>SUM(AM53:AM59)</f>
        <v>4736</v>
      </c>
      <c r="AN60" s="90"/>
      <c r="AO60" s="90">
        <f>SUM(AO53:AO59)</f>
        <v>2664</v>
      </c>
      <c r="AP60" s="90"/>
      <c r="AQ60" s="90">
        <f>SUM(AQ53:AQ59)</f>
        <v>20512</v>
      </c>
      <c r="AR60" s="90"/>
      <c r="AS60" s="90">
        <f>SUM(AS53:AS59)</f>
        <v>1637</v>
      </c>
      <c r="AT60" s="90"/>
      <c r="AU60" s="90">
        <f>SUM(AU53:AU59)</f>
        <v>103618.394</v>
      </c>
      <c r="AV60" s="90"/>
      <c r="AW60" s="90">
        <f>SUM(AW53:AW59)</f>
        <v>387</v>
      </c>
      <c r="AX60" s="90"/>
      <c r="AY60" s="90">
        <f>SUM(AY53:AY59)</f>
        <v>1792.7</v>
      </c>
      <c r="AZ60" s="90"/>
      <c r="BA60" s="90">
        <f>SUM(BA53:BA59)</f>
        <v>98109</v>
      </c>
      <c r="BB60" s="90"/>
      <c r="BC60" s="90">
        <f>SUM(BC53:BC59)</f>
        <v>0</v>
      </c>
      <c r="BD60" s="90"/>
      <c r="BE60" s="90">
        <f>SUM(BE53:BE59)</f>
        <v>2554</v>
      </c>
      <c r="BF60" s="90"/>
      <c r="BG60" s="90">
        <f>SUM(BG53:BG59)</f>
        <v>15070</v>
      </c>
      <c r="BH60" s="90"/>
      <c r="BI60" s="90">
        <f>SUM(BI53:BI59)</f>
        <v>1945</v>
      </c>
      <c r="BJ60" s="90"/>
      <c r="BK60" s="90">
        <f>SUM(BK53:BK59)</f>
        <v>616</v>
      </c>
      <c r="BL60" s="90"/>
      <c r="BM60" s="90">
        <f>SUM(BM53:BM59)</f>
        <v>36</v>
      </c>
      <c r="BN60" s="90"/>
      <c r="BO60" s="90">
        <f>SUM(BO53:BO59)</f>
        <v>125</v>
      </c>
      <c r="BP60" s="90"/>
      <c r="BQ60" s="90">
        <f>SUM(BQ53:BQ59)</f>
        <v>430554</v>
      </c>
      <c r="BR60" s="90"/>
    </row>
    <row r="61" spans="1:70" customFormat="1" ht="15" x14ac:dyDescent="0.25">
      <c r="A61" s="15"/>
      <c r="B61" s="15"/>
      <c r="C61" s="15"/>
      <c r="D61" s="15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</row>
    <row r="62" spans="1:70" customFormat="1" ht="15" x14ac:dyDescent="0.25">
      <c r="A62" s="15"/>
      <c r="B62" s="15"/>
      <c r="C62" s="15"/>
      <c r="D62" s="15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</row>
    <row r="63" spans="1:70" customFormat="1" ht="15" x14ac:dyDescent="0.25">
      <c r="A63" s="15"/>
      <c r="B63" s="15"/>
      <c r="C63" s="15"/>
      <c r="D63" s="15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</row>
    <row r="64" spans="1:70" customFormat="1" ht="15" x14ac:dyDescent="0.25">
      <c r="A64" s="15"/>
      <c r="B64" s="15"/>
      <c r="C64" s="15"/>
      <c r="D64" s="15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</row>
    <row r="65" spans="1:70" customFormat="1" ht="15" x14ac:dyDescent="0.25">
      <c r="A65" s="15"/>
      <c r="B65" s="15"/>
      <c r="C65" s="15"/>
      <c r="D65" s="15"/>
      <c r="E65" s="15"/>
      <c r="F65" s="90"/>
      <c r="G65" s="15"/>
      <c r="H65" s="90"/>
      <c r="I65" s="15"/>
      <c r="J65" s="90"/>
      <c r="K65" s="15"/>
      <c r="L65" s="90"/>
      <c r="M65" s="15"/>
      <c r="N65" s="90"/>
      <c r="O65" s="15"/>
      <c r="P65" s="90"/>
      <c r="Q65" s="15"/>
      <c r="R65" s="90"/>
      <c r="S65" s="15"/>
      <c r="T65" s="90"/>
      <c r="U65" s="15"/>
      <c r="V65" s="90"/>
      <c r="W65" s="15"/>
      <c r="X65" s="90"/>
      <c r="Y65" s="15"/>
      <c r="Z65" s="90"/>
      <c r="AA65" s="15"/>
      <c r="AB65" s="90"/>
      <c r="AC65" s="15"/>
      <c r="AD65" s="90"/>
      <c r="AE65" s="15"/>
      <c r="AF65" s="90"/>
      <c r="AG65" s="15"/>
      <c r="AH65" s="90"/>
      <c r="AI65" s="15"/>
      <c r="AJ65" s="90"/>
      <c r="AK65" s="15"/>
      <c r="AL65" s="90"/>
      <c r="AM65" s="15"/>
      <c r="AN65" s="90"/>
      <c r="AO65" s="15"/>
      <c r="AP65" s="90"/>
      <c r="AQ65" s="15"/>
      <c r="AR65" s="90"/>
      <c r="AS65" s="15"/>
      <c r="AT65" s="90"/>
      <c r="AU65" s="15"/>
      <c r="AV65" s="90"/>
      <c r="AW65" s="15"/>
      <c r="AX65" s="90"/>
      <c r="AY65" s="15"/>
      <c r="AZ65" s="90"/>
      <c r="BA65" s="15"/>
      <c r="BB65" s="90"/>
      <c r="BC65" s="15"/>
      <c r="BD65" s="90"/>
      <c r="BE65" s="15"/>
      <c r="BF65" s="90"/>
      <c r="BG65" s="15"/>
      <c r="BH65" s="90"/>
      <c r="BI65" s="15"/>
      <c r="BJ65" s="90"/>
      <c r="BK65" s="15"/>
      <c r="BL65" s="90"/>
      <c r="BM65" s="15"/>
      <c r="BN65" s="90"/>
      <c r="BO65" s="15"/>
      <c r="BP65" s="90"/>
      <c r="BQ65" s="15"/>
      <c r="BR65" s="90"/>
    </row>
  </sheetData>
  <mergeCells count="133">
    <mergeCell ref="A4:F4"/>
    <mergeCell ref="E8:F8"/>
    <mergeCell ref="G8:H8"/>
    <mergeCell ref="I8:J8"/>
    <mergeCell ref="K8:L8"/>
    <mergeCell ref="M8:N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BK8:BL8"/>
    <mergeCell ref="BM8:BN8"/>
    <mergeCell ref="BO8:BP8"/>
    <mergeCell ref="BQ8:BR8"/>
    <mergeCell ref="E9:F9"/>
    <mergeCell ref="G9:H9"/>
    <mergeCell ref="I9:J9"/>
    <mergeCell ref="K9:L9"/>
    <mergeCell ref="M9:N9"/>
    <mergeCell ref="O9:P9"/>
    <mergeCell ref="AY8:AZ8"/>
    <mergeCell ref="BA8:BB8"/>
    <mergeCell ref="BC8:BD8"/>
    <mergeCell ref="BE8:BF8"/>
    <mergeCell ref="BG8:BH8"/>
    <mergeCell ref="BI8:BJ8"/>
    <mergeCell ref="AM8:AN8"/>
    <mergeCell ref="AO8:AP8"/>
    <mergeCell ref="AQ8:AR8"/>
    <mergeCell ref="AS8:AT8"/>
    <mergeCell ref="AU8:AV8"/>
    <mergeCell ref="AW8:AX8"/>
    <mergeCell ref="AA8:AB8"/>
    <mergeCell ref="AC8:AD8"/>
    <mergeCell ref="AG9:AH9"/>
    <mergeCell ref="AI9:AJ9"/>
    <mergeCell ref="AK9:AL9"/>
    <mergeCell ref="AM9:AN9"/>
    <mergeCell ref="Q9:R9"/>
    <mergeCell ref="S9:T9"/>
    <mergeCell ref="U9:V9"/>
    <mergeCell ref="W9:X9"/>
    <mergeCell ref="Y9:Z9"/>
    <mergeCell ref="AA9:AB9"/>
    <mergeCell ref="BM9:BN9"/>
    <mergeCell ref="BO9:BP9"/>
    <mergeCell ref="BQ9:BR9"/>
    <mergeCell ref="E10:F10"/>
    <mergeCell ref="G10:H10"/>
    <mergeCell ref="I10:J10"/>
    <mergeCell ref="K10:L10"/>
    <mergeCell ref="M10:N10"/>
    <mergeCell ref="O10:P10"/>
    <mergeCell ref="Q10:R10"/>
    <mergeCell ref="BA9:BB9"/>
    <mergeCell ref="BC9:BD9"/>
    <mergeCell ref="BE9:BF9"/>
    <mergeCell ref="BG9:BH9"/>
    <mergeCell ref="BI9:BJ9"/>
    <mergeCell ref="BK9:BL9"/>
    <mergeCell ref="AO9:AP9"/>
    <mergeCell ref="AQ9:AR9"/>
    <mergeCell ref="AS9:AT9"/>
    <mergeCell ref="AU9:AV9"/>
    <mergeCell ref="AW9:AX9"/>
    <mergeCell ref="AY9:AZ9"/>
    <mergeCell ref="AC9:AD9"/>
    <mergeCell ref="AE9:AF9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AC10:AD10"/>
    <mergeCell ref="BO10:BP10"/>
    <mergeCell ref="BQ10:BR10"/>
    <mergeCell ref="E11:F11"/>
    <mergeCell ref="G11:H11"/>
    <mergeCell ref="I11:J11"/>
    <mergeCell ref="K11:L11"/>
    <mergeCell ref="M11:N11"/>
    <mergeCell ref="O11:P11"/>
    <mergeCell ref="Q11:R11"/>
    <mergeCell ref="S11:T11"/>
    <mergeCell ref="BC10:BD10"/>
    <mergeCell ref="BE10:BF10"/>
    <mergeCell ref="BG10:BH10"/>
    <mergeCell ref="BI10:BJ10"/>
    <mergeCell ref="BK10:BL10"/>
    <mergeCell ref="BM10:BN10"/>
    <mergeCell ref="AQ10:AR10"/>
    <mergeCell ref="AS10:AT10"/>
    <mergeCell ref="AU10:AV10"/>
    <mergeCell ref="AW10:AX10"/>
    <mergeCell ref="AY10:AZ10"/>
    <mergeCell ref="BA10:BB10"/>
    <mergeCell ref="AE10:AF10"/>
    <mergeCell ref="AG10:AH10"/>
    <mergeCell ref="AG11:AH11"/>
    <mergeCell ref="AI11:AJ11"/>
    <mergeCell ref="AK11:AL11"/>
    <mergeCell ref="AM11:AN11"/>
    <mergeCell ref="AO11:AP11"/>
    <mergeCell ref="AQ11:AR11"/>
    <mergeCell ref="U11:V11"/>
    <mergeCell ref="W11:X11"/>
    <mergeCell ref="Y11:Z11"/>
    <mergeCell ref="AA11:AB11"/>
    <mergeCell ref="AC11:AD11"/>
    <mergeCell ref="AE11:AF11"/>
    <mergeCell ref="BQ11:BR11"/>
    <mergeCell ref="BE11:BF11"/>
    <mergeCell ref="BG11:BH11"/>
    <mergeCell ref="BI11:BJ11"/>
    <mergeCell ref="BK11:BL11"/>
    <mergeCell ref="BM11:BN11"/>
    <mergeCell ref="BO11:BP11"/>
    <mergeCell ref="AS11:AT11"/>
    <mergeCell ref="AU11:AV11"/>
    <mergeCell ref="AW11:AX11"/>
    <mergeCell ref="AY11:AZ11"/>
    <mergeCell ref="BA11:BB11"/>
    <mergeCell ref="BC11:BD11"/>
  </mergeCell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B541-B8B6-4E82-B6CD-54C44E711B51}">
  <dimension ref="A1:BW65"/>
  <sheetViews>
    <sheetView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A2" sqref="A2"/>
    </sheetView>
  </sheetViews>
  <sheetFormatPr defaultRowHeight="15.75" x14ac:dyDescent="0.25"/>
  <cols>
    <col min="1" max="1" width="5.28515625" style="15" customWidth="1"/>
    <col min="2" max="2" width="7.5703125" style="15" customWidth="1"/>
    <col min="3" max="3" width="33.85546875" style="15" customWidth="1"/>
    <col min="4" max="4" width="10.85546875" style="15" customWidth="1"/>
    <col min="5" max="5" width="23.28515625" style="15" customWidth="1"/>
    <col min="6" max="6" width="10.85546875" style="15" customWidth="1"/>
    <col min="7" max="7" width="23.28515625" style="15" customWidth="1"/>
    <col min="8" max="8" width="10.85546875" style="15" customWidth="1"/>
    <col min="9" max="9" width="23.28515625" style="15" customWidth="1"/>
    <col min="10" max="10" width="10.85546875" style="15" customWidth="1"/>
    <col min="11" max="11" width="23.28515625" style="15" customWidth="1"/>
    <col min="12" max="12" width="10.85546875" style="15" customWidth="1"/>
    <col min="13" max="13" width="23.28515625" style="15" customWidth="1"/>
    <col min="14" max="14" width="10.85546875" style="15" customWidth="1"/>
    <col min="15" max="15" width="23.28515625" style="15" customWidth="1"/>
    <col min="16" max="16" width="10.85546875" style="15" customWidth="1"/>
    <col min="17" max="17" width="23.28515625" style="15" customWidth="1"/>
    <col min="18" max="18" width="10.85546875" style="15" customWidth="1"/>
    <col min="19" max="19" width="23.28515625" style="15" customWidth="1"/>
    <col min="20" max="20" width="10.85546875" style="15" customWidth="1"/>
    <col min="21" max="21" width="23.28515625" style="15" customWidth="1"/>
    <col min="22" max="22" width="10.85546875" style="15" customWidth="1"/>
    <col min="23" max="23" width="23.28515625" style="15" customWidth="1"/>
    <col min="24" max="24" width="10.85546875" style="15" customWidth="1"/>
    <col min="25" max="25" width="23.28515625" style="15" customWidth="1"/>
    <col min="26" max="26" width="10.85546875" style="15" customWidth="1"/>
    <col min="27" max="27" width="23.28515625" style="15" customWidth="1"/>
    <col min="28" max="28" width="10.85546875" style="15" customWidth="1"/>
    <col min="29" max="29" width="23.28515625" style="15" customWidth="1"/>
    <col min="30" max="30" width="10.85546875" style="15" customWidth="1"/>
    <col min="31" max="31" width="23.28515625" style="15" customWidth="1"/>
    <col min="32" max="32" width="10.85546875" style="15" customWidth="1"/>
    <col min="33" max="33" width="23.28515625" style="15" customWidth="1"/>
    <col min="34" max="34" width="10.85546875" style="15" customWidth="1"/>
    <col min="35" max="35" width="23.28515625" style="15" customWidth="1"/>
    <col min="36" max="36" width="10.85546875" style="15" customWidth="1"/>
    <col min="37" max="37" width="23.28515625" style="15" customWidth="1"/>
    <col min="38" max="38" width="10.85546875" style="15" customWidth="1"/>
    <col min="39" max="39" width="23.28515625" style="15" customWidth="1"/>
    <col min="40" max="40" width="10.85546875" style="15" customWidth="1"/>
    <col min="41" max="41" width="23.28515625" style="15" customWidth="1"/>
    <col min="42" max="42" width="10.85546875" style="15" customWidth="1"/>
    <col min="43" max="43" width="23.28515625" style="15" customWidth="1"/>
    <col min="44" max="44" width="10.85546875" style="15" customWidth="1"/>
    <col min="45" max="45" width="23.28515625" style="15" customWidth="1"/>
    <col min="46" max="46" width="10.85546875" style="15" customWidth="1"/>
    <col min="47" max="47" width="23.28515625" style="15" customWidth="1"/>
    <col min="48" max="48" width="10.85546875" style="15" customWidth="1"/>
    <col min="49" max="49" width="23.28515625" style="15" customWidth="1"/>
    <col min="50" max="50" width="10.85546875" style="15" customWidth="1"/>
    <col min="51" max="51" width="23.28515625" style="15" customWidth="1"/>
    <col min="52" max="52" width="10.85546875" style="15" customWidth="1"/>
    <col min="53" max="53" width="23.28515625" style="15" customWidth="1"/>
    <col min="54" max="54" width="10.85546875" style="15" customWidth="1"/>
    <col min="55" max="55" width="23.28515625" style="15" customWidth="1"/>
    <col min="56" max="56" width="10.85546875" style="15" customWidth="1"/>
    <col min="57" max="57" width="23.28515625" style="15" customWidth="1"/>
    <col min="58" max="58" width="10.85546875" style="15" customWidth="1"/>
    <col min="59" max="59" width="23.28515625" style="15" customWidth="1"/>
    <col min="60" max="60" width="10.85546875" style="15" customWidth="1"/>
    <col min="61" max="61" width="23.28515625" style="15" customWidth="1"/>
    <col min="62" max="62" width="10.85546875" style="15" customWidth="1"/>
    <col min="63" max="63" width="23.28515625" style="15" customWidth="1"/>
    <col min="64" max="64" width="10.85546875" style="15" customWidth="1"/>
    <col min="65" max="65" width="23.28515625" style="15" customWidth="1"/>
    <col min="66" max="66" width="10.85546875" style="15" customWidth="1"/>
    <col min="67" max="67" width="23.28515625" style="15" customWidth="1"/>
    <col min="68" max="68" width="10.85546875" style="15" customWidth="1"/>
    <col min="69" max="69" width="23.28515625" style="15" customWidth="1"/>
    <col min="70" max="70" width="10.85546875" style="15" customWidth="1"/>
    <col min="71" max="73" width="9.140625" style="92"/>
    <col min="75" max="75" width="17.28515625" bestFit="1" customWidth="1"/>
    <col min="76" max="16384" width="9.140625" style="92"/>
  </cols>
  <sheetData>
    <row r="1" spans="1:70" ht="19.5" thickBot="1" x14ac:dyDescent="0.35">
      <c r="A1" s="1" t="s">
        <v>0</v>
      </c>
      <c r="B1" s="2"/>
      <c r="C1" s="3"/>
      <c r="D1" s="4"/>
      <c r="E1" s="4"/>
      <c r="F1" s="5" t="s">
        <v>139</v>
      </c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5"/>
      <c r="U1" s="4"/>
      <c r="V1" s="5"/>
      <c r="W1" s="4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K1" s="4"/>
      <c r="AL1" s="5"/>
      <c r="AM1" s="4"/>
      <c r="AN1" s="5"/>
      <c r="AO1" s="4"/>
      <c r="AP1" s="5"/>
      <c r="AQ1" s="4"/>
      <c r="AR1" s="5"/>
      <c r="AS1" s="4"/>
      <c r="AT1" s="5"/>
      <c r="AU1" s="4"/>
      <c r="AV1" s="5"/>
      <c r="AW1" s="4"/>
      <c r="AX1" s="5"/>
      <c r="AY1" s="4"/>
      <c r="AZ1" s="5"/>
      <c r="BA1" s="4"/>
      <c r="BB1" s="5"/>
      <c r="BC1" s="4"/>
      <c r="BD1" s="5"/>
      <c r="BE1" s="4"/>
      <c r="BF1" s="5"/>
      <c r="BG1" s="4"/>
      <c r="BH1" s="5"/>
      <c r="BI1" s="4"/>
      <c r="BJ1" s="5"/>
      <c r="BK1" s="4"/>
      <c r="BL1" s="5"/>
      <c r="BM1" s="4"/>
      <c r="BN1" s="5"/>
      <c r="BO1" s="4"/>
      <c r="BP1" s="5"/>
      <c r="BQ1" s="4"/>
      <c r="BR1" s="5"/>
    </row>
    <row r="2" spans="1:70" ht="12" customHeight="1" x14ac:dyDescent="0.25">
      <c r="A2" s="7"/>
      <c r="B2" s="8" t="s">
        <v>2</v>
      </c>
      <c r="C2" s="7"/>
      <c r="D2" s="7"/>
      <c r="E2" s="7"/>
      <c r="F2" s="9"/>
      <c r="G2" s="7"/>
      <c r="H2" s="9"/>
      <c r="I2" s="7"/>
      <c r="J2" s="9"/>
      <c r="K2" s="7"/>
      <c r="L2" s="9"/>
      <c r="M2" s="7"/>
      <c r="N2" s="9"/>
      <c r="O2" s="7"/>
      <c r="P2" s="9"/>
      <c r="Q2" s="7"/>
      <c r="R2" s="9"/>
      <c r="S2" s="7"/>
      <c r="T2" s="9"/>
      <c r="U2" s="7"/>
      <c r="V2" s="9"/>
      <c r="W2" s="7"/>
      <c r="X2" s="9"/>
      <c r="Y2" s="7"/>
      <c r="Z2" s="9"/>
      <c r="AA2" s="7"/>
      <c r="AB2" s="9"/>
      <c r="AC2" s="7"/>
      <c r="AD2" s="9"/>
      <c r="AE2" s="7"/>
      <c r="AF2" s="9"/>
      <c r="AG2" s="7"/>
      <c r="AH2" s="9"/>
      <c r="AI2" s="7"/>
      <c r="AJ2" s="9"/>
      <c r="AK2" s="7"/>
      <c r="AL2" s="9"/>
      <c r="AM2" s="7"/>
      <c r="AN2" s="9"/>
      <c r="AO2" s="7"/>
      <c r="AP2" s="9"/>
      <c r="AQ2" s="7"/>
      <c r="AR2" s="9"/>
      <c r="AS2" s="7"/>
      <c r="AT2" s="9"/>
      <c r="AU2" s="7"/>
      <c r="AV2" s="9"/>
      <c r="AW2" s="7"/>
      <c r="AX2" s="9"/>
      <c r="AY2" s="7"/>
      <c r="AZ2" s="9"/>
      <c r="BA2" s="7"/>
      <c r="BB2" s="9"/>
      <c r="BC2" s="7"/>
      <c r="BD2" s="9"/>
      <c r="BE2" s="7"/>
      <c r="BF2" s="9"/>
      <c r="BG2" s="7"/>
      <c r="BH2" s="9"/>
      <c r="BI2" s="7"/>
      <c r="BJ2" s="9"/>
      <c r="BK2" s="7"/>
      <c r="BL2" s="9"/>
      <c r="BM2" s="7"/>
      <c r="BN2" s="9"/>
      <c r="BO2" s="7"/>
      <c r="BP2" s="9"/>
      <c r="BQ2" s="7"/>
      <c r="BR2" s="9"/>
    </row>
    <row r="3" spans="1:70" ht="10.5" customHeight="1" x14ac:dyDescent="0.25">
      <c r="A3" s="7"/>
      <c r="B3" s="10"/>
      <c r="C3" s="7"/>
      <c r="D3" s="7"/>
      <c r="E3" s="7"/>
      <c r="F3" s="9"/>
      <c r="G3" s="7"/>
      <c r="H3" s="9"/>
      <c r="I3" s="7"/>
      <c r="J3" s="9"/>
      <c r="K3" s="7"/>
      <c r="L3" s="9"/>
      <c r="M3" s="7"/>
      <c r="N3" s="9"/>
      <c r="O3" s="7"/>
      <c r="P3" s="9"/>
      <c r="Q3" s="7"/>
      <c r="R3" s="9"/>
      <c r="S3" s="7"/>
      <c r="T3" s="9"/>
      <c r="U3" s="7"/>
      <c r="V3" s="9"/>
      <c r="W3" s="7"/>
      <c r="X3" s="9"/>
      <c r="Y3" s="7"/>
      <c r="Z3" s="9"/>
      <c r="AA3" s="7"/>
      <c r="AB3" s="9"/>
      <c r="AC3" s="7"/>
      <c r="AD3" s="9"/>
      <c r="AE3" s="7"/>
      <c r="AF3" s="9"/>
      <c r="AG3" s="7"/>
      <c r="AH3" s="9"/>
      <c r="AI3" s="7"/>
      <c r="AJ3" s="9"/>
      <c r="AK3" s="7"/>
      <c r="AL3" s="9"/>
      <c r="AM3" s="7"/>
      <c r="AN3" s="9"/>
      <c r="AO3" s="7"/>
      <c r="AP3" s="9"/>
      <c r="AQ3" s="7"/>
      <c r="AR3" s="9"/>
      <c r="AS3" s="7"/>
      <c r="AT3" s="9"/>
      <c r="AU3" s="7"/>
      <c r="AV3" s="9"/>
      <c r="AW3" s="7"/>
      <c r="AX3" s="9"/>
      <c r="AY3" s="7"/>
      <c r="AZ3" s="9"/>
      <c r="BA3" s="7"/>
      <c r="BB3" s="9"/>
      <c r="BC3" s="7"/>
      <c r="BD3" s="9"/>
      <c r="BE3" s="7"/>
      <c r="BF3" s="9"/>
      <c r="BG3" s="7"/>
      <c r="BH3" s="9"/>
      <c r="BI3" s="7"/>
      <c r="BJ3" s="9"/>
      <c r="BK3" s="7"/>
      <c r="BL3" s="9"/>
      <c r="BM3" s="7"/>
      <c r="BN3" s="9"/>
      <c r="BO3" s="7"/>
      <c r="BP3" s="9"/>
      <c r="BQ3" s="7"/>
      <c r="BR3" s="9"/>
    </row>
    <row r="4" spans="1:70" ht="15.75" customHeight="1" x14ac:dyDescent="0.3">
      <c r="A4" s="109" t="s">
        <v>3</v>
      </c>
      <c r="B4" s="109"/>
      <c r="C4" s="109"/>
      <c r="D4" s="109"/>
      <c r="E4" s="109"/>
      <c r="F4" s="109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</row>
    <row r="5" spans="1:70" x14ac:dyDescent="0.25">
      <c r="A5" s="11" t="s">
        <v>4</v>
      </c>
      <c r="B5" s="12"/>
      <c r="C5" s="13"/>
      <c r="D5" s="14"/>
    </row>
    <row r="6" spans="1:70" ht="12" customHeight="1" x14ac:dyDescent="0.25">
      <c r="A6" s="16" t="s">
        <v>5</v>
      </c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</row>
    <row r="7" spans="1:70" ht="12" customHeight="1" x14ac:dyDescent="0.25">
      <c r="A7" s="20"/>
      <c r="B7" s="12"/>
      <c r="C7" s="21"/>
      <c r="D7" s="21"/>
      <c r="E7" s="22"/>
      <c r="F7" s="23"/>
      <c r="G7" s="22"/>
      <c r="H7" s="23"/>
      <c r="I7" s="22"/>
      <c r="J7" s="23"/>
      <c r="K7" s="22"/>
      <c r="L7" s="23"/>
      <c r="M7" s="22"/>
      <c r="N7" s="23"/>
      <c r="O7" s="22"/>
      <c r="P7" s="23"/>
      <c r="Q7" s="22"/>
      <c r="R7" s="23"/>
      <c r="S7" s="22"/>
      <c r="T7" s="23"/>
      <c r="U7" s="22"/>
      <c r="V7" s="23"/>
      <c r="W7" s="22"/>
      <c r="X7" s="23"/>
      <c r="Y7" s="22"/>
      <c r="Z7" s="23"/>
      <c r="AA7" s="22"/>
      <c r="AB7" s="23"/>
      <c r="AC7" s="22"/>
      <c r="AD7" s="23"/>
      <c r="AE7" s="22"/>
      <c r="AF7" s="23"/>
      <c r="AG7" s="22"/>
      <c r="AH7" s="23"/>
      <c r="AI7" s="22"/>
      <c r="AJ7" s="23"/>
      <c r="AK7" s="22"/>
      <c r="AL7" s="23"/>
      <c r="AM7" s="22"/>
      <c r="AN7" s="23"/>
      <c r="AO7" s="22"/>
      <c r="AP7" s="23"/>
      <c r="AQ7" s="22"/>
      <c r="AR7" s="23"/>
      <c r="AS7" s="22"/>
      <c r="AT7" s="23"/>
      <c r="AU7" s="22"/>
      <c r="AV7" s="23"/>
      <c r="AW7" s="22"/>
      <c r="AX7" s="23"/>
      <c r="AY7" s="22"/>
      <c r="AZ7" s="23"/>
      <c r="BA7" s="22"/>
      <c r="BB7" s="23"/>
      <c r="BC7" s="22"/>
      <c r="BD7" s="23"/>
      <c r="BE7" s="22"/>
      <c r="BF7" s="23"/>
      <c r="BG7" s="22"/>
      <c r="BH7" s="23"/>
      <c r="BI7" s="22"/>
      <c r="BJ7" s="23"/>
      <c r="BK7" s="22"/>
      <c r="BL7" s="23"/>
      <c r="BM7" s="22"/>
      <c r="BN7" s="23"/>
      <c r="BO7" s="22"/>
      <c r="BP7" s="23"/>
      <c r="BQ7" s="22"/>
      <c r="BR7" s="23"/>
    </row>
    <row r="8" spans="1:70" ht="12" customHeight="1" x14ac:dyDescent="0.25">
      <c r="A8" s="16"/>
      <c r="B8" s="17"/>
      <c r="C8" s="93"/>
      <c r="D8" s="25" t="s">
        <v>6</v>
      </c>
      <c r="E8" s="103"/>
      <c r="F8" s="104"/>
      <c r="G8" s="103" t="s">
        <v>7</v>
      </c>
      <c r="H8" s="104"/>
      <c r="I8" s="103">
        <v>230</v>
      </c>
      <c r="J8" s="104"/>
      <c r="K8" s="103">
        <v>250</v>
      </c>
      <c r="L8" s="104"/>
      <c r="M8" s="103">
        <v>310</v>
      </c>
      <c r="N8" s="104"/>
      <c r="O8" s="103">
        <v>330</v>
      </c>
      <c r="P8" s="104"/>
      <c r="Q8" s="103">
        <v>410</v>
      </c>
      <c r="R8" s="104"/>
      <c r="S8" s="103">
        <v>420</v>
      </c>
      <c r="T8" s="104"/>
      <c r="U8" s="103">
        <v>430</v>
      </c>
      <c r="V8" s="104"/>
      <c r="W8" s="103">
        <v>440</v>
      </c>
      <c r="X8" s="104"/>
      <c r="Y8" s="103">
        <v>450</v>
      </c>
      <c r="Z8" s="104"/>
      <c r="AA8" s="103">
        <v>460</v>
      </c>
      <c r="AB8" s="104"/>
      <c r="AC8" s="103">
        <v>510</v>
      </c>
      <c r="AD8" s="104"/>
      <c r="AE8" s="103">
        <v>520</v>
      </c>
      <c r="AF8" s="104"/>
      <c r="AG8" s="103">
        <v>530</v>
      </c>
      <c r="AH8" s="104"/>
      <c r="AI8" s="103">
        <v>540</v>
      </c>
      <c r="AJ8" s="104"/>
      <c r="AK8" s="103">
        <v>550</v>
      </c>
      <c r="AL8" s="104"/>
      <c r="AM8" s="103">
        <v>560</v>
      </c>
      <c r="AN8" s="104"/>
      <c r="AO8" s="103">
        <v>570</v>
      </c>
      <c r="AP8" s="104"/>
      <c r="AQ8" s="103">
        <v>610</v>
      </c>
      <c r="AR8" s="104"/>
      <c r="AS8" s="103">
        <v>620</v>
      </c>
      <c r="AT8" s="104"/>
      <c r="AU8" s="103">
        <v>630</v>
      </c>
      <c r="AV8" s="104"/>
      <c r="AW8" s="103">
        <v>633</v>
      </c>
      <c r="AX8" s="104"/>
      <c r="AY8" s="103">
        <v>640</v>
      </c>
      <c r="AZ8" s="104"/>
      <c r="BA8" s="103">
        <v>650</v>
      </c>
      <c r="BB8" s="104"/>
      <c r="BC8" s="103">
        <v>660</v>
      </c>
      <c r="BD8" s="104"/>
      <c r="BE8" s="103" t="s">
        <v>8</v>
      </c>
      <c r="BF8" s="104"/>
      <c r="BG8" s="103" t="s">
        <v>9</v>
      </c>
      <c r="BH8" s="104"/>
      <c r="BI8" s="103">
        <v>720</v>
      </c>
      <c r="BJ8" s="104"/>
      <c r="BK8" s="103">
        <v>730</v>
      </c>
      <c r="BL8" s="104"/>
      <c r="BM8" s="103">
        <v>740</v>
      </c>
      <c r="BN8" s="104"/>
      <c r="BO8" s="103" t="s">
        <v>10</v>
      </c>
      <c r="BP8" s="104"/>
      <c r="BQ8" s="103">
        <v>910</v>
      </c>
      <c r="BR8" s="104"/>
    </row>
    <row r="9" spans="1:70" ht="12" customHeight="1" x14ac:dyDescent="0.25">
      <c r="A9" s="16"/>
      <c r="B9" s="17"/>
      <c r="C9" s="93"/>
      <c r="D9" s="26" t="s">
        <v>11</v>
      </c>
      <c r="E9" s="107" t="s">
        <v>12</v>
      </c>
      <c r="F9" s="108"/>
      <c r="G9" s="107" t="s">
        <v>13</v>
      </c>
      <c r="H9" s="108"/>
      <c r="I9" s="101" t="s">
        <v>14</v>
      </c>
      <c r="J9" s="102"/>
      <c r="K9" s="101" t="s">
        <v>15</v>
      </c>
      <c r="L9" s="102"/>
      <c r="M9" s="101" t="s">
        <v>16</v>
      </c>
      <c r="N9" s="102"/>
      <c r="O9" s="101" t="s">
        <v>17</v>
      </c>
      <c r="P9" s="102"/>
      <c r="Q9" s="101" t="s">
        <v>18</v>
      </c>
      <c r="R9" s="102"/>
      <c r="S9" s="101" t="s">
        <v>19</v>
      </c>
      <c r="T9" s="102"/>
      <c r="U9" s="101" t="s">
        <v>20</v>
      </c>
      <c r="V9" s="102"/>
      <c r="W9" s="101" t="s">
        <v>21</v>
      </c>
      <c r="X9" s="102"/>
      <c r="Y9" s="101" t="s">
        <v>22</v>
      </c>
      <c r="Z9" s="102"/>
      <c r="AA9" s="101" t="s">
        <v>23</v>
      </c>
      <c r="AB9" s="102"/>
      <c r="AC9" s="101" t="s">
        <v>24</v>
      </c>
      <c r="AD9" s="102"/>
      <c r="AE9" s="101" t="s">
        <v>25</v>
      </c>
      <c r="AF9" s="102"/>
      <c r="AG9" s="101" t="s">
        <v>26</v>
      </c>
      <c r="AH9" s="102"/>
      <c r="AI9" s="101" t="s">
        <v>27</v>
      </c>
      <c r="AJ9" s="102"/>
      <c r="AK9" s="101" t="s">
        <v>28</v>
      </c>
      <c r="AL9" s="102"/>
      <c r="AM9" s="101" t="s">
        <v>29</v>
      </c>
      <c r="AN9" s="102"/>
      <c r="AO9" s="101" t="s">
        <v>30</v>
      </c>
      <c r="AP9" s="102"/>
      <c r="AQ9" s="101" t="s">
        <v>31</v>
      </c>
      <c r="AR9" s="102"/>
      <c r="AS9" s="101" t="s">
        <v>32</v>
      </c>
      <c r="AT9" s="102"/>
      <c r="AU9" s="101" t="s">
        <v>33</v>
      </c>
      <c r="AV9" s="102"/>
      <c r="AW9" s="101" t="s">
        <v>34</v>
      </c>
      <c r="AX9" s="102"/>
      <c r="AY9" s="101" t="s">
        <v>35</v>
      </c>
      <c r="AZ9" s="102"/>
      <c r="BA9" s="101" t="s">
        <v>36</v>
      </c>
      <c r="BB9" s="102"/>
      <c r="BC9" s="101" t="s">
        <v>37</v>
      </c>
      <c r="BD9" s="102"/>
      <c r="BE9" s="101" t="s">
        <v>38</v>
      </c>
      <c r="BF9" s="102"/>
      <c r="BG9" s="101" t="s">
        <v>136</v>
      </c>
      <c r="BH9" s="102"/>
      <c r="BI9" s="101" t="s">
        <v>40</v>
      </c>
      <c r="BJ9" s="102"/>
      <c r="BK9" s="101" t="s">
        <v>41</v>
      </c>
      <c r="BL9" s="102"/>
      <c r="BM9" s="101" t="s">
        <v>42</v>
      </c>
      <c r="BN9" s="102"/>
      <c r="BO9" s="101" t="s">
        <v>43</v>
      </c>
      <c r="BP9" s="102"/>
      <c r="BQ9" s="101" t="s">
        <v>44</v>
      </c>
      <c r="BR9" s="102"/>
    </row>
    <row r="10" spans="1:70" ht="12" customHeight="1" x14ac:dyDescent="0.25">
      <c r="A10" s="93"/>
      <c r="B10" s="27"/>
      <c r="C10" s="93"/>
      <c r="D10" s="25" t="s">
        <v>46</v>
      </c>
      <c r="E10" s="103"/>
      <c r="F10" s="104"/>
      <c r="G10" s="103" t="s">
        <v>47</v>
      </c>
      <c r="H10" s="104"/>
      <c r="I10" s="105" t="s">
        <v>137</v>
      </c>
      <c r="J10" s="106"/>
      <c r="K10" s="101" t="s">
        <v>49</v>
      </c>
      <c r="L10" s="102"/>
      <c r="M10" s="101" t="s">
        <v>50</v>
      </c>
      <c r="N10" s="102"/>
      <c r="O10" s="101" t="s">
        <v>51</v>
      </c>
      <c r="P10" s="102"/>
      <c r="Q10" s="101" t="s">
        <v>52</v>
      </c>
      <c r="R10" s="102"/>
      <c r="S10" s="101" t="s">
        <v>53</v>
      </c>
      <c r="T10" s="102"/>
      <c r="U10" s="101" t="s">
        <v>54</v>
      </c>
      <c r="V10" s="102"/>
      <c r="W10" s="101" t="s">
        <v>55</v>
      </c>
      <c r="X10" s="102"/>
      <c r="Y10" s="101" t="s">
        <v>56</v>
      </c>
      <c r="Z10" s="102"/>
      <c r="AA10" s="101" t="s">
        <v>57</v>
      </c>
      <c r="AB10" s="102"/>
      <c r="AC10" s="101" t="s">
        <v>58</v>
      </c>
      <c r="AD10" s="102"/>
      <c r="AE10" s="101" t="s">
        <v>59</v>
      </c>
      <c r="AF10" s="102"/>
      <c r="AG10" s="101" t="s">
        <v>60</v>
      </c>
      <c r="AH10" s="102"/>
      <c r="AI10" s="101" t="s">
        <v>61</v>
      </c>
      <c r="AJ10" s="102"/>
      <c r="AK10" s="101" t="s">
        <v>62</v>
      </c>
      <c r="AL10" s="102"/>
      <c r="AM10" s="101" t="s">
        <v>63</v>
      </c>
      <c r="AN10" s="102"/>
      <c r="AO10" s="101" t="s">
        <v>64</v>
      </c>
      <c r="AP10" s="102"/>
      <c r="AQ10" s="101" t="s">
        <v>65</v>
      </c>
      <c r="AR10" s="102"/>
      <c r="AS10" s="101" t="s">
        <v>66</v>
      </c>
      <c r="AT10" s="102"/>
      <c r="AU10" s="101" t="s">
        <v>67</v>
      </c>
      <c r="AV10" s="102"/>
      <c r="AW10" s="101" t="s">
        <v>68</v>
      </c>
      <c r="AX10" s="102"/>
      <c r="AY10" s="101" t="s">
        <v>69</v>
      </c>
      <c r="AZ10" s="102"/>
      <c r="BA10" s="101" t="s">
        <v>70</v>
      </c>
      <c r="BB10" s="102"/>
      <c r="BC10" s="101" t="s">
        <v>71</v>
      </c>
      <c r="BD10" s="102"/>
      <c r="BE10" s="101" t="s">
        <v>72</v>
      </c>
      <c r="BF10" s="102"/>
      <c r="BG10" s="101" t="s">
        <v>73</v>
      </c>
      <c r="BH10" s="102"/>
      <c r="BI10" s="101" t="s">
        <v>74</v>
      </c>
      <c r="BJ10" s="102"/>
      <c r="BK10" s="101" t="s">
        <v>75</v>
      </c>
      <c r="BL10" s="102"/>
      <c r="BM10" s="101" t="s">
        <v>76</v>
      </c>
      <c r="BN10" s="102"/>
      <c r="BO10" s="101" t="s">
        <v>77</v>
      </c>
      <c r="BP10" s="102"/>
      <c r="BQ10" s="101" t="s">
        <v>78</v>
      </c>
      <c r="BR10" s="102"/>
    </row>
    <row r="11" spans="1:70" ht="12" customHeight="1" x14ac:dyDescent="0.25">
      <c r="A11" s="94"/>
      <c r="B11" s="94"/>
      <c r="C11" s="93"/>
      <c r="D11" s="25" t="s">
        <v>80</v>
      </c>
      <c r="E11" s="103"/>
      <c r="F11" s="104"/>
      <c r="G11" s="103" t="s">
        <v>81</v>
      </c>
      <c r="H11" s="104"/>
      <c r="I11" s="105">
        <v>2423</v>
      </c>
      <c r="J11" s="106"/>
      <c r="K11" s="101">
        <v>2425</v>
      </c>
      <c r="L11" s="102"/>
      <c r="M11" s="101">
        <v>2431</v>
      </c>
      <c r="N11" s="102"/>
      <c r="O11" s="101" t="s">
        <v>82</v>
      </c>
      <c r="P11" s="102"/>
      <c r="Q11" s="101">
        <v>2441</v>
      </c>
      <c r="R11" s="102"/>
      <c r="S11" s="101">
        <v>2442</v>
      </c>
      <c r="T11" s="102"/>
      <c r="U11" s="101">
        <v>2443</v>
      </c>
      <c r="V11" s="102"/>
      <c r="W11" s="101">
        <v>2444</v>
      </c>
      <c r="X11" s="102"/>
      <c r="Y11" s="101">
        <v>2445</v>
      </c>
      <c r="Z11" s="102"/>
      <c r="AA11" s="101">
        <v>2446</v>
      </c>
      <c r="AB11" s="102"/>
      <c r="AC11" s="101">
        <v>2451</v>
      </c>
      <c r="AD11" s="102"/>
      <c r="AE11" s="101">
        <v>2452</v>
      </c>
      <c r="AF11" s="102"/>
      <c r="AG11" s="101">
        <v>2453</v>
      </c>
      <c r="AH11" s="102"/>
      <c r="AI11" s="101">
        <v>2454</v>
      </c>
      <c r="AJ11" s="102"/>
      <c r="AK11" s="101">
        <v>2455</v>
      </c>
      <c r="AL11" s="102"/>
      <c r="AM11" s="101">
        <v>2456</v>
      </c>
      <c r="AN11" s="102"/>
      <c r="AO11" s="101">
        <v>2457</v>
      </c>
      <c r="AP11" s="102"/>
      <c r="AQ11" s="101">
        <v>2461</v>
      </c>
      <c r="AR11" s="102"/>
      <c r="AS11" s="101">
        <v>2462</v>
      </c>
      <c r="AT11" s="102"/>
      <c r="AU11" s="101">
        <v>2463</v>
      </c>
      <c r="AV11" s="102"/>
      <c r="AW11" s="101">
        <v>2459</v>
      </c>
      <c r="AX11" s="102"/>
      <c r="AY11" s="101">
        <v>2464</v>
      </c>
      <c r="AZ11" s="102"/>
      <c r="BA11" s="101">
        <v>2465</v>
      </c>
      <c r="BB11" s="102"/>
      <c r="BC11" s="101">
        <v>2466</v>
      </c>
      <c r="BD11" s="102"/>
      <c r="BE11" s="101" t="s">
        <v>83</v>
      </c>
      <c r="BF11" s="102"/>
      <c r="BG11" s="101" t="s">
        <v>84</v>
      </c>
      <c r="BH11" s="102"/>
      <c r="BI11" s="101" t="s">
        <v>85</v>
      </c>
      <c r="BJ11" s="102"/>
      <c r="BK11" s="101">
        <v>2473</v>
      </c>
      <c r="BL11" s="102"/>
      <c r="BM11" s="101">
        <v>2474</v>
      </c>
      <c r="BN11" s="102"/>
      <c r="BO11" s="101" t="s">
        <v>86</v>
      </c>
      <c r="BP11" s="102"/>
      <c r="BQ11" s="101">
        <v>2491</v>
      </c>
      <c r="BR11" s="102"/>
    </row>
    <row r="12" spans="1:70" ht="12.95" customHeight="1" x14ac:dyDescent="0.25">
      <c r="A12" s="31" t="s">
        <v>89</v>
      </c>
      <c r="B12" s="95"/>
      <c r="C12" s="32" t="s">
        <v>90</v>
      </c>
      <c r="D12" s="33"/>
      <c r="E12" s="30" t="s">
        <v>87</v>
      </c>
      <c r="F12" s="30" t="s">
        <v>88</v>
      </c>
      <c r="G12" s="30" t="s">
        <v>87</v>
      </c>
      <c r="H12" s="30" t="s">
        <v>88</v>
      </c>
      <c r="I12" s="30" t="s">
        <v>87</v>
      </c>
      <c r="J12" s="30" t="s">
        <v>88</v>
      </c>
      <c r="K12" s="30" t="s">
        <v>87</v>
      </c>
      <c r="L12" s="30" t="s">
        <v>88</v>
      </c>
      <c r="M12" s="30" t="s">
        <v>87</v>
      </c>
      <c r="N12" s="30" t="s">
        <v>88</v>
      </c>
      <c r="O12" s="30" t="s">
        <v>87</v>
      </c>
      <c r="P12" s="30" t="s">
        <v>88</v>
      </c>
      <c r="Q12" s="30" t="s">
        <v>87</v>
      </c>
      <c r="R12" s="30" t="s">
        <v>88</v>
      </c>
      <c r="S12" s="30" t="s">
        <v>87</v>
      </c>
      <c r="T12" s="30" t="s">
        <v>88</v>
      </c>
      <c r="U12" s="30" t="s">
        <v>87</v>
      </c>
      <c r="V12" s="30" t="s">
        <v>88</v>
      </c>
      <c r="W12" s="30" t="s">
        <v>87</v>
      </c>
      <c r="X12" s="30" t="s">
        <v>88</v>
      </c>
      <c r="Y12" s="30" t="s">
        <v>87</v>
      </c>
      <c r="Z12" s="30" t="s">
        <v>88</v>
      </c>
      <c r="AA12" s="30" t="s">
        <v>87</v>
      </c>
      <c r="AB12" s="30" t="s">
        <v>88</v>
      </c>
      <c r="AC12" s="30" t="s">
        <v>87</v>
      </c>
      <c r="AD12" s="30" t="s">
        <v>88</v>
      </c>
      <c r="AE12" s="30" t="s">
        <v>87</v>
      </c>
      <c r="AF12" s="30" t="s">
        <v>88</v>
      </c>
      <c r="AG12" s="30" t="s">
        <v>87</v>
      </c>
      <c r="AH12" s="30" t="s">
        <v>88</v>
      </c>
      <c r="AI12" s="30" t="s">
        <v>87</v>
      </c>
      <c r="AJ12" s="30" t="s">
        <v>88</v>
      </c>
      <c r="AK12" s="30" t="s">
        <v>87</v>
      </c>
      <c r="AL12" s="30" t="s">
        <v>88</v>
      </c>
      <c r="AM12" s="30" t="s">
        <v>87</v>
      </c>
      <c r="AN12" s="30" t="s">
        <v>88</v>
      </c>
      <c r="AO12" s="30" t="s">
        <v>87</v>
      </c>
      <c r="AP12" s="30" t="s">
        <v>88</v>
      </c>
      <c r="AQ12" s="30" t="s">
        <v>87</v>
      </c>
      <c r="AR12" s="30" t="s">
        <v>88</v>
      </c>
      <c r="AS12" s="30" t="s">
        <v>87</v>
      </c>
      <c r="AT12" s="30" t="s">
        <v>88</v>
      </c>
      <c r="AU12" s="30" t="s">
        <v>87</v>
      </c>
      <c r="AV12" s="30" t="s">
        <v>88</v>
      </c>
      <c r="AW12" s="30" t="s">
        <v>87</v>
      </c>
      <c r="AX12" s="30" t="s">
        <v>88</v>
      </c>
      <c r="AY12" s="30" t="s">
        <v>87</v>
      </c>
      <c r="AZ12" s="30" t="s">
        <v>88</v>
      </c>
      <c r="BA12" s="30" t="s">
        <v>87</v>
      </c>
      <c r="BB12" s="30" t="s">
        <v>88</v>
      </c>
      <c r="BC12" s="30" t="s">
        <v>87</v>
      </c>
      <c r="BD12" s="30" t="s">
        <v>88</v>
      </c>
      <c r="BE12" s="30" t="s">
        <v>87</v>
      </c>
      <c r="BF12" s="30" t="s">
        <v>88</v>
      </c>
      <c r="BG12" s="30" t="s">
        <v>87</v>
      </c>
      <c r="BH12" s="30" t="s">
        <v>88</v>
      </c>
      <c r="BI12" s="30" t="s">
        <v>87</v>
      </c>
      <c r="BJ12" s="30" t="s">
        <v>88</v>
      </c>
      <c r="BK12" s="30" t="s">
        <v>87</v>
      </c>
      <c r="BL12" s="30" t="s">
        <v>88</v>
      </c>
      <c r="BM12" s="30" t="s">
        <v>87</v>
      </c>
      <c r="BN12" s="30" t="s">
        <v>88</v>
      </c>
      <c r="BO12" s="30" t="s">
        <v>87</v>
      </c>
      <c r="BP12" s="30" t="s">
        <v>88</v>
      </c>
      <c r="BQ12" s="30" t="s">
        <v>87</v>
      </c>
      <c r="BR12" s="30" t="s">
        <v>88</v>
      </c>
    </row>
    <row r="13" spans="1:70" ht="12.95" customHeight="1" x14ac:dyDescent="0.25">
      <c r="A13" s="31"/>
      <c r="B13" s="95"/>
      <c r="C13" s="32"/>
      <c r="D13" s="33"/>
      <c r="E13" s="30" t="s">
        <v>91</v>
      </c>
      <c r="F13" s="30" t="s">
        <v>91</v>
      </c>
      <c r="G13" s="30" t="s">
        <v>91</v>
      </c>
      <c r="H13" s="30" t="s">
        <v>91</v>
      </c>
      <c r="I13" s="30" t="s">
        <v>91</v>
      </c>
      <c r="J13" s="30" t="s">
        <v>91</v>
      </c>
      <c r="K13" s="30" t="s">
        <v>91</v>
      </c>
      <c r="L13" s="30" t="s">
        <v>91</v>
      </c>
      <c r="M13" s="30" t="s">
        <v>91</v>
      </c>
      <c r="N13" s="30" t="s">
        <v>91</v>
      </c>
      <c r="O13" s="30" t="s">
        <v>91</v>
      </c>
      <c r="P13" s="30" t="s">
        <v>91</v>
      </c>
      <c r="Q13" s="30" t="s">
        <v>91</v>
      </c>
      <c r="R13" s="30" t="s">
        <v>91</v>
      </c>
      <c r="S13" s="30" t="s">
        <v>91</v>
      </c>
      <c r="T13" s="30" t="s">
        <v>91</v>
      </c>
      <c r="U13" s="30" t="s">
        <v>91</v>
      </c>
      <c r="V13" s="30" t="s">
        <v>91</v>
      </c>
      <c r="W13" s="30" t="s">
        <v>91</v>
      </c>
      <c r="X13" s="30" t="s">
        <v>91</v>
      </c>
      <c r="Y13" s="30" t="s">
        <v>91</v>
      </c>
      <c r="Z13" s="30" t="s">
        <v>91</v>
      </c>
      <c r="AA13" s="30" t="s">
        <v>91</v>
      </c>
      <c r="AB13" s="30" t="s">
        <v>91</v>
      </c>
      <c r="AC13" s="30" t="s">
        <v>91</v>
      </c>
      <c r="AD13" s="30" t="s">
        <v>91</v>
      </c>
      <c r="AE13" s="30" t="s">
        <v>91</v>
      </c>
      <c r="AF13" s="30" t="s">
        <v>91</v>
      </c>
      <c r="AG13" s="30" t="s">
        <v>91</v>
      </c>
      <c r="AH13" s="30" t="s">
        <v>91</v>
      </c>
      <c r="AI13" s="30" t="s">
        <v>91</v>
      </c>
      <c r="AJ13" s="30" t="s">
        <v>91</v>
      </c>
      <c r="AK13" s="30" t="s">
        <v>91</v>
      </c>
      <c r="AL13" s="30" t="s">
        <v>91</v>
      </c>
      <c r="AM13" s="30" t="s">
        <v>91</v>
      </c>
      <c r="AN13" s="30" t="s">
        <v>91</v>
      </c>
      <c r="AO13" s="30" t="s">
        <v>91</v>
      </c>
      <c r="AP13" s="30" t="s">
        <v>91</v>
      </c>
      <c r="AQ13" s="30" t="s">
        <v>91</v>
      </c>
      <c r="AR13" s="30" t="s">
        <v>91</v>
      </c>
      <c r="AS13" s="30" t="s">
        <v>91</v>
      </c>
      <c r="AT13" s="30" t="s">
        <v>91</v>
      </c>
      <c r="AU13" s="30" t="s">
        <v>91</v>
      </c>
      <c r="AV13" s="30" t="s">
        <v>91</v>
      </c>
      <c r="AW13" s="30" t="s">
        <v>91</v>
      </c>
      <c r="AX13" s="30" t="s">
        <v>91</v>
      </c>
      <c r="AY13" s="30" t="s">
        <v>91</v>
      </c>
      <c r="AZ13" s="30" t="s">
        <v>91</v>
      </c>
      <c r="BA13" s="30" t="s">
        <v>91</v>
      </c>
      <c r="BB13" s="30" t="s">
        <v>91</v>
      </c>
      <c r="BC13" s="30" t="s">
        <v>91</v>
      </c>
      <c r="BD13" s="30" t="s">
        <v>91</v>
      </c>
      <c r="BE13" s="30" t="s">
        <v>91</v>
      </c>
      <c r="BF13" s="30" t="s">
        <v>91</v>
      </c>
      <c r="BG13" s="30" t="s">
        <v>91</v>
      </c>
      <c r="BH13" s="30" t="s">
        <v>91</v>
      </c>
      <c r="BI13" s="30" t="s">
        <v>91</v>
      </c>
      <c r="BJ13" s="30" t="s">
        <v>91</v>
      </c>
      <c r="BK13" s="30" t="s">
        <v>91</v>
      </c>
      <c r="BL13" s="30" t="s">
        <v>91</v>
      </c>
      <c r="BM13" s="30" t="s">
        <v>91</v>
      </c>
      <c r="BN13" s="30" t="s">
        <v>91</v>
      </c>
      <c r="BO13" s="30" t="s">
        <v>91</v>
      </c>
      <c r="BP13" s="30" t="s">
        <v>91</v>
      </c>
      <c r="BQ13" s="30" t="s">
        <v>91</v>
      </c>
      <c r="BR13" s="30" t="s">
        <v>91</v>
      </c>
    </row>
    <row r="14" spans="1:70" ht="12.95" customHeight="1" thickBot="1" x14ac:dyDescent="0.3">
      <c r="A14" s="34" t="s">
        <v>92</v>
      </c>
      <c r="B14" s="27"/>
      <c r="C14" s="35" t="s">
        <v>93</v>
      </c>
      <c r="D14" s="96"/>
      <c r="E14" s="37" t="s">
        <v>94</v>
      </c>
      <c r="F14" s="37" t="s">
        <v>95</v>
      </c>
      <c r="G14" s="37" t="s">
        <v>94</v>
      </c>
      <c r="H14" s="37" t="s">
        <v>95</v>
      </c>
      <c r="I14" s="37" t="s">
        <v>94</v>
      </c>
      <c r="J14" s="37" t="s">
        <v>95</v>
      </c>
      <c r="K14" s="37" t="s">
        <v>94</v>
      </c>
      <c r="L14" s="37" t="s">
        <v>95</v>
      </c>
      <c r="M14" s="37" t="s">
        <v>94</v>
      </c>
      <c r="N14" s="37" t="s">
        <v>95</v>
      </c>
      <c r="O14" s="37" t="s">
        <v>94</v>
      </c>
      <c r="P14" s="37" t="s">
        <v>95</v>
      </c>
      <c r="Q14" s="37" t="s">
        <v>94</v>
      </c>
      <c r="R14" s="37" t="s">
        <v>95</v>
      </c>
      <c r="S14" s="37" t="s">
        <v>94</v>
      </c>
      <c r="T14" s="37" t="s">
        <v>95</v>
      </c>
      <c r="U14" s="37" t="s">
        <v>94</v>
      </c>
      <c r="V14" s="37" t="s">
        <v>95</v>
      </c>
      <c r="W14" s="37" t="s">
        <v>94</v>
      </c>
      <c r="X14" s="37" t="s">
        <v>95</v>
      </c>
      <c r="Y14" s="37" t="s">
        <v>94</v>
      </c>
      <c r="Z14" s="37" t="s">
        <v>95</v>
      </c>
      <c r="AA14" s="37" t="s">
        <v>94</v>
      </c>
      <c r="AB14" s="37" t="s">
        <v>95</v>
      </c>
      <c r="AC14" s="37" t="s">
        <v>94</v>
      </c>
      <c r="AD14" s="37" t="s">
        <v>95</v>
      </c>
      <c r="AE14" s="37" t="s">
        <v>94</v>
      </c>
      <c r="AF14" s="37" t="s">
        <v>95</v>
      </c>
      <c r="AG14" s="37" t="s">
        <v>94</v>
      </c>
      <c r="AH14" s="37" t="s">
        <v>95</v>
      </c>
      <c r="AI14" s="37" t="s">
        <v>94</v>
      </c>
      <c r="AJ14" s="37" t="s">
        <v>95</v>
      </c>
      <c r="AK14" s="37" t="s">
        <v>94</v>
      </c>
      <c r="AL14" s="37" t="s">
        <v>95</v>
      </c>
      <c r="AM14" s="37" t="s">
        <v>94</v>
      </c>
      <c r="AN14" s="37" t="s">
        <v>95</v>
      </c>
      <c r="AO14" s="37" t="s">
        <v>94</v>
      </c>
      <c r="AP14" s="37" t="s">
        <v>95</v>
      </c>
      <c r="AQ14" s="37" t="s">
        <v>94</v>
      </c>
      <c r="AR14" s="37" t="s">
        <v>95</v>
      </c>
      <c r="AS14" s="37" t="s">
        <v>94</v>
      </c>
      <c r="AT14" s="37" t="s">
        <v>95</v>
      </c>
      <c r="AU14" s="37" t="s">
        <v>94</v>
      </c>
      <c r="AV14" s="37" t="s">
        <v>95</v>
      </c>
      <c r="AW14" s="37" t="s">
        <v>94</v>
      </c>
      <c r="AX14" s="37" t="s">
        <v>95</v>
      </c>
      <c r="AY14" s="37" t="s">
        <v>94</v>
      </c>
      <c r="AZ14" s="37" t="s">
        <v>95</v>
      </c>
      <c r="BA14" s="37" t="s">
        <v>94</v>
      </c>
      <c r="BB14" s="37" t="s">
        <v>95</v>
      </c>
      <c r="BC14" s="37" t="s">
        <v>94</v>
      </c>
      <c r="BD14" s="37" t="s">
        <v>95</v>
      </c>
      <c r="BE14" s="37" t="s">
        <v>94</v>
      </c>
      <c r="BF14" s="37" t="s">
        <v>95</v>
      </c>
      <c r="BG14" s="37" t="s">
        <v>94</v>
      </c>
      <c r="BH14" s="37" t="s">
        <v>95</v>
      </c>
      <c r="BI14" s="37" t="s">
        <v>94</v>
      </c>
      <c r="BJ14" s="37" t="s">
        <v>95</v>
      </c>
      <c r="BK14" s="37" t="s">
        <v>94</v>
      </c>
      <c r="BL14" s="37" t="s">
        <v>95</v>
      </c>
      <c r="BM14" s="37" t="s">
        <v>94</v>
      </c>
      <c r="BN14" s="37" t="s">
        <v>95</v>
      </c>
      <c r="BO14" s="37" t="s">
        <v>94</v>
      </c>
      <c r="BP14" s="37" t="s">
        <v>95</v>
      </c>
      <c r="BQ14" s="37" t="s">
        <v>94</v>
      </c>
      <c r="BR14" s="37" t="s">
        <v>95</v>
      </c>
    </row>
    <row r="15" spans="1:70" x14ac:dyDescent="0.25">
      <c r="A15" s="38">
        <v>1</v>
      </c>
      <c r="B15" s="39" t="s">
        <v>96</v>
      </c>
      <c r="C15" s="40"/>
      <c r="D15" s="41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42"/>
      <c r="AB15" s="43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</row>
    <row r="16" spans="1:70" x14ac:dyDescent="0.25">
      <c r="A16" s="38">
        <f t="shared" ref="A16:A35" si="0">+A15+1</f>
        <v>2</v>
      </c>
      <c r="B16" s="44" t="s">
        <v>97</v>
      </c>
      <c r="C16" s="19"/>
      <c r="D16" s="19"/>
      <c r="E16" s="45">
        <f>SUM(G16,I16,K16,M16,O16,Q16,S16,U16,W16,Y16,AA16,AC16,AE16,AG16,AI16,AK16,AM16,AO16,AQ16,AS16,AU16,AW16,AY16,BA16,BC16,BE16,BG16,BI16,BK16,BM16,BO16,BQ16)</f>
        <v>66554451</v>
      </c>
      <c r="F16" s="46">
        <f>E16/365</f>
        <v>182340.96164383562</v>
      </c>
      <c r="G16" s="45">
        <v>21615913</v>
      </c>
      <c r="H16" s="46">
        <f>G16/365</f>
        <v>59221.679452054792</v>
      </c>
      <c r="I16" s="45">
        <v>464389</v>
      </c>
      <c r="J16" s="46">
        <f t="shared" ref="J16:J17" si="1">I16/365</f>
        <v>1272.2986301369863</v>
      </c>
      <c r="K16" s="45">
        <v>316375</v>
      </c>
      <c r="L16" s="46">
        <f t="shared" ref="L16:L17" si="2">K16/365</f>
        <v>866.78082191780823</v>
      </c>
      <c r="M16" s="45">
        <v>2402024</v>
      </c>
      <c r="N16" s="46">
        <f t="shared" ref="N16:N17" si="3">M16/365</f>
        <v>6580.8876712328765</v>
      </c>
      <c r="O16" s="45">
        <v>2409535</v>
      </c>
      <c r="P16" s="46">
        <f t="shared" ref="P16:P17" si="4">O16/365</f>
        <v>6601.4657534246571</v>
      </c>
      <c r="Q16" s="45">
        <v>818846</v>
      </c>
      <c r="R16" s="46">
        <f t="shared" ref="R16:R17" si="5">Q16/365</f>
        <v>2243.4136986301369</v>
      </c>
      <c r="S16" s="45">
        <v>302216</v>
      </c>
      <c r="T16" s="46">
        <f t="shared" ref="T16:T17" si="6">S16/365</f>
        <v>827.98904109589046</v>
      </c>
      <c r="U16" s="45">
        <v>420311</v>
      </c>
      <c r="V16" s="46">
        <f t="shared" ref="V16:V17" si="7">U16/365</f>
        <v>1151.5369863013698</v>
      </c>
      <c r="W16" s="45">
        <v>119077</v>
      </c>
      <c r="X16" s="46">
        <f t="shared" ref="X16:X17" si="8">W16/365</f>
        <v>326.23835616438356</v>
      </c>
      <c r="Y16" s="45">
        <v>594882</v>
      </c>
      <c r="Z16" s="46">
        <f t="shared" ref="Z16:Z17" si="9">Y16/365</f>
        <v>1629.813698630137</v>
      </c>
      <c r="AA16" s="45">
        <v>138591</v>
      </c>
      <c r="AB16" s="46">
        <f t="shared" ref="AB16:AB17" si="10">AA16/365</f>
        <v>379.70136986301372</v>
      </c>
      <c r="AC16" s="45">
        <v>3407409</v>
      </c>
      <c r="AD16" s="46">
        <f t="shared" ref="AD16:AD17" si="11">AC16/365</f>
        <v>9335.3671232876713</v>
      </c>
      <c r="AE16" s="45">
        <v>1077580</v>
      </c>
      <c r="AF16" s="46">
        <f t="shared" ref="AF16:AF17" si="12">AE16/365</f>
        <v>2952.2739726027398</v>
      </c>
      <c r="AG16" s="45">
        <v>544215</v>
      </c>
      <c r="AH16" s="46">
        <f t="shared" ref="AH16:AH17" si="13">AG16/365</f>
        <v>1491</v>
      </c>
      <c r="AI16" s="45">
        <v>231449</v>
      </c>
      <c r="AJ16" s="46">
        <f t="shared" ref="AJ16:AJ17" si="14">AI16/365</f>
        <v>634.10684931506853</v>
      </c>
      <c r="AK16" s="45">
        <v>230598</v>
      </c>
      <c r="AL16" s="46">
        <f t="shared" ref="AL16:AL17" si="15">AK16/365</f>
        <v>631.7753424657534</v>
      </c>
      <c r="AM16" s="45">
        <v>670042</v>
      </c>
      <c r="AN16" s="46">
        <f t="shared" ref="AN16:AN17" si="16">AM16/365</f>
        <v>1835.7315068493151</v>
      </c>
      <c r="AO16" s="45">
        <v>670489</v>
      </c>
      <c r="AP16" s="46">
        <f t="shared" ref="AP16:AP17" si="17">AO16/365</f>
        <v>1836.9561643835616</v>
      </c>
      <c r="AQ16" s="45">
        <v>4003857</v>
      </c>
      <c r="AR16" s="46">
        <f t="shared" ref="AR16:AR17" si="18">AQ16/365</f>
        <v>10969.471232876713</v>
      </c>
      <c r="AS16" s="45">
        <v>2130451</v>
      </c>
      <c r="AT16" s="46">
        <f t="shared" ref="AT16:AT17" si="19">AS16/365</f>
        <v>5836.8520547945209</v>
      </c>
      <c r="AU16" s="45">
        <v>889337</v>
      </c>
      <c r="AV16" s="46">
        <f t="shared" ref="AV16:AV17" si="20">AU16/365</f>
        <v>2436.5397260273971</v>
      </c>
      <c r="AW16" s="45">
        <v>496649</v>
      </c>
      <c r="AX16" s="46">
        <f t="shared" ref="AX16:AX17" si="21">AW16/365</f>
        <v>1360.682191780822</v>
      </c>
      <c r="AY16" s="45">
        <v>1402233</v>
      </c>
      <c r="AZ16" s="46">
        <f t="shared" ref="AZ16:AZ17" si="22">AY16/365</f>
        <v>3841.7342465753422</v>
      </c>
      <c r="BA16" s="45">
        <v>1192427</v>
      </c>
      <c r="BB16" s="46">
        <f t="shared" ref="BB16:BB17" si="23">BA16/365</f>
        <v>3266.9232876712331</v>
      </c>
      <c r="BC16" s="45">
        <v>40869</v>
      </c>
      <c r="BD16" s="46">
        <f t="shared" ref="BD16:BD17" si="24">BC16/365</f>
        <v>111.96986301369863</v>
      </c>
      <c r="BE16" s="45">
        <v>560493</v>
      </c>
      <c r="BF16" s="46">
        <f t="shared" ref="BF16:BF17" si="25">BE16/365</f>
        <v>1535.5972602739726</v>
      </c>
      <c r="BG16" s="45">
        <v>1867127</v>
      </c>
      <c r="BH16" s="46">
        <f t="shared" ref="BH16:BH17" si="26">BG16/365</f>
        <v>5115.4164383561647</v>
      </c>
      <c r="BI16" s="45">
        <v>761025</v>
      </c>
      <c r="BJ16" s="46">
        <f t="shared" ref="BJ16:BJ17" si="27">BI16/365</f>
        <v>2085</v>
      </c>
      <c r="BK16" s="45">
        <v>460956</v>
      </c>
      <c r="BL16" s="46">
        <f t="shared" ref="BL16:BL17" si="28">BK16/365</f>
        <v>1262.8931506849315</v>
      </c>
      <c r="BM16" s="45">
        <v>118857</v>
      </c>
      <c r="BN16" s="46">
        <f t="shared" ref="BN16:BN17" si="29">BM16/365</f>
        <v>325.63561643835618</v>
      </c>
      <c r="BO16" s="45">
        <v>63565</v>
      </c>
      <c r="BP16" s="46">
        <f t="shared" ref="BP16:BP17" si="30">BO16/365</f>
        <v>174.15068493150685</v>
      </c>
      <c r="BQ16" s="45">
        <v>16132664</v>
      </c>
      <c r="BR16" s="46">
        <f t="shared" ref="BR16:BR17" si="31">BQ16/365</f>
        <v>44199.079452054793</v>
      </c>
    </row>
    <row r="17" spans="1:70" x14ac:dyDescent="0.25">
      <c r="A17" s="38">
        <f t="shared" si="0"/>
        <v>3</v>
      </c>
      <c r="B17" s="44" t="s">
        <v>98</v>
      </c>
      <c r="C17" s="19"/>
      <c r="D17" s="19"/>
      <c r="E17" s="45">
        <f>SUM(G17,I17,K17,M17,O17,Q17,S17,U17,W17,Y17,AA17,AC17,AE17,AG17,AI17,AK17,AM17,AO17,AQ17,AS17,AU17,AW17,AY17,BA17,BC17,BE17,BG17,BI17,BK17,BM17,BO17,BQ17)</f>
        <v>914616</v>
      </c>
      <c r="F17" s="46">
        <f>E17/365</f>
        <v>2505.7972602739728</v>
      </c>
      <c r="G17" s="45">
        <v>730</v>
      </c>
      <c r="H17" s="46">
        <f>G17/365</f>
        <v>2</v>
      </c>
      <c r="I17" s="45">
        <v>674063</v>
      </c>
      <c r="J17" s="46">
        <f t="shared" si="1"/>
        <v>1846.7479452054795</v>
      </c>
      <c r="K17" s="45">
        <v>159</v>
      </c>
      <c r="L17" s="46">
        <f t="shared" si="2"/>
        <v>0.43561643835616437</v>
      </c>
      <c r="M17" s="45">
        <v>0</v>
      </c>
      <c r="N17" s="46">
        <f t="shared" si="3"/>
        <v>0</v>
      </c>
      <c r="O17" s="45">
        <v>0</v>
      </c>
      <c r="P17" s="46">
        <f t="shared" si="4"/>
        <v>0</v>
      </c>
      <c r="Q17" s="45">
        <v>0</v>
      </c>
      <c r="R17" s="46">
        <f t="shared" si="5"/>
        <v>0</v>
      </c>
      <c r="S17" s="45">
        <v>0</v>
      </c>
      <c r="T17" s="46">
        <f t="shared" si="6"/>
        <v>0</v>
      </c>
      <c r="U17" s="45">
        <v>0</v>
      </c>
      <c r="V17" s="46">
        <f t="shared" si="7"/>
        <v>0</v>
      </c>
      <c r="W17" s="45">
        <v>0</v>
      </c>
      <c r="X17" s="46">
        <f t="shared" si="8"/>
        <v>0</v>
      </c>
      <c r="Y17" s="45">
        <v>0</v>
      </c>
      <c r="Z17" s="46">
        <f t="shared" si="9"/>
        <v>0</v>
      </c>
      <c r="AA17" s="45">
        <v>0</v>
      </c>
      <c r="AB17" s="46">
        <f t="shared" si="10"/>
        <v>0</v>
      </c>
      <c r="AC17" s="45">
        <v>10453</v>
      </c>
      <c r="AD17" s="46">
        <f t="shared" si="11"/>
        <v>28.638356164383563</v>
      </c>
      <c r="AE17" s="45">
        <v>0</v>
      </c>
      <c r="AF17" s="46">
        <f t="shared" si="12"/>
        <v>0</v>
      </c>
      <c r="AG17" s="45">
        <v>0</v>
      </c>
      <c r="AH17" s="46">
        <f t="shared" si="13"/>
        <v>0</v>
      </c>
      <c r="AI17" s="45">
        <v>0</v>
      </c>
      <c r="AJ17" s="46">
        <f t="shared" si="14"/>
        <v>0</v>
      </c>
      <c r="AK17" s="45">
        <v>0</v>
      </c>
      <c r="AL17" s="46">
        <f t="shared" si="15"/>
        <v>0</v>
      </c>
      <c r="AM17" s="45">
        <v>0</v>
      </c>
      <c r="AN17" s="46">
        <f t="shared" si="16"/>
        <v>0</v>
      </c>
      <c r="AO17" s="45">
        <v>0</v>
      </c>
      <c r="AP17" s="46">
        <f t="shared" si="17"/>
        <v>0</v>
      </c>
      <c r="AQ17" s="45">
        <v>0</v>
      </c>
      <c r="AR17" s="46">
        <f t="shared" si="18"/>
        <v>0</v>
      </c>
      <c r="AS17" s="45">
        <v>759</v>
      </c>
      <c r="AT17" s="46">
        <f t="shared" si="19"/>
        <v>2.0794520547945203</v>
      </c>
      <c r="AU17" s="45">
        <v>0</v>
      </c>
      <c r="AV17" s="46">
        <f t="shared" si="20"/>
        <v>0</v>
      </c>
      <c r="AW17" s="45">
        <v>168396</v>
      </c>
      <c r="AX17" s="46">
        <f t="shared" si="21"/>
        <v>461.35890410958905</v>
      </c>
      <c r="AY17" s="45">
        <v>58248</v>
      </c>
      <c r="AZ17" s="46">
        <f t="shared" si="22"/>
        <v>159.58356164383562</v>
      </c>
      <c r="BA17" s="45">
        <v>0</v>
      </c>
      <c r="BB17" s="46">
        <f t="shared" si="23"/>
        <v>0</v>
      </c>
      <c r="BC17" s="45">
        <v>0</v>
      </c>
      <c r="BD17" s="46">
        <f t="shared" si="24"/>
        <v>0</v>
      </c>
      <c r="BE17" s="45">
        <v>0</v>
      </c>
      <c r="BF17" s="46">
        <f t="shared" si="25"/>
        <v>0</v>
      </c>
      <c r="BG17" s="45">
        <v>0</v>
      </c>
      <c r="BH17" s="46">
        <f t="shared" si="26"/>
        <v>0</v>
      </c>
      <c r="BI17" s="45">
        <v>0</v>
      </c>
      <c r="BJ17" s="46">
        <f t="shared" si="27"/>
        <v>0</v>
      </c>
      <c r="BK17" s="45">
        <v>0</v>
      </c>
      <c r="BL17" s="46">
        <f t="shared" si="28"/>
        <v>0</v>
      </c>
      <c r="BM17" s="45">
        <v>1808</v>
      </c>
      <c r="BN17" s="46">
        <f t="shared" si="29"/>
        <v>4.9534246575342467</v>
      </c>
      <c r="BO17" s="45">
        <v>0</v>
      </c>
      <c r="BP17" s="46">
        <f t="shared" si="30"/>
        <v>0</v>
      </c>
      <c r="BQ17" s="45">
        <v>0</v>
      </c>
      <c r="BR17" s="46">
        <f t="shared" si="31"/>
        <v>0</v>
      </c>
    </row>
    <row r="18" spans="1:70" ht="16.5" thickBot="1" x14ac:dyDescent="0.3">
      <c r="A18" s="47">
        <f t="shared" si="0"/>
        <v>4</v>
      </c>
      <c r="B18" s="48"/>
      <c r="C18" s="49" t="s">
        <v>99</v>
      </c>
      <c r="D18" s="50"/>
      <c r="E18" s="97">
        <f>SUM(E16:E17)</f>
        <v>67469067</v>
      </c>
      <c r="F18" s="52">
        <f>E18/365</f>
        <v>184846.75890410959</v>
      </c>
      <c r="G18" s="97">
        <f>SUM(G16:G17)</f>
        <v>21616643</v>
      </c>
      <c r="H18" s="52">
        <f>G18/365</f>
        <v>59223.679452054792</v>
      </c>
      <c r="I18" s="97">
        <f>SUM(I16:I17)</f>
        <v>1138452</v>
      </c>
      <c r="J18" s="52">
        <f>I18/365</f>
        <v>3119.0465753424655</v>
      </c>
      <c r="K18" s="97">
        <f>SUM(K16:K17)</f>
        <v>316534</v>
      </c>
      <c r="L18" s="52">
        <f>K18/365</f>
        <v>867.21643835616442</v>
      </c>
      <c r="M18" s="97">
        <f>SUM(M16:M17)</f>
        <v>2402024</v>
      </c>
      <c r="N18" s="52">
        <f>M18/365</f>
        <v>6580.8876712328765</v>
      </c>
      <c r="O18" s="97">
        <f>SUM(O16:O17)</f>
        <v>2409535</v>
      </c>
      <c r="P18" s="52">
        <f>O18/365</f>
        <v>6601.4657534246571</v>
      </c>
      <c r="Q18" s="97">
        <f>SUM(Q16:Q17)</f>
        <v>818846</v>
      </c>
      <c r="R18" s="52">
        <f>Q18/365</f>
        <v>2243.4136986301369</v>
      </c>
      <c r="S18" s="97">
        <f>SUM(S16:S17)</f>
        <v>302216</v>
      </c>
      <c r="T18" s="52">
        <f>S18/365</f>
        <v>827.98904109589046</v>
      </c>
      <c r="U18" s="97">
        <f>SUM(U16:U17)</f>
        <v>420311</v>
      </c>
      <c r="V18" s="52">
        <f>U18/365</f>
        <v>1151.5369863013698</v>
      </c>
      <c r="W18" s="97">
        <f>SUM(W16:W17)</f>
        <v>119077</v>
      </c>
      <c r="X18" s="52">
        <f>W18/365</f>
        <v>326.23835616438356</v>
      </c>
      <c r="Y18" s="97">
        <f>SUM(Y16:Y17)</f>
        <v>594882</v>
      </c>
      <c r="Z18" s="52">
        <f>Y18/365</f>
        <v>1629.813698630137</v>
      </c>
      <c r="AA18" s="97">
        <f>SUM(AA16:AA17)</f>
        <v>138591</v>
      </c>
      <c r="AB18" s="52">
        <f>AA18/365</f>
        <v>379.70136986301372</v>
      </c>
      <c r="AC18" s="97">
        <f>SUM(AC16:AC17)</f>
        <v>3417862</v>
      </c>
      <c r="AD18" s="52">
        <f>AC18/365</f>
        <v>9364.0054794520547</v>
      </c>
      <c r="AE18" s="97">
        <f>SUM(AE16:AE17)</f>
        <v>1077580</v>
      </c>
      <c r="AF18" s="52">
        <f>AE18/365</f>
        <v>2952.2739726027398</v>
      </c>
      <c r="AG18" s="97">
        <f>SUM(AG16:AG17)</f>
        <v>544215</v>
      </c>
      <c r="AH18" s="52">
        <f>AG18/365</f>
        <v>1491</v>
      </c>
      <c r="AI18" s="97">
        <f>SUM(AI16:AI17)</f>
        <v>231449</v>
      </c>
      <c r="AJ18" s="52">
        <f>AI18/365</f>
        <v>634.10684931506853</v>
      </c>
      <c r="AK18" s="97">
        <f>SUM(AK16:AK17)</f>
        <v>230598</v>
      </c>
      <c r="AL18" s="52">
        <f>AK18/365</f>
        <v>631.7753424657534</v>
      </c>
      <c r="AM18" s="97">
        <f>SUM(AM16:AM17)</f>
        <v>670042</v>
      </c>
      <c r="AN18" s="52">
        <f>AM18/365</f>
        <v>1835.7315068493151</v>
      </c>
      <c r="AO18" s="97">
        <f>SUM(AO16:AO17)</f>
        <v>670489</v>
      </c>
      <c r="AP18" s="52">
        <f>AO18/365</f>
        <v>1836.9561643835616</v>
      </c>
      <c r="AQ18" s="97">
        <f>SUM(AQ16:AQ17)</f>
        <v>4003857</v>
      </c>
      <c r="AR18" s="52">
        <f>AQ18/365</f>
        <v>10969.471232876713</v>
      </c>
      <c r="AS18" s="97">
        <f>SUM(AS16:AS17)</f>
        <v>2131210</v>
      </c>
      <c r="AT18" s="52">
        <f>AS18/365</f>
        <v>5838.9315068493152</v>
      </c>
      <c r="AU18" s="97">
        <f>SUM(AU16:AU17)</f>
        <v>889337</v>
      </c>
      <c r="AV18" s="52">
        <f>AU18/365</f>
        <v>2436.5397260273971</v>
      </c>
      <c r="AW18" s="97">
        <f>SUM(AW16:AW17)</f>
        <v>665045</v>
      </c>
      <c r="AX18" s="52">
        <f>AW18/365</f>
        <v>1822.041095890411</v>
      </c>
      <c r="AY18" s="97">
        <f>SUM(AY16:AY17)</f>
        <v>1460481</v>
      </c>
      <c r="AZ18" s="52">
        <f>AY18/365</f>
        <v>4001.317808219178</v>
      </c>
      <c r="BA18" s="97">
        <f>SUM(BA16:BA17)</f>
        <v>1192427</v>
      </c>
      <c r="BB18" s="52">
        <f>BA18/365</f>
        <v>3266.9232876712331</v>
      </c>
      <c r="BC18" s="97">
        <f>SUM(BC16:BC17)</f>
        <v>40869</v>
      </c>
      <c r="BD18" s="52">
        <f>BC18/365</f>
        <v>111.96986301369863</v>
      </c>
      <c r="BE18" s="97">
        <f>SUM(BE16:BE17)</f>
        <v>560493</v>
      </c>
      <c r="BF18" s="52">
        <f>BE18/365</f>
        <v>1535.5972602739726</v>
      </c>
      <c r="BG18" s="97">
        <f>SUM(BG16:BG17)</f>
        <v>1867127</v>
      </c>
      <c r="BH18" s="52">
        <f>BG18/365</f>
        <v>5115.4164383561647</v>
      </c>
      <c r="BI18" s="97">
        <f>SUM(BI16:BI17)</f>
        <v>761025</v>
      </c>
      <c r="BJ18" s="52">
        <f>BI18/365</f>
        <v>2085</v>
      </c>
      <c r="BK18" s="97">
        <f>SUM(BK16:BK17)</f>
        <v>460956</v>
      </c>
      <c r="BL18" s="52">
        <f>BK18/365</f>
        <v>1262.8931506849315</v>
      </c>
      <c r="BM18" s="97">
        <f>SUM(BM16:BM17)</f>
        <v>120665</v>
      </c>
      <c r="BN18" s="52">
        <f>BM18/365</f>
        <v>330.58904109589042</v>
      </c>
      <c r="BO18" s="97">
        <f>SUM(BO16:BO17)</f>
        <v>63565</v>
      </c>
      <c r="BP18" s="52">
        <f>BO18/365</f>
        <v>174.15068493150685</v>
      </c>
      <c r="BQ18" s="97">
        <f>SUM(BQ16:BQ17)</f>
        <v>16132664</v>
      </c>
      <c r="BR18" s="52">
        <f>BQ18/365</f>
        <v>44199.079452054793</v>
      </c>
    </row>
    <row r="19" spans="1:70" x14ac:dyDescent="0.25">
      <c r="A19" s="38">
        <f t="shared" si="0"/>
        <v>5</v>
      </c>
      <c r="B19" s="53" t="s">
        <v>100</v>
      </c>
      <c r="C19" s="54"/>
      <c r="D19" s="55"/>
      <c r="E19" s="98">
        <v>1E-4</v>
      </c>
      <c r="F19" s="57">
        <f>E19/365</f>
        <v>2.7397260273972602E-7</v>
      </c>
      <c r="G19" s="56">
        <v>1E-4</v>
      </c>
      <c r="H19" s="57">
        <f>G19/365</f>
        <v>2.7397260273972602E-7</v>
      </c>
      <c r="I19" s="56">
        <v>1E-4</v>
      </c>
      <c r="J19" s="57">
        <f>I19/365</f>
        <v>2.7397260273972602E-7</v>
      </c>
      <c r="K19" s="56">
        <v>1E-4</v>
      </c>
      <c r="L19" s="57">
        <f>K19/365</f>
        <v>2.7397260273972602E-7</v>
      </c>
      <c r="M19" s="56">
        <v>1E-4</v>
      </c>
      <c r="N19" s="57">
        <f>M19/365</f>
        <v>2.7397260273972602E-7</v>
      </c>
      <c r="O19" s="56">
        <v>1E-4</v>
      </c>
      <c r="P19" s="57">
        <f>O19/365</f>
        <v>2.7397260273972602E-7</v>
      </c>
      <c r="Q19" s="56">
        <v>1E-4</v>
      </c>
      <c r="R19" s="57">
        <f>Q19/365</f>
        <v>2.7397260273972602E-7</v>
      </c>
      <c r="S19" s="56">
        <v>1E-4</v>
      </c>
      <c r="T19" s="57">
        <f>S19/365</f>
        <v>2.7397260273972602E-7</v>
      </c>
      <c r="U19" s="56">
        <v>1E-4</v>
      </c>
      <c r="V19" s="57">
        <f>U19/365</f>
        <v>2.7397260273972602E-7</v>
      </c>
      <c r="W19" s="56">
        <v>1E-4</v>
      </c>
      <c r="X19" s="57">
        <f>W19/365</f>
        <v>2.7397260273972602E-7</v>
      </c>
      <c r="Y19" s="56">
        <v>1E-4</v>
      </c>
      <c r="Z19" s="57">
        <f>Y19/365</f>
        <v>2.7397260273972602E-7</v>
      </c>
      <c r="AA19" s="56">
        <v>1E-4</v>
      </c>
      <c r="AB19" s="57">
        <f>AA19/365</f>
        <v>2.7397260273972602E-7</v>
      </c>
      <c r="AC19" s="56">
        <v>1E-4</v>
      </c>
      <c r="AD19" s="57">
        <f>AC19/365</f>
        <v>2.7397260273972602E-7</v>
      </c>
      <c r="AE19" s="56">
        <v>1E-4</v>
      </c>
      <c r="AF19" s="57">
        <f>AE19/365</f>
        <v>2.7397260273972602E-7</v>
      </c>
      <c r="AG19" s="56">
        <v>1E-4</v>
      </c>
      <c r="AH19" s="57">
        <f>AG19/365</f>
        <v>2.7397260273972602E-7</v>
      </c>
      <c r="AI19" s="56">
        <v>1E-4</v>
      </c>
      <c r="AJ19" s="57">
        <f>AI19/365</f>
        <v>2.7397260273972602E-7</v>
      </c>
      <c r="AK19" s="56">
        <v>1E-4</v>
      </c>
      <c r="AL19" s="57">
        <f>AK19/365</f>
        <v>2.7397260273972602E-7</v>
      </c>
      <c r="AM19" s="56">
        <v>1E-4</v>
      </c>
      <c r="AN19" s="57">
        <f>AM19/365</f>
        <v>2.7397260273972602E-7</v>
      </c>
      <c r="AO19" s="56">
        <v>1E-4</v>
      </c>
      <c r="AP19" s="57">
        <f>AO19/365</f>
        <v>2.7397260273972602E-7</v>
      </c>
      <c r="AQ19" s="56">
        <v>1E-4</v>
      </c>
      <c r="AR19" s="57">
        <f>AQ19/365</f>
        <v>2.7397260273972602E-7</v>
      </c>
      <c r="AS19" s="56">
        <v>1E-4</v>
      </c>
      <c r="AT19" s="57">
        <f>AS19/365</f>
        <v>2.7397260273972602E-7</v>
      </c>
      <c r="AU19" s="56">
        <v>1E-4</v>
      </c>
      <c r="AV19" s="57">
        <f>AU19/365</f>
        <v>2.7397260273972602E-7</v>
      </c>
      <c r="AW19" s="56">
        <v>1E-4</v>
      </c>
      <c r="AX19" s="57">
        <f>AW19/365</f>
        <v>2.7397260273972602E-7</v>
      </c>
      <c r="AY19" s="56">
        <v>1E-4</v>
      </c>
      <c r="AZ19" s="57">
        <f>AY19/365</f>
        <v>2.7397260273972602E-7</v>
      </c>
      <c r="BA19" s="56">
        <v>1E-4</v>
      </c>
      <c r="BB19" s="57">
        <f>BA19/365</f>
        <v>2.7397260273972602E-7</v>
      </c>
      <c r="BC19" s="56">
        <v>1E-4</v>
      </c>
      <c r="BD19" s="57">
        <f>BC19/365</f>
        <v>2.7397260273972602E-7</v>
      </c>
      <c r="BE19" s="56">
        <v>1E-4</v>
      </c>
      <c r="BF19" s="57">
        <f>BE19/365</f>
        <v>2.7397260273972602E-7</v>
      </c>
      <c r="BG19" s="56">
        <v>1E-4</v>
      </c>
      <c r="BH19" s="57">
        <f>BG19/365</f>
        <v>2.7397260273972602E-7</v>
      </c>
      <c r="BI19" s="56">
        <v>1E-4</v>
      </c>
      <c r="BJ19" s="57">
        <f>BI19/365</f>
        <v>2.7397260273972602E-7</v>
      </c>
      <c r="BK19" s="56">
        <v>1E-4</v>
      </c>
      <c r="BL19" s="57">
        <f>BK19/365</f>
        <v>2.7397260273972602E-7</v>
      </c>
      <c r="BM19" s="56">
        <v>1E-4</v>
      </c>
      <c r="BN19" s="57">
        <f>BM19/365</f>
        <v>2.7397260273972602E-7</v>
      </c>
      <c r="BO19" s="56">
        <v>1E-4</v>
      </c>
      <c r="BP19" s="57">
        <f>BO19/365</f>
        <v>2.7397260273972602E-7</v>
      </c>
      <c r="BQ19" s="56">
        <v>1E-4</v>
      </c>
      <c r="BR19" s="57">
        <f>BQ19/365</f>
        <v>2.7397260273972602E-7</v>
      </c>
    </row>
    <row r="20" spans="1:70" x14ac:dyDescent="0.25">
      <c r="A20" s="38">
        <f t="shared" si="0"/>
        <v>6</v>
      </c>
      <c r="B20" s="44" t="s">
        <v>101</v>
      </c>
      <c r="C20" s="19"/>
      <c r="D20" s="19"/>
      <c r="E20" s="45">
        <f>SUM(G20,I20,K20,M20,O20,Q20,S20,U20,W20,Y20,AA20,AC20,AE20,AG20,AI20,AK20,AM20,AO20,AQ20,AS20,AU20,AW20,AY20,BA20,BC20,BE20,BG20,BI20,BK20,BM20,BO20,BQ20,)</f>
        <v>25837049.399999999</v>
      </c>
      <c r="F20" s="46">
        <f t="shared" ref="F20:F28" si="32">E20/365</f>
        <v>70786.436712328767</v>
      </c>
      <c r="G20" s="58">
        <v>8275945.5999999959</v>
      </c>
      <c r="H20" s="46">
        <f t="shared" ref="H20:H28" si="33">G20/365</f>
        <v>22673.823561643825</v>
      </c>
      <c r="I20" s="58">
        <v>494832.39999999997</v>
      </c>
      <c r="J20" s="46">
        <f t="shared" ref="J20:J28" si="34">I20/365</f>
        <v>1355.7052054794519</v>
      </c>
      <c r="K20" s="58">
        <v>159347.5</v>
      </c>
      <c r="L20" s="46">
        <f t="shared" ref="L20:L28" si="35">K20/365</f>
        <v>436.56849315068496</v>
      </c>
      <c r="M20" s="58">
        <v>941153.40000000014</v>
      </c>
      <c r="N20" s="46">
        <f t="shared" ref="N20:N28" si="36">M20/365</f>
        <v>2578.502465753425</v>
      </c>
      <c r="O20" s="58">
        <v>672642.50000000012</v>
      </c>
      <c r="P20" s="46">
        <f t="shared" ref="P20:P28" si="37">O20/365</f>
        <v>1842.8561643835619</v>
      </c>
      <c r="Q20" s="58">
        <v>255119.69999999998</v>
      </c>
      <c r="R20" s="46">
        <f t="shared" ref="R20:R28" si="38">Q20/365</f>
        <v>698.95808219178082</v>
      </c>
      <c r="S20" s="58">
        <v>116435.79999999997</v>
      </c>
      <c r="T20" s="46">
        <f t="shared" ref="T20:T28" si="39">S20/365</f>
        <v>319.00219178082182</v>
      </c>
      <c r="U20" s="58">
        <v>126511.20000000001</v>
      </c>
      <c r="V20" s="46">
        <f t="shared" ref="V20:V28" si="40">U20/365</f>
        <v>346.60602739726033</v>
      </c>
      <c r="W20" s="58">
        <v>64041.599999999999</v>
      </c>
      <c r="X20" s="46">
        <f t="shared" ref="X20:X28" si="41">W20/365</f>
        <v>175.45643835616437</v>
      </c>
      <c r="Y20" s="58">
        <v>185695.4</v>
      </c>
      <c r="Z20" s="46">
        <f t="shared" ref="Z20:Z28" si="42">Y20/365</f>
        <v>508.75452054794516</v>
      </c>
      <c r="AA20" s="58">
        <v>71463</v>
      </c>
      <c r="AB20" s="46">
        <f t="shared" ref="AB20:AB28" si="43">AA20/365</f>
        <v>195.78904109589041</v>
      </c>
      <c r="AC20" s="58">
        <v>1397836.2000000002</v>
      </c>
      <c r="AD20" s="46">
        <f t="shared" ref="AD20:AD28" si="44">AC20/365</f>
        <v>3829.6882191780828</v>
      </c>
      <c r="AE20" s="58">
        <v>617255.69999999995</v>
      </c>
      <c r="AF20" s="46">
        <f t="shared" ref="AF20:AF28" si="45">AE20/365</f>
        <v>1691.111506849315</v>
      </c>
      <c r="AG20" s="58">
        <v>275879.80000000005</v>
      </c>
      <c r="AH20" s="46">
        <f t="shared" ref="AH20:AH28" si="46">AG20/365</f>
        <v>755.83506849315086</v>
      </c>
      <c r="AI20" s="58">
        <v>85965.499999999985</v>
      </c>
      <c r="AJ20" s="46">
        <f t="shared" ref="AJ20:AJ28" si="47">AI20/365</f>
        <v>235.52191780821914</v>
      </c>
      <c r="AK20" s="58">
        <v>139143.80000000002</v>
      </c>
      <c r="AL20" s="46">
        <f t="shared" ref="AL20:AL28" si="48">AK20/365</f>
        <v>381.21589041095893</v>
      </c>
      <c r="AM20" s="58">
        <v>366267.9</v>
      </c>
      <c r="AN20" s="46">
        <f t="shared" ref="AN20:AN28" si="49">AM20/365</f>
        <v>1003.4736986301371</v>
      </c>
      <c r="AO20" s="58">
        <v>299133.10000000003</v>
      </c>
      <c r="AP20" s="46">
        <f t="shared" ref="AP20:AP28" si="50">AO20/365</f>
        <v>819.54273972602755</v>
      </c>
      <c r="AQ20" s="58">
        <v>1534166.9</v>
      </c>
      <c r="AR20" s="46">
        <f t="shared" ref="AR20:AR28" si="51">AQ20/365</f>
        <v>4203.1969863013692</v>
      </c>
      <c r="AS20" s="58">
        <v>740511.8000000004</v>
      </c>
      <c r="AT20" s="46">
        <f t="shared" ref="AT20:AT28" si="52">AS20/365</f>
        <v>2028.7994520547957</v>
      </c>
      <c r="AU20" s="58">
        <v>511146.10000000009</v>
      </c>
      <c r="AV20" s="46">
        <f t="shared" ref="AV20:AV28" si="53">AU20/365</f>
        <v>1400.4002739726029</v>
      </c>
      <c r="AW20" s="58">
        <v>435890.6</v>
      </c>
      <c r="AX20" s="46">
        <f t="shared" ref="AX20:AX28" si="54">AW20/365</f>
        <v>1194.2208219178081</v>
      </c>
      <c r="AY20" s="58">
        <v>751869.40000000014</v>
      </c>
      <c r="AZ20" s="46">
        <f t="shared" ref="AZ20:AZ28" si="55">AY20/365</f>
        <v>2059.9161643835619</v>
      </c>
      <c r="BA20" s="58">
        <v>488245.19999999995</v>
      </c>
      <c r="BB20" s="46">
        <f t="shared" ref="BB20:BB28" si="56">BA20/365</f>
        <v>1337.6580821917807</v>
      </c>
      <c r="BC20" s="58">
        <v>35409</v>
      </c>
      <c r="BD20" s="46">
        <f t="shared" ref="BD20:BD28" si="57">BC20/365</f>
        <v>97.010958904109586</v>
      </c>
      <c r="BE20" s="58">
        <v>235552.50000000003</v>
      </c>
      <c r="BF20" s="46">
        <f t="shared" ref="BF20:BF28" si="58">BE20/365</f>
        <v>645.34931506849318</v>
      </c>
      <c r="BG20" s="58">
        <v>442286.8</v>
      </c>
      <c r="BH20" s="46">
        <f t="shared" ref="BH20:BH28" si="59">BG20/365</f>
        <v>1211.7446575342465</v>
      </c>
      <c r="BI20" s="58">
        <v>271599.10000000003</v>
      </c>
      <c r="BJ20" s="46">
        <f t="shared" ref="BJ20:BJ28" si="60">BI20/365</f>
        <v>744.10712328767136</v>
      </c>
      <c r="BK20" s="58">
        <v>224526</v>
      </c>
      <c r="BL20" s="46">
        <f t="shared" ref="BL20:BL28" si="61">BK20/365</f>
        <v>615.13972602739727</v>
      </c>
      <c r="BM20" s="58">
        <v>76113.400000000009</v>
      </c>
      <c r="BN20" s="46">
        <f t="shared" ref="BN20:BN28" si="62">BM20/365</f>
        <v>208.52986301369864</v>
      </c>
      <c r="BO20" s="58">
        <v>27074.799999999999</v>
      </c>
      <c r="BP20" s="46">
        <f t="shared" ref="BP20:BP28" si="63">BO20/365</f>
        <v>74.177534246575334</v>
      </c>
      <c r="BQ20" s="58">
        <v>5517987.6999999993</v>
      </c>
      <c r="BR20" s="46">
        <f t="shared" ref="BR20:BR28" si="64">BQ20/365</f>
        <v>15117.774520547942</v>
      </c>
    </row>
    <row r="21" spans="1:70" x14ac:dyDescent="0.25">
      <c r="A21" s="38">
        <f t="shared" si="0"/>
        <v>7</v>
      </c>
      <c r="B21" s="44" t="s">
        <v>102</v>
      </c>
      <c r="C21" s="19"/>
      <c r="D21" s="19"/>
      <c r="E21" s="45">
        <f t="shared" ref="E21:E25" si="65">SUM(G21,I21,K21,M21,O21,Q21,S21,U21,W21,Y21,AA21,AC21,AE21,AG21,AI21,AK21,AM21,AO21,AQ21,AS21,AU21,AW21,AY21,BA21,BC21,BE21,BG21,BI21,BK21,BM21,BO21,BQ21,)</f>
        <v>13375718.5</v>
      </c>
      <c r="F21" s="46">
        <f t="shared" si="32"/>
        <v>36645.804109589044</v>
      </c>
      <c r="G21" s="58">
        <v>3939620.3999999994</v>
      </c>
      <c r="H21" s="46">
        <f t="shared" si="33"/>
        <v>10793.480547945204</v>
      </c>
      <c r="I21" s="58">
        <v>277231.3</v>
      </c>
      <c r="J21" s="46">
        <f t="shared" si="34"/>
        <v>759.53780821917803</v>
      </c>
      <c r="K21" s="58">
        <v>47870.9</v>
      </c>
      <c r="L21" s="46">
        <f t="shared" si="35"/>
        <v>131.15315068493152</v>
      </c>
      <c r="M21" s="58">
        <v>359024.69999999995</v>
      </c>
      <c r="N21" s="46">
        <f t="shared" si="36"/>
        <v>983.62931506849304</v>
      </c>
      <c r="O21" s="58">
        <v>475872.2</v>
      </c>
      <c r="P21" s="46">
        <f t="shared" si="37"/>
        <v>1303.7594520547946</v>
      </c>
      <c r="Q21" s="58">
        <v>266901.2</v>
      </c>
      <c r="R21" s="46">
        <f t="shared" si="38"/>
        <v>731.23616438356169</v>
      </c>
      <c r="S21" s="58">
        <v>68557.2</v>
      </c>
      <c r="T21" s="46">
        <f t="shared" si="39"/>
        <v>187.82794520547944</v>
      </c>
      <c r="U21" s="58">
        <v>105247.9</v>
      </c>
      <c r="V21" s="46">
        <f t="shared" si="40"/>
        <v>288.35041095890409</v>
      </c>
      <c r="W21" s="58">
        <v>20740.2</v>
      </c>
      <c r="X21" s="46">
        <f t="shared" si="41"/>
        <v>56.822465753424659</v>
      </c>
      <c r="Y21" s="58">
        <v>87792.900000000009</v>
      </c>
      <c r="Z21" s="46">
        <f t="shared" si="42"/>
        <v>240.52849315068497</v>
      </c>
      <c r="AA21" s="58">
        <v>20422.3</v>
      </c>
      <c r="AB21" s="46">
        <f t="shared" si="43"/>
        <v>55.951506849315066</v>
      </c>
      <c r="AC21" s="58">
        <v>804065.29999999993</v>
      </c>
      <c r="AD21" s="46">
        <f t="shared" si="44"/>
        <v>2202.9186301369859</v>
      </c>
      <c r="AE21" s="58">
        <v>145145.20000000001</v>
      </c>
      <c r="AF21" s="46">
        <f t="shared" si="45"/>
        <v>397.65808219178086</v>
      </c>
      <c r="AG21" s="58">
        <v>83981.6</v>
      </c>
      <c r="AH21" s="46">
        <f t="shared" si="46"/>
        <v>230.08657534246578</v>
      </c>
      <c r="AI21" s="58">
        <v>44624.100000000006</v>
      </c>
      <c r="AJ21" s="46">
        <f t="shared" si="47"/>
        <v>122.2578082191781</v>
      </c>
      <c r="AK21" s="58">
        <v>39974.400000000001</v>
      </c>
      <c r="AL21" s="46">
        <f t="shared" si="48"/>
        <v>109.51890410958904</v>
      </c>
      <c r="AM21" s="58">
        <v>156108.4</v>
      </c>
      <c r="AN21" s="46">
        <f t="shared" si="49"/>
        <v>427.69424657534245</v>
      </c>
      <c r="AO21" s="58">
        <v>41139.699999999997</v>
      </c>
      <c r="AP21" s="46">
        <f t="shared" si="50"/>
        <v>112.71150684931506</v>
      </c>
      <c r="AQ21" s="58">
        <v>1029507.1</v>
      </c>
      <c r="AR21" s="46">
        <f t="shared" si="51"/>
        <v>2820.567397260274</v>
      </c>
      <c r="AS21" s="58">
        <v>684273.4</v>
      </c>
      <c r="AT21" s="46">
        <f t="shared" si="52"/>
        <v>1874.7216438356165</v>
      </c>
      <c r="AU21" s="58">
        <v>217420.79999999999</v>
      </c>
      <c r="AV21" s="46">
        <f t="shared" si="53"/>
        <v>595.67342465753427</v>
      </c>
      <c r="AW21" s="58">
        <v>112042.40000000001</v>
      </c>
      <c r="AX21" s="46">
        <f t="shared" si="54"/>
        <v>306.96547945205481</v>
      </c>
      <c r="AY21" s="58">
        <v>370380.80000000005</v>
      </c>
      <c r="AZ21" s="46">
        <f t="shared" si="55"/>
        <v>1014.7419178082193</v>
      </c>
      <c r="BA21" s="58">
        <v>184816.7</v>
      </c>
      <c r="BB21" s="46">
        <f t="shared" si="56"/>
        <v>506.34712328767125</v>
      </c>
      <c r="BC21" s="58">
        <v>1393</v>
      </c>
      <c r="BD21" s="46">
        <f t="shared" si="57"/>
        <v>3.8164383561643835</v>
      </c>
      <c r="BE21" s="58">
        <v>28844.5</v>
      </c>
      <c r="BF21" s="46">
        <f t="shared" si="58"/>
        <v>79.026027397260279</v>
      </c>
      <c r="BG21" s="58">
        <v>354677.6</v>
      </c>
      <c r="BH21" s="46">
        <f t="shared" si="59"/>
        <v>971.71945205479449</v>
      </c>
      <c r="BI21" s="58">
        <v>137495</v>
      </c>
      <c r="BJ21" s="46">
        <f t="shared" si="60"/>
        <v>376.69863013698631</v>
      </c>
      <c r="BK21" s="58">
        <v>83079</v>
      </c>
      <c r="BL21" s="46">
        <f t="shared" si="61"/>
        <v>227.61369863013698</v>
      </c>
      <c r="BM21" s="58">
        <v>19705.600000000002</v>
      </c>
      <c r="BN21" s="46">
        <f t="shared" si="62"/>
        <v>53.987945205479456</v>
      </c>
      <c r="BO21" s="58">
        <v>19130.5</v>
      </c>
      <c r="BP21" s="46">
        <f t="shared" si="63"/>
        <v>52.412328767123284</v>
      </c>
      <c r="BQ21" s="58">
        <v>3148632.1999999997</v>
      </c>
      <c r="BR21" s="46">
        <f t="shared" si="64"/>
        <v>8626.389589041095</v>
      </c>
    </row>
    <row r="22" spans="1:70" x14ac:dyDescent="0.25">
      <c r="A22" s="38">
        <f t="shared" si="0"/>
        <v>8</v>
      </c>
      <c r="B22" s="44" t="s">
        <v>103</v>
      </c>
      <c r="C22" s="19"/>
      <c r="D22" s="19"/>
      <c r="E22" s="45">
        <f t="shared" si="65"/>
        <v>3904253.2</v>
      </c>
      <c r="F22" s="46">
        <f t="shared" si="32"/>
        <v>10696.584109589041</v>
      </c>
      <c r="G22" s="58">
        <v>628282.29999999981</v>
      </c>
      <c r="H22" s="46">
        <f t="shared" si="33"/>
        <v>1721.3213698630132</v>
      </c>
      <c r="I22" s="58">
        <v>45382.9</v>
      </c>
      <c r="J22" s="46">
        <f t="shared" si="34"/>
        <v>124.33671232876712</v>
      </c>
      <c r="K22" s="58">
        <v>1846.7</v>
      </c>
      <c r="L22" s="46">
        <f t="shared" si="35"/>
        <v>5.0594520547945203</v>
      </c>
      <c r="M22" s="58">
        <v>221023.29999999996</v>
      </c>
      <c r="N22" s="46">
        <f t="shared" si="36"/>
        <v>605.54328767123275</v>
      </c>
      <c r="O22" s="58">
        <v>588244.80000000005</v>
      </c>
      <c r="P22" s="46">
        <f t="shared" si="37"/>
        <v>1611.6295890410961</v>
      </c>
      <c r="Q22" s="58">
        <v>17537.2</v>
      </c>
      <c r="R22" s="46">
        <f t="shared" si="38"/>
        <v>48.047123287671234</v>
      </c>
      <c r="S22" s="58">
        <v>26478.3</v>
      </c>
      <c r="T22" s="46">
        <f t="shared" si="39"/>
        <v>72.543287671232875</v>
      </c>
      <c r="U22" s="58">
        <v>0</v>
      </c>
      <c r="V22" s="46">
        <f t="shared" si="40"/>
        <v>0</v>
      </c>
      <c r="W22" s="58">
        <v>0</v>
      </c>
      <c r="X22" s="46">
        <f t="shared" si="41"/>
        <v>0</v>
      </c>
      <c r="Y22" s="58">
        <v>135139.4</v>
      </c>
      <c r="Z22" s="46">
        <f t="shared" si="42"/>
        <v>370.2449315068493</v>
      </c>
      <c r="AA22" s="58">
        <v>6358.2</v>
      </c>
      <c r="AB22" s="46">
        <f t="shared" si="43"/>
        <v>17.41972602739726</v>
      </c>
      <c r="AC22" s="58">
        <v>51256.3</v>
      </c>
      <c r="AD22" s="46">
        <f t="shared" si="44"/>
        <v>140.4282191780822</v>
      </c>
      <c r="AE22" s="58">
        <v>0</v>
      </c>
      <c r="AF22" s="46">
        <f t="shared" si="45"/>
        <v>0</v>
      </c>
      <c r="AG22" s="58">
        <v>19621</v>
      </c>
      <c r="AH22" s="46">
        <f t="shared" si="46"/>
        <v>53.756164383561647</v>
      </c>
      <c r="AI22" s="58">
        <v>711.30000000000007</v>
      </c>
      <c r="AJ22" s="46">
        <f t="shared" si="47"/>
        <v>1.9487671232876713</v>
      </c>
      <c r="AK22" s="58">
        <v>0</v>
      </c>
      <c r="AL22" s="46">
        <f t="shared" si="48"/>
        <v>0</v>
      </c>
      <c r="AM22" s="58">
        <v>76403.600000000006</v>
      </c>
      <c r="AN22" s="46">
        <f t="shared" si="49"/>
        <v>209.32493150684934</v>
      </c>
      <c r="AO22" s="58">
        <v>7634.2000000000007</v>
      </c>
      <c r="AP22" s="46">
        <f t="shared" si="50"/>
        <v>20.915616438356167</v>
      </c>
      <c r="AQ22" s="58">
        <v>142471.6</v>
      </c>
      <c r="AR22" s="46">
        <f t="shared" si="51"/>
        <v>390.33315068493152</v>
      </c>
      <c r="AS22" s="58">
        <v>212686.7</v>
      </c>
      <c r="AT22" s="46">
        <f t="shared" si="52"/>
        <v>582.70328767123294</v>
      </c>
      <c r="AU22" s="58">
        <v>14673.599999999999</v>
      </c>
      <c r="AV22" s="46">
        <f t="shared" si="53"/>
        <v>40.201643835616437</v>
      </c>
      <c r="AW22" s="58">
        <v>30600</v>
      </c>
      <c r="AX22" s="46">
        <f t="shared" si="54"/>
        <v>83.835616438356169</v>
      </c>
      <c r="AY22" s="58">
        <v>133683.5</v>
      </c>
      <c r="AZ22" s="46">
        <f t="shared" si="55"/>
        <v>366.25616438356167</v>
      </c>
      <c r="BA22" s="58">
        <v>173039.7</v>
      </c>
      <c r="BB22" s="46">
        <f t="shared" si="56"/>
        <v>474.08136986301372</v>
      </c>
      <c r="BC22" s="58">
        <v>0</v>
      </c>
      <c r="BD22" s="46">
        <f t="shared" si="57"/>
        <v>0</v>
      </c>
      <c r="BE22" s="58">
        <v>0</v>
      </c>
      <c r="BF22" s="46">
        <f t="shared" si="58"/>
        <v>0</v>
      </c>
      <c r="BG22" s="58">
        <v>499006.1</v>
      </c>
      <c r="BH22" s="46">
        <f t="shared" si="59"/>
        <v>1367.1399999999999</v>
      </c>
      <c r="BI22" s="58">
        <v>12608.9</v>
      </c>
      <c r="BJ22" s="46">
        <f t="shared" si="60"/>
        <v>34.544931506849316</v>
      </c>
      <c r="BK22" s="58">
        <v>31674.1</v>
      </c>
      <c r="BL22" s="46">
        <f t="shared" si="61"/>
        <v>86.778356164383553</v>
      </c>
      <c r="BM22" s="58">
        <v>2830.5</v>
      </c>
      <c r="BN22" s="46">
        <f t="shared" si="62"/>
        <v>7.7547945205479456</v>
      </c>
      <c r="BO22" s="58">
        <v>0</v>
      </c>
      <c r="BP22" s="46">
        <f t="shared" si="63"/>
        <v>0</v>
      </c>
      <c r="BQ22" s="58">
        <v>825058.99999999988</v>
      </c>
      <c r="BR22" s="46">
        <f t="shared" si="64"/>
        <v>2260.4356164383557</v>
      </c>
    </row>
    <row r="23" spans="1:70" x14ac:dyDescent="0.25">
      <c r="A23" s="38">
        <f t="shared" si="0"/>
        <v>9</v>
      </c>
      <c r="B23" s="44" t="s">
        <v>104</v>
      </c>
      <c r="C23" s="19"/>
      <c r="D23" s="19"/>
      <c r="E23" s="45">
        <f t="shared" si="65"/>
        <v>1860489.5999999999</v>
      </c>
      <c r="F23" s="46">
        <f t="shared" si="32"/>
        <v>5097.2317808219177</v>
      </c>
      <c r="G23" s="58">
        <v>371421.00000000006</v>
      </c>
      <c r="H23" s="46">
        <f t="shared" si="33"/>
        <v>1017.591780821918</v>
      </c>
      <c r="I23" s="58">
        <v>52442.6</v>
      </c>
      <c r="J23" s="46">
        <f t="shared" si="34"/>
        <v>143.67835616438356</v>
      </c>
      <c r="K23" s="58">
        <v>50385.5</v>
      </c>
      <c r="L23" s="46">
        <f t="shared" si="35"/>
        <v>138.04246575342466</v>
      </c>
      <c r="M23" s="58">
        <v>69637.900000000009</v>
      </c>
      <c r="N23" s="46">
        <f t="shared" si="36"/>
        <v>190.7887671232877</v>
      </c>
      <c r="O23" s="58">
        <v>56591.19999999999</v>
      </c>
      <c r="P23" s="46">
        <f t="shared" si="37"/>
        <v>155.0443835616438</v>
      </c>
      <c r="Q23" s="58">
        <v>60444.399999999994</v>
      </c>
      <c r="R23" s="46">
        <f t="shared" si="38"/>
        <v>165.60109589041093</v>
      </c>
      <c r="S23" s="58">
        <v>2610.4</v>
      </c>
      <c r="T23" s="46">
        <f t="shared" si="39"/>
        <v>7.1517808219178081</v>
      </c>
      <c r="U23" s="58">
        <v>58523.7</v>
      </c>
      <c r="V23" s="46">
        <f t="shared" si="40"/>
        <v>160.33890410958904</v>
      </c>
      <c r="W23" s="58">
        <v>16399.399999999998</v>
      </c>
      <c r="X23" s="46">
        <f t="shared" si="41"/>
        <v>44.929863013698622</v>
      </c>
      <c r="Y23" s="58">
        <v>11421.4</v>
      </c>
      <c r="Z23" s="46">
        <f t="shared" si="42"/>
        <v>31.291506849315066</v>
      </c>
      <c r="AA23" s="58">
        <v>5246.9</v>
      </c>
      <c r="AB23" s="46">
        <f t="shared" si="43"/>
        <v>14.375068493150684</v>
      </c>
      <c r="AC23" s="58">
        <v>132022.79999999999</v>
      </c>
      <c r="AD23" s="46">
        <f t="shared" si="44"/>
        <v>361.70630136986296</v>
      </c>
      <c r="AE23" s="58">
        <v>12768.7</v>
      </c>
      <c r="AF23" s="46">
        <f t="shared" si="45"/>
        <v>34.982739726027397</v>
      </c>
      <c r="AG23" s="58">
        <v>5961</v>
      </c>
      <c r="AH23" s="46">
        <f t="shared" si="46"/>
        <v>16.331506849315069</v>
      </c>
      <c r="AI23" s="58">
        <v>4570.3999999999996</v>
      </c>
      <c r="AJ23" s="46">
        <f t="shared" si="47"/>
        <v>12.521643835616437</v>
      </c>
      <c r="AK23" s="58">
        <v>1769.8999999999999</v>
      </c>
      <c r="AL23" s="46">
        <f t="shared" si="48"/>
        <v>4.8490410958904109</v>
      </c>
      <c r="AM23" s="58">
        <v>106.70000000000002</v>
      </c>
      <c r="AN23" s="46">
        <f t="shared" si="49"/>
        <v>0.2923287671232877</v>
      </c>
      <c r="AO23" s="58">
        <v>52.8</v>
      </c>
      <c r="AP23" s="46">
        <f t="shared" si="50"/>
        <v>0.14465753424657535</v>
      </c>
      <c r="AQ23" s="58">
        <v>108295.19999999998</v>
      </c>
      <c r="AR23" s="46">
        <f t="shared" si="51"/>
        <v>296.69917808219174</v>
      </c>
      <c r="AS23" s="58">
        <v>152277.80000000002</v>
      </c>
      <c r="AT23" s="46">
        <f t="shared" si="52"/>
        <v>417.19945205479456</v>
      </c>
      <c r="AU23" s="58">
        <v>12286</v>
      </c>
      <c r="AV23" s="46">
        <f t="shared" si="53"/>
        <v>33.660273972602738</v>
      </c>
      <c r="AW23" s="58">
        <v>95</v>
      </c>
      <c r="AX23" s="46">
        <f t="shared" si="54"/>
        <v>0.26027397260273971</v>
      </c>
      <c r="AY23" s="58">
        <v>2765.1000000000004</v>
      </c>
      <c r="AZ23" s="46">
        <f t="shared" si="55"/>
        <v>7.5756164383561657</v>
      </c>
      <c r="BA23" s="58">
        <v>20939</v>
      </c>
      <c r="BB23" s="46">
        <f t="shared" si="56"/>
        <v>57.367123287671234</v>
      </c>
      <c r="BC23" s="58">
        <v>0.4</v>
      </c>
      <c r="BD23" s="46">
        <f t="shared" si="57"/>
        <v>1.0958904109589042E-3</v>
      </c>
      <c r="BE23" s="58">
        <v>0</v>
      </c>
      <c r="BF23" s="46">
        <f t="shared" si="58"/>
        <v>0</v>
      </c>
      <c r="BG23" s="58">
        <v>280319.50000000006</v>
      </c>
      <c r="BH23" s="46">
        <f t="shared" si="59"/>
        <v>767.99863013698643</v>
      </c>
      <c r="BI23" s="58">
        <v>5520.7</v>
      </c>
      <c r="BJ23" s="46">
        <f t="shared" si="60"/>
        <v>15.125205479452054</v>
      </c>
      <c r="BK23" s="58">
        <v>4421</v>
      </c>
      <c r="BL23" s="46">
        <f t="shared" si="61"/>
        <v>12.112328767123287</v>
      </c>
      <c r="BM23" s="58">
        <v>783.4</v>
      </c>
      <c r="BN23" s="46">
        <f t="shared" si="62"/>
        <v>2.1463013698630138</v>
      </c>
      <c r="BO23" s="58">
        <v>182.79999999999998</v>
      </c>
      <c r="BP23" s="46">
        <f t="shared" si="63"/>
        <v>0.50082191780821916</v>
      </c>
      <c r="BQ23" s="58">
        <v>360227</v>
      </c>
      <c r="BR23" s="46">
        <f t="shared" si="64"/>
        <v>986.92328767123286</v>
      </c>
    </row>
    <row r="24" spans="1:70" x14ac:dyDescent="0.25">
      <c r="A24" s="38">
        <f t="shared" si="0"/>
        <v>10</v>
      </c>
      <c r="B24" s="44" t="s">
        <v>105</v>
      </c>
      <c r="C24" s="19"/>
      <c r="D24" s="19"/>
      <c r="E24" s="45">
        <f t="shared" si="65"/>
        <v>701336.29999999993</v>
      </c>
      <c r="F24" s="46">
        <f t="shared" si="32"/>
        <v>1921.469315068493</v>
      </c>
      <c r="G24" s="58">
        <v>481332.5</v>
      </c>
      <c r="H24" s="46">
        <f t="shared" si="33"/>
        <v>1318.7191780821918</v>
      </c>
      <c r="I24" s="58">
        <v>0</v>
      </c>
      <c r="J24" s="46">
        <f t="shared" si="34"/>
        <v>0</v>
      </c>
      <c r="K24" s="58">
        <v>0</v>
      </c>
      <c r="L24" s="46">
        <f t="shared" si="35"/>
        <v>0</v>
      </c>
      <c r="M24" s="58">
        <v>70259.199999999997</v>
      </c>
      <c r="N24" s="46">
        <f t="shared" si="36"/>
        <v>192.49095890410959</v>
      </c>
      <c r="O24" s="58">
        <v>0</v>
      </c>
      <c r="P24" s="46">
        <f t="shared" si="37"/>
        <v>0</v>
      </c>
      <c r="Q24" s="58">
        <v>0</v>
      </c>
      <c r="R24" s="46">
        <f t="shared" si="38"/>
        <v>0</v>
      </c>
      <c r="S24" s="58">
        <v>0</v>
      </c>
      <c r="T24" s="46">
        <f t="shared" si="39"/>
        <v>0</v>
      </c>
      <c r="U24" s="58">
        <v>24217.7</v>
      </c>
      <c r="V24" s="46">
        <f t="shared" si="40"/>
        <v>66.349863013698638</v>
      </c>
      <c r="W24" s="58">
        <v>0</v>
      </c>
      <c r="X24" s="46">
        <f t="shared" si="41"/>
        <v>0</v>
      </c>
      <c r="Y24" s="58">
        <v>0</v>
      </c>
      <c r="Z24" s="46">
        <f t="shared" si="42"/>
        <v>0</v>
      </c>
      <c r="AA24" s="58">
        <v>0</v>
      </c>
      <c r="AB24" s="46">
        <f t="shared" si="43"/>
        <v>0</v>
      </c>
      <c r="AC24" s="58">
        <v>1.4</v>
      </c>
      <c r="AD24" s="46">
        <f t="shared" si="44"/>
        <v>3.8356164383561643E-3</v>
      </c>
      <c r="AE24" s="58">
        <v>77671</v>
      </c>
      <c r="AF24" s="46">
        <f t="shared" si="45"/>
        <v>212.7972602739726</v>
      </c>
      <c r="AG24" s="58">
        <v>0</v>
      </c>
      <c r="AH24" s="46">
        <f t="shared" si="46"/>
        <v>0</v>
      </c>
      <c r="AI24" s="58">
        <v>0</v>
      </c>
      <c r="AJ24" s="46">
        <f t="shared" si="47"/>
        <v>0</v>
      </c>
      <c r="AK24" s="58">
        <v>0</v>
      </c>
      <c r="AL24" s="46">
        <f t="shared" si="48"/>
        <v>0</v>
      </c>
      <c r="AM24" s="58">
        <v>0</v>
      </c>
      <c r="AN24" s="46">
        <f t="shared" si="49"/>
        <v>0</v>
      </c>
      <c r="AO24" s="58">
        <v>0</v>
      </c>
      <c r="AP24" s="46">
        <f t="shared" si="50"/>
        <v>0</v>
      </c>
      <c r="AQ24" s="58">
        <v>0</v>
      </c>
      <c r="AR24" s="46">
        <f t="shared" si="51"/>
        <v>0</v>
      </c>
      <c r="AS24" s="58">
        <v>0</v>
      </c>
      <c r="AT24" s="46">
        <f t="shared" si="52"/>
        <v>0</v>
      </c>
      <c r="AU24" s="58">
        <v>0</v>
      </c>
      <c r="AV24" s="46">
        <f t="shared" si="53"/>
        <v>0</v>
      </c>
      <c r="AW24" s="58">
        <v>0</v>
      </c>
      <c r="AX24" s="46">
        <f t="shared" si="54"/>
        <v>0</v>
      </c>
      <c r="AY24" s="58">
        <v>0</v>
      </c>
      <c r="AZ24" s="46">
        <f t="shared" si="55"/>
        <v>0</v>
      </c>
      <c r="BA24" s="58">
        <v>47854.5</v>
      </c>
      <c r="BB24" s="46">
        <f t="shared" si="56"/>
        <v>131.10821917808218</v>
      </c>
      <c r="BC24" s="58">
        <v>0</v>
      </c>
      <c r="BD24" s="46">
        <f t="shared" si="57"/>
        <v>0</v>
      </c>
      <c r="BE24" s="58">
        <v>0</v>
      </c>
      <c r="BF24" s="46">
        <f t="shared" si="58"/>
        <v>0</v>
      </c>
      <c r="BG24" s="58">
        <v>0</v>
      </c>
      <c r="BH24" s="46">
        <f t="shared" si="59"/>
        <v>0</v>
      </c>
      <c r="BI24" s="58">
        <v>0</v>
      </c>
      <c r="BJ24" s="46">
        <f t="shared" si="60"/>
        <v>0</v>
      </c>
      <c r="BK24" s="58">
        <v>0</v>
      </c>
      <c r="BL24" s="46">
        <f t="shared" si="61"/>
        <v>0</v>
      </c>
      <c r="BM24" s="58">
        <v>0</v>
      </c>
      <c r="BN24" s="46">
        <f t="shared" si="62"/>
        <v>0</v>
      </c>
      <c r="BO24" s="58">
        <v>0</v>
      </c>
      <c r="BP24" s="46">
        <f t="shared" si="63"/>
        <v>0</v>
      </c>
      <c r="BQ24" s="58">
        <v>0</v>
      </c>
      <c r="BR24" s="46">
        <f t="shared" si="64"/>
        <v>0</v>
      </c>
    </row>
    <row r="25" spans="1:70" x14ac:dyDescent="0.25">
      <c r="A25" s="38">
        <f t="shared" si="0"/>
        <v>11</v>
      </c>
      <c r="B25" s="44" t="s">
        <v>106</v>
      </c>
      <c r="C25" s="19"/>
      <c r="D25" s="19"/>
      <c r="E25" s="45">
        <f t="shared" si="65"/>
        <v>1582.8999999999999</v>
      </c>
      <c r="F25" s="46">
        <f t="shared" si="32"/>
        <v>4.3367123287671232</v>
      </c>
      <c r="G25" s="58">
        <v>0</v>
      </c>
      <c r="H25" s="46">
        <f t="shared" si="33"/>
        <v>0</v>
      </c>
      <c r="I25" s="58">
        <v>0</v>
      </c>
      <c r="J25" s="46">
        <f t="shared" si="34"/>
        <v>0</v>
      </c>
      <c r="K25" s="58">
        <v>0</v>
      </c>
      <c r="L25" s="46">
        <f t="shared" si="35"/>
        <v>0</v>
      </c>
      <c r="M25" s="58">
        <v>0</v>
      </c>
      <c r="N25" s="46">
        <f t="shared" si="36"/>
        <v>0</v>
      </c>
      <c r="O25" s="58">
        <v>0</v>
      </c>
      <c r="P25" s="46">
        <f t="shared" si="37"/>
        <v>0</v>
      </c>
      <c r="Q25" s="58">
        <v>0</v>
      </c>
      <c r="R25" s="46">
        <f t="shared" si="38"/>
        <v>0</v>
      </c>
      <c r="S25" s="58">
        <v>0</v>
      </c>
      <c r="T25" s="46">
        <f t="shared" si="39"/>
        <v>0</v>
      </c>
      <c r="U25" s="58">
        <v>0</v>
      </c>
      <c r="V25" s="46">
        <f t="shared" si="40"/>
        <v>0</v>
      </c>
      <c r="W25" s="58">
        <v>0</v>
      </c>
      <c r="X25" s="46">
        <f t="shared" si="41"/>
        <v>0</v>
      </c>
      <c r="Y25" s="58">
        <v>0</v>
      </c>
      <c r="Z25" s="46">
        <f t="shared" si="42"/>
        <v>0</v>
      </c>
      <c r="AA25" s="58">
        <v>0</v>
      </c>
      <c r="AB25" s="46">
        <f t="shared" si="43"/>
        <v>0</v>
      </c>
      <c r="AC25" s="58">
        <v>0</v>
      </c>
      <c r="AD25" s="46">
        <f t="shared" si="44"/>
        <v>0</v>
      </c>
      <c r="AE25" s="58">
        <v>0</v>
      </c>
      <c r="AF25" s="46">
        <f t="shared" si="45"/>
        <v>0</v>
      </c>
      <c r="AG25" s="58">
        <v>0</v>
      </c>
      <c r="AH25" s="46">
        <f t="shared" si="46"/>
        <v>0</v>
      </c>
      <c r="AI25" s="58">
        <v>0</v>
      </c>
      <c r="AJ25" s="46">
        <f t="shared" si="47"/>
        <v>0</v>
      </c>
      <c r="AK25" s="58">
        <v>0</v>
      </c>
      <c r="AL25" s="46">
        <f t="shared" si="48"/>
        <v>0</v>
      </c>
      <c r="AM25" s="58">
        <v>180</v>
      </c>
      <c r="AN25" s="46">
        <f t="shared" si="49"/>
        <v>0.49315068493150682</v>
      </c>
      <c r="AO25" s="58">
        <v>35.299999999999997</v>
      </c>
      <c r="AP25" s="46">
        <f t="shared" si="50"/>
        <v>9.6712328767123282E-2</v>
      </c>
      <c r="AQ25" s="58">
        <v>0</v>
      </c>
      <c r="AR25" s="46">
        <f t="shared" si="51"/>
        <v>0</v>
      </c>
      <c r="AS25" s="58">
        <v>0</v>
      </c>
      <c r="AT25" s="46">
        <f t="shared" si="52"/>
        <v>0</v>
      </c>
      <c r="AU25" s="58">
        <v>350</v>
      </c>
      <c r="AV25" s="46">
        <f t="shared" si="53"/>
        <v>0.95890410958904104</v>
      </c>
      <c r="AW25" s="58">
        <v>382.6</v>
      </c>
      <c r="AX25" s="46">
        <f t="shared" si="54"/>
        <v>1.0482191780821919</v>
      </c>
      <c r="AY25" s="58">
        <v>254.39999999999998</v>
      </c>
      <c r="AZ25" s="46">
        <f t="shared" si="55"/>
        <v>0.69698630136986295</v>
      </c>
      <c r="BA25" s="58">
        <v>15.1</v>
      </c>
      <c r="BB25" s="46">
        <f t="shared" si="56"/>
        <v>4.1369863013698632E-2</v>
      </c>
      <c r="BC25" s="58">
        <v>0</v>
      </c>
      <c r="BD25" s="46">
        <f t="shared" si="57"/>
        <v>0</v>
      </c>
      <c r="BE25" s="58">
        <v>0</v>
      </c>
      <c r="BF25" s="46">
        <f t="shared" si="58"/>
        <v>0</v>
      </c>
      <c r="BG25" s="58">
        <v>0.5</v>
      </c>
      <c r="BH25" s="46">
        <f t="shared" si="59"/>
        <v>1.3698630136986301E-3</v>
      </c>
      <c r="BI25" s="58">
        <v>0</v>
      </c>
      <c r="BJ25" s="46">
        <f t="shared" si="60"/>
        <v>0</v>
      </c>
      <c r="BK25" s="58">
        <v>0</v>
      </c>
      <c r="BL25" s="46">
        <f t="shared" si="61"/>
        <v>0</v>
      </c>
      <c r="BM25" s="58">
        <v>7.8</v>
      </c>
      <c r="BN25" s="46">
        <f t="shared" si="62"/>
        <v>2.1369863013698628E-2</v>
      </c>
      <c r="BO25" s="58">
        <v>0</v>
      </c>
      <c r="BP25" s="46">
        <f t="shared" si="63"/>
        <v>0</v>
      </c>
      <c r="BQ25" s="58">
        <v>357.20000000000005</v>
      </c>
      <c r="BR25" s="46">
        <f t="shared" si="64"/>
        <v>0.97863013698630152</v>
      </c>
    </row>
    <row r="26" spans="1:70" x14ac:dyDescent="0.25">
      <c r="A26" s="38">
        <f t="shared" si="0"/>
        <v>12</v>
      </c>
      <c r="B26" s="44" t="s">
        <v>107</v>
      </c>
      <c r="C26" s="19"/>
      <c r="D26" s="19"/>
      <c r="E26" s="45">
        <v>0</v>
      </c>
      <c r="F26" s="46">
        <f t="shared" si="32"/>
        <v>0</v>
      </c>
      <c r="G26" s="45">
        <v>0</v>
      </c>
      <c r="H26" s="46">
        <f t="shared" si="33"/>
        <v>0</v>
      </c>
      <c r="I26" s="45">
        <v>0</v>
      </c>
      <c r="J26" s="46">
        <f t="shared" si="34"/>
        <v>0</v>
      </c>
      <c r="K26" s="45">
        <v>0</v>
      </c>
      <c r="L26" s="46">
        <f t="shared" si="35"/>
        <v>0</v>
      </c>
      <c r="M26" s="45">
        <v>0</v>
      </c>
      <c r="N26" s="46">
        <f t="shared" si="36"/>
        <v>0</v>
      </c>
      <c r="O26" s="45">
        <v>0</v>
      </c>
      <c r="P26" s="46">
        <f t="shared" si="37"/>
        <v>0</v>
      </c>
      <c r="Q26" s="45">
        <v>0</v>
      </c>
      <c r="R26" s="46">
        <f t="shared" si="38"/>
        <v>0</v>
      </c>
      <c r="S26" s="45">
        <v>0</v>
      </c>
      <c r="T26" s="46">
        <f t="shared" si="39"/>
        <v>0</v>
      </c>
      <c r="U26" s="45">
        <v>0</v>
      </c>
      <c r="V26" s="46">
        <f t="shared" si="40"/>
        <v>0</v>
      </c>
      <c r="W26" s="45">
        <v>0</v>
      </c>
      <c r="X26" s="46">
        <f t="shared" si="41"/>
        <v>0</v>
      </c>
      <c r="Y26" s="45">
        <v>0</v>
      </c>
      <c r="Z26" s="46">
        <f t="shared" si="42"/>
        <v>0</v>
      </c>
      <c r="AA26" s="45">
        <v>0</v>
      </c>
      <c r="AB26" s="46">
        <f t="shared" si="43"/>
        <v>0</v>
      </c>
      <c r="AC26" s="45">
        <v>0</v>
      </c>
      <c r="AD26" s="46">
        <f t="shared" si="44"/>
        <v>0</v>
      </c>
      <c r="AE26" s="45">
        <v>0</v>
      </c>
      <c r="AF26" s="46">
        <f t="shared" si="45"/>
        <v>0</v>
      </c>
      <c r="AG26" s="45">
        <v>0</v>
      </c>
      <c r="AH26" s="46">
        <f t="shared" si="46"/>
        <v>0</v>
      </c>
      <c r="AI26" s="45">
        <v>0</v>
      </c>
      <c r="AJ26" s="46">
        <f t="shared" si="47"/>
        <v>0</v>
      </c>
      <c r="AK26" s="45">
        <v>0</v>
      </c>
      <c r="AL26" s="46">
        <f t="shared" si="48"/>
        <v>0</v>
      </c>
      <c r="AM26" s="45">
        <v>0</v>
      </c>
      <c r="AN26" s="46">
        <f t="shared" si="49"/>
        <v>0</v>
      </c>
      <c r="AO26" s="45">
        <v>0</v>
      </c>
      <c r="AP26" s="46">
        <f t="shared" si="50"/>
        <v>0</v>
      </c>
      <c r="AQ26" s="45">
        <v>0</v>
      </c>
      <c r="AR26" s="46">
        <f t="shared" si="51"/>
        <v>0</v>
      </c>
      <c r="AS26" s="45">
        <v>0</v>
      </c>
      <c r="AT26" s="46">
        <f t="shared" si="52"/>
        <v>0</v>
      </c>
      <c r="AU26" s="45">
        <v>0</v>
      </c>
      <c r="AV26" s="46">
        <f t="shared" si="53"/>
        <v>0</v>
      </c>
      <c r="AW26" s="45">
        <v>0</v>
      </c>
      <c r="AX26" s="46">
        <f t="shared" si="54"/>
        <v>0</v>
      </c>
      <c r="AY26" s="45">
        <v>0</v>
      </c>
      <c r="AZ26" s="46">
        <f t="shared" si="55"/>
        <v>0</v>
      </c>
      <c r="BA26" s="45">
        <v>0</v>
      </c>
      <c r="BB26" s="46">
        <f t="shared" si="56"/>
        <v>0</v>
      </c>
      <c r="BC26" s="45">
        <v>0</v>
      </c>
      <c r="BD26" s="46">
        <f t="shared" si="57"/>
        <v>0</v>
      </c>
      <c r="BE26" s="45">
        <v>0</v>
      </c>
      <c r="BF26" s="46">
        <f t="shared" si="58"/>
        <v>0</v>
      </c>
      <c r="BG26" s="45">
        <v>0</v>
      </c>
      <c r="BH26" s="46">
        <f t="shared" si="59"/>
        <v>0</v>
      </c>
      <c r="BI26" s="45">
        <v>0</v>
      </c>
      <c r="BJ26" s="46">
        <f t="shared" si="60"/>
        <v>0</v>
      </c>
      <c r="BK26" s="45">
        <v>0</v>
      </c>
      <c r="BL26" s="46">
        <f t="shared" si="61"/>
        <v>0</v>
      </c>
      <c r="BM26" s="45">
        <v>0</v>
      </c>
      <c r="BN26" s="46">
        <f t="shared" si="62"/>
        <v>0</v>
      </c>
      <c r="BO26" s="45">
        <v>0</v>
      </c>
      <c r="BP26" s="46">
        <f t="shared" si="63"/>
        <v>0</v>
      </c>
      <c r="BQ26" s="45">
        <v>0</v>
      </c>
      <c r="BR26" s="46">
        <f t="shared" si="64"/>
        <v>0</v>
      </c>
    </row>
    <row r="27" spans="1:70" ht="16.5" thickBot="1" x14ac:dyDescent="0.3">
      <c r="A27" s="38">
        <f t="shared" si="0"/>
        <v>13</v>
      </c>
      <c r="B27" s="59" t="s">
        <v>108</v>
      </c>
      <c r="C27" s="19"/>
      <c r="D27" s="19"/>
      <c r="E27" s="60">
        <v>0</v>
      </c>
      <c r="F27" s="61">
        <f t="shared" si="32"/>
        <v>0</v>
      </c>
      <c r="G27" s="60">
        <v>0</v>
      </c>
      <c r="H27" s="61">
        <f t="shared" si="33"/>
        <v>0</v>
      </c>
      <c r="I27" s="60">
        <v>0</v>
      </c>
      <c r="J27" s="61">
        <f t="shared" si="34"/>
        <v>0</v>
      </c>
      <c r="K27" s="60">
        <v>0</v>
      </c>
      <c r="L27" s="61">
        <f t="shared" si="35"/>
        <v>0</v>
      </c>
      <c r="M27" s="60">
        <v>0</v>
      </c>
      <c r="N27" s="61">
        <f t="shared" si="36"/>
        <v>0</v>
      </c>
      <c r="O27" s="60">
        <v>0</v>
      </c>
      <c r="P27" s="61">
        <f t="shared" si="37"/>
        <v>0</v>
      </c>
      <c r="Q27" s="60">
        <v>0</v>
      </c>
      <c r="R27" s="61">
        <f t="shared" si="38"/>
        <v>0</v>
      </c>
      <c r="S27" s="60">
        <v>0</v>
      </c>
      <c r="T27" s="61">
        <f t="shared" si="39"/>
        <v>0</v>
      </c>
      <c r="U27" s="60">
        <v>0</v>
      </c>
      <c r="V27" s="61">
        <f t="shared" si="40"/>
        <v>0</v>
      </c>
      <c r="W27" s="60">
        <v>0</v>
      </c>
      <c r="X27" s="61">
        <f t="shared" si="41"/>
        <v>0</v>
      </c>
      <c r="Y27" s="60">
        <v>0</v>
      </c>
      <c r="Z27" s="61">
        <f t="shared" si="42"/>
        <v>0</v>
      </c>
      <c r="AA27" s="60">
        <v>0</v>
      </c>
      <c r="AB27" s="61">
        <f t="shared" si="43"/>
        <v>0</v>
      </c>
      <c r="AC27" s="60">
        <v>0</v>
      </c>
      <c r="AD27" s="61">
        <f t="shared" si="44"/>
        <v>0</v>
      </c>
      <c r="AE27" s="60">
        <v>0</v>
      </c>
      <c r="AF27" s="61">
        <f t="shared" si="45"/>
        <v>0</v>
      </c>
      <c r="AG27" s="60">
        <v>0</v>
      </c>
      <c r="AH27" s="61">
        <f t="shared" si="46"/>
        <v>0</v>
      </c>
      <c r="AI27" s="60">
        <v>0</v>
      </c>
      <c r="AJ27" s="61">
        <f t="shared" si="47"/>
        <v>0</v>
      </c>
      <c r="AK27" s="60">
        <v>0</v>
      </c>
      <c r="AL27" s="61">
        <f t="shared" si="48"/>
        <v>0</v>
      </c>
      <c r="AM27" s="60">
        <v>0</v>
      </c>
      <c r="AN27" s="61">
        <f t="shared" si="49"/>
        <v>0</v>
      </c>
      <c r="AO27" s="60">
        <v>0</v>
      </c>
      <c r="AP27" s="61">
        <f t="shared" si="50"/>
        <v>0</v>
      </c>
      <c r="AQ27" s="60">
        <v>0</v>
      </c>
      <c r="AR27" s="61">
        <f t="shared" si="51"/>
        <v>0</v>
      </c>
      <c r="AS27" s="60">
        <v>0</v>
      </c>
      <c r="AT27" s="61">
        <f t="shared" si="52"/>
        <v>0</v>
      </c>
      <c r="AU27" s="60">
        <v>0</v>
      </c>
      <c r="AV27" s="61">
        <f t="shared" si="53"/>
        <v>0</v>
      </c>
      <c r="AW27" s="60">
        <v>0</v>
      </c>
      <c r="AX27" s="61">
        <f t="shared" si="54"/>
        <v>0</v>
      </c>
      <c r="AY27" s="60">
        <v>0</v>
      </c>
      <c r="AZ27" s="61">
        <f t="shared" si="55"/>
        <v>0</v>
      </c>
      <c r="BA27" s="60">
        <v>0</v>
      </c>
      <c r="BB27" s="61">
        <f t="shared" si="56"/>
        <v>0</v>
      </c>
      <c r="BC27" s="60">
        <v>0</v>
      </c>
      <c r="BD27" s="61">
        <f t="shared" si="57"/>
        <v>0</v>
      </c>
      <c r="BE27" s="60">
        <v>0</v>
      </c>
      <c r="BF27" s="61">
        <f t="shared" si="58"/>
        <v>0</v>
      </c>
      <c r="BG27" s="60">
        <v>0</v>
      </c>
      <c r="BH27" s="61">
        <f t="shared" si="59"/>
        <v>0</v>
      </c>
      <c r="BI27" s="60">
        <v>0</v>
      </c>
      <c r="BJ27" s="61">
        <f t="shared" si="60"/>
        <v>0</v>
      </c>
      <c r="BK27" s="60">
        <v>0</v>
      </c>
      <c r="BL27" s="61">
        <f t="shared" si="61"/>
        <v>0</v>
      </c>
      <c r="BM27" s="60">
        <v>0</v>
      </c>
      <c r="BN27" s="61">
        <f t="shared" si="62"/>
        <v>0</v>
      </c>
      <c r="BO27" s="60">
        <v>0</v>
      </c>
      <c r="BP27" s="61">
        <f t="shared" si="63"/>
        <v>0</v>
      </c>
      <c r="BQ27" s="60">
        <v>0</v>
      </c>
      <c r="BR27" s="61">
        <f t="shared" si="64"/>
        <v>0</v>
      </c>
    </row>
    <row r="28" spans="1:70" ht="16.5" thickTop="1" x14ac:dyDescent="0.25">
      <c r="A28" s="38">
        <f t="shared" si="0"/>
        <v>14</v>
      </c>
      <c r="B28" s="62"/>
      <c r="C28" s="62" t="s">
        <v>109</v>
      </c>
      <c r="D28" s="19"/>
      <c r="E28" s="63">
        <f>SUM(E20:E27)</f>
        <v>45680429.899999999</v>
      </c>
      <c r="F28" s="46">
        <f t="shared" si="32"/>
        <v>125151.86273972603</v>
      </c>
      <c r="G28" s="63">
        <f>SUM(G20:G27)</f>
        <v>13696601.799999997</v>
      </c>
      <c r="H28" s="46">
        <f t="shared" si="33"/>
        <v>37524.936438356155</v>
      </c>
      <c r="I28" s="63">
        <f>SUM(I20:I27)</f>
        <v>869889.2</v>
      </c>
      <c r="J28" s="46">
        <f t="shared" si="34"/>
        <v>2383.2580821917809</v>
      </c>
      <c r="K28" s="63">
        <f>SUM(K20:K27)</f>
        <v>259450.6</v>
      </c>
      <c r="L28" s="46">
        <f t="shared" si="35"/>
        <v>710.82356164383566</v>
      </c>
      <c r="M28" s="63">
        <f>SUM(M20:M27)</f>
        <v>1661098.5</v>
      </c>
      <c r="N28" s="46">
        <f t="shared" si="36"/>
        <v>4550.9547945205477</v>
      </c>
      <c r="O28" s="63">
        <f>SUM(O20:O27)</f>
        <v>1793350.7000000002</v>
      </c>
      <c r="P28" s="46">
        <f t="shared" si="37"/>
        <v>4913.2895890410964</v>
      </c>
      <c r="Q28" s="63">
        <f>SUM(Q20:Q27)</f>
        <v>600002.5</v>
      </c>
      <c r="R28" s="46">
        <f t="shared" si="38"/>
        <v>1643.8424657534247</v>
      </c>
      <c r="S28" s="63">
        <f>SUM(S20:S27)</f>
        <v>214081.69999999995</v>
      </c>
      <c r="T28" s="46">
        <f t="shared" si="39"/>
        <v>586.52520547945198</v>
      </c>
      <c r="U28" s="63">
        <f>SUM(U20:U27)</f>
        <v>314500.5</v>
      </c>
      <c r="V28" s="46">
        <f t="shared" si="40"/>
        <v>861.6452054794521</v>
      </c>
      <c r="W28" s="63">
        <f>SUM(W20:W27)</f>
        <v>101181.2</v>
      </c>
      <c r="X28" s="46">
        <f t="shared" si="41"/>
        <v>277.20876712328766</v>
      </c>
      <c r="Y28" s="63">
        <f>SUM(Y20:Y27)</f>
        <v>420049.1</v>
      </c>
      <c r="Z28" s="46">
        <f t="shared" si="42"/>
        <v>1150.8194520547945</v>
      </c>
      <c r="AA28" s="63">
        <f>SUM(AA20:AA27)</f>
        <v>103490.4</v>
      </c>
      <c r="AB28" s="46">
        <f t="shared" si="43"/>
        <v>283.53534246575339</v>
      </c>
      <c r="AC28" s="63">
        <f>SUM(AC20:AC27)</f>
        <v>2385181.9999999995</v>
      </c>
      <c r="AD28" s="46">
        <f t="shared" si="44"/>
        <v>6534.7452054794512</v>
      </c>
      <c r="AE28" s="63">
        <f>SUM(AE20:AE27)</f>
        <v>852840.59999999986</v>
      </c>
      <c r="AF28" s="46">
        <f t="shared" si="45"/>
        <v>2336.5495890410957</v>
      </c>
      <c r="AG28" s="63">
        <f>SUM(AG20:AG27)</f>
        <v>385443.4</v>
      </c>
      <c r="AH28" s="46">
        <f t="shared" si="46"/>
        <v>1056.0093150684932</v>
      </c>
      <c r="AI28" s="63">
        <f>SUM(AI20:AI27)</f>
        <v>135871.29999999999</v>
      </c>
      <c r="AJ28" s="46">
        <f t="shared" si="47"/>
        <v>372.25013698630136</v>
      </c>
      <c r="AK28" s="63">
        <f>SUM(AK20:AK27)</f>
        <v>180888.1</v>
      </c>
      <c r="AL28" s="46">
        <f t="shared" si="48"/>
        <v>495.58383561643836</v>
      </c>
      <c r="AM28" s="63">
        <f>SUM(AM20:AM27)</f>
        <v>599066.6</v>
      </c>
      <c r="AN28" s="46">
        <f t="shared" si="49"/>
        <v>1641.2783561643835</v>
      </c>
      <c r="AO28" s="63">
        <f>SUM(AO20:AO27)</f>
        <v>347995.10000000003</v>
      </c>
      <c r="AP28" s="46">
        <f t="shared" si="50"/>
        <v>953.41123287671246</v>
      </c>
      <c r="AQ28" s="63">
        <f>SUM(AQ20:AQ27)</f>
        <v>2814440.8000000003</v>
      </c>
      <c r="AR28" s="46">
        <f t="shared" si="51"/>
        <v>7710.7967123287681</v>
      </c>
      <c r="AS28" s="63">
        <f>SUM(AS20:AS27)</f>
        <v>1789749.7000000004</v>
      </c>
      <c r="AT28" s="46">
        <f t="shared" si="52"/>
        <v>4903.4238356164396</v>
      </c>
      <c r="AU28" s="63">
        <f>SUM(AU20:AU27)</f>
        <v>755876.50000000012</v>
      </c>
      <c r="AV28" s="46">
        <f t="shared" si="53"/>
        <v>2070.8945205479454</v>
      </c>
      <c r="AW28" s="63">
        <f>SUM(AW20:AW27)</f>
        <v>579010.6</v>
      </c>
      <c r="AX28" s="46">
        <f t="shared" si="54"/>
        <v>1586.3304109589039</v>
      </c>
      <c r="AY28" s="63">
        <f>SUM(AY20:AY27)</f>
        <v>1258953.2000000002</v>
      </c>
      <c r="AZ28" s="46">
        <f t="shared" si="55"/>
        <v>3449.1868493150691</v>
      </c>
      <c r="BA28" s="63">
        <f>SUM(BA20:BA27)</f>
        <v>914910.19999999984</v>
      </c>
      <c r="BB28" s="46">
        <f t="shared" si="56"/>
        <v>2506.6032876712325</v>
      </c>
      <c r="BC28" s="63">
        <f>SUM(BC20:BC27)</f>
        <v>36802.400000000001</v>
      </c>
      <c r="BD28" s="46">
        <f t="shared" si="57"/>
        <v>100.82849315068493</v>
      </c>
      <c r="BE28" s="63">
        <f>SUM(BE20:BE27)</f>
        <v>264397</v>
      </c>
      <c r="BF28" s="46">
        <f t="shared" si="58"/>
        <v>724.37534246575342</v>
      </c>
      <c r="BG28" s="63">
        <f>SUM(BG20:BG27)</f>
        <v>1576290.5</v>
      </c>
      <c r="BH28" s="46">
        <f t="shared" si="59"/>
        <v>4318.6041095890414</v>
      </c>
      <c r="BI28" s="63">
        <f>SUM(BI20:BI27)</f>
        <v>427223.70000000007</v>
      </c>
      <c r="BJ28" s="46">
        <f t="shared" si="60"/>
        <v>1170.475890410959</v>
      </c>
      <c r="BK28" s="63">
        <f>SUM(BK20:BK27)</f>
        <v>343700.1</v>
      </c>
      <c r="BL28" s="46">
        <f t="shared" si="61"/>
        <v>941.64410958904102</v>
      </c>
      <c r="BM28" s="63">
        <f>SUM(BM20:BM27)</f>
        <v>99440.700000000012</v>
      </c>
      <c r="BN28" s="46">
        <f t="shared" si="62"/>
        <v>272.44027397260277</v>
      </c>
      <c r="BO28" s="63">
        <f>SUM(BO20:BO27)</f>
        <v>46388.100000000006</v>
      </c>
      <c r="BP28" s="46">
        <f t="shared" si="63"/>
        <v>127.09068493150687</v>
      </c>
      <c r="BQ28" s="63">
        <f>SUM(BQ20:BQ27)</f>
        <v>9852263.0999999978</v>
      </c>
      <c r="BR28" s="46">
        <f t="shared" si="64"/>
        <v>26992.501643835611</v>
      </c>
    </row>
    <row r="29" spans="1:70" x14ac:dyDescent="0.25">
      <c r="A29" s="38">
        <f t="shared" si="0"/>
        <v>15</v>
      </c>
      <c r="B29" s="64" t="s">
        <v>110</v>
      </c>
      <c r="C29" s="65"/>
      <c r="D29" s="19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7"/>
      <c r="U29" s="66"/>
      <c r="V29" s="67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6"/>
      <c r="AJ29" s="67"/>
      <c r="AK29" s="66"/>
      <c r="AL29" s="67"/>
      <c r="AM29" s="66"/>
      <c r="AN29" s="67"/>
      <c r="AO29" s="66"/>
      <c r="AP29" s="67"/>
      <c r="AQ29" s="66"/>
      <c r="AR29" s="67"/>
      <c r="AS29" s="66"/>
      <c r="AT29" s="67"/>
      <c r="AU29" s="66"/>
      <c r="AV29" s="67"/>
      <c r="AW29" s="66"/>
      <c r="AX29" s="67"/>
      <c r="AY29" s="66"/>
      <c r="AZ29" s="67"/>
      <c r="BA29" s="66"/>
      <c r="BB29" s="67"/>
      <c r="BC29" s="66"/>
      <c r="BD29" s="67"/>
      <c r="BE29" s="66"/>
      <c r="BF29" s="67"/>
      <c r="BG29" s="66"/>
      <c r="BH29" s="67"/>
      <c r="BI29" s="66"/>
      <c r="BJ29" s="67"/>
      <c r="BK29" s="66"/>
      <c r="BL29" s="67"/>
      <c r="BM29" s="66"/>
      <c r="BN29" s="67"/>
      <c r="BO29" s="66"/>
      <c r="BP29" s="67"/>
      <c r="BQ29" s="66"/>
      <c r="BR29" s="67"/>
    </row>
    <row r="30" spans="1:70" x14ac:dyDescent="0.25">
      <c r="A30" s="38">
        <f t="shared" si="0"/>
        <v>16</v>
      </c>
      <c r="B30" s="44" t="s">
        <v>101</v>
      </c>
      <c r="C30" s="19"/>
      <c r="D30" s="19"/>
      <c r="E30" s="45">
        <f t="shared" ref="E30" si="66">SUM(G30,I30,K30,M30,O30,Q30,S30,U30,W30,Y30,AA30,AC30,AE30,AG30,AI30,AK30,AM30,AO30,AQ30,AS30,AU30,AW30,AY30,BA30,BC30,BE30,BG30,BI30,BK30,BM30,BO30,BQ30,)</f>
        <v>6272.6399999999994</v>
      </c>
      <c r="F30" s="46">
        <f t="shared" ref="F30:F37" si="67">E30/365</f>
        <v>17.18531506849315</v>
      </c>
      <c r="G30" s="68"/>
      <c r="H30" s="46"/>
      <c r="I30" s="68"/>
      <c r="J30" s="46"/>
      <c r="K30" s="68"/>
      <c r="L30" s="46"/>
      <c r="M30" s="68"/>
      <c r="N30" s="46"/>
      <c r="O30" s="68"/>
      <c r="P30" s="46"/>
      <c r="Q30" s="68"/>
      <c r="R30" s="46"/>
      <c r="S30" s="68"/>
      <c r="T30" s="46"/>
      <c r="U30" s="68"/>
      <c r="V30" s="46"/>
      <c r="W30" s="68"/>
      <c r="X30" s="46"/>
      <c r="Y30" s="68"/>
      <c r="Z30" s="46"/>
      <c r="AA30" s="68"/>
      <c r="AB30" s="46"/>
      <c r="AC30" s="68"/>
      <c r="AD30" s="46"/>
      <c r="AE30" s="68"/>
      <c r="AF30" s="46"/>
      <c r="AG30" s="68"/>
      <c r="AH30" s="46"/>
      <c r="AI30" s="68"/>
      <c r="AJ30" s="46"/>
      <c r="AK30" s="68"/>
      <c r="AL30" s="46"/>
      <c r="AM30" s="68"/>
      <c r="AN30" s="46"/>
      <c r="AO30" s="68"/>
      <c r="AP30" s="46"/>
      <c r="AQ30" s="68"/>
      <c r="AR30" s="46"/>
      <c r="AS30" s="68"/>
      <c r="AT30" s="46"/>
      <c r="AU30" s="68"/>
      <c r="AV30" s="46"/>
      <c r="AW30" s="68"/>
      <c r="AX30" s="46"/>
      <c r="AY30" s="68"/>
      <c r="AZ30" s="46"/>
      <c r="BA30" s="68"/>
      <c r="BB30" s="46"/>
      <c r="BC30" s="68"/>
      <c r="BD30" s="46"/>
      <c r="BE30" s="45">
        <v>6272.6399999999994</v>
      </c>
      <c r="BF30" s="46"/>
      <c r="BG30" s="68"/>
      <c r="BH30" s="46"/>
      <c r="BI30" s="68"/>
      <c r="BJ30" s="46"/>
      <c r="BK30" s="68"/>
      <c r="BL30" s="46"/>
      <c r="BM30" s="68"/>
      <c r="BN30" s="46"/>
      <c r="BO30" s="68"/>
      <c r="BP30" s="46"/>
      <c r="BQ30" s="68"/>
      <c r="BR30" s="46"/>
    </row>
    <row r="31" spans="1:70" x14ac:dyDescent="0.25">
      <c r="A31" s="38">
        <f t="shared" si="0"/>
        <v>17</v>
      </c>
      <c r="B31" s="44" t="s">
        <v>102</v>
      </c>
      <c r="C31" s="19"/>
      <c r="D31" s="19"/>
      <c r="E31" s="45"/>
      <c r="F31" s="46">
        <f t="shared" si="67"/>
        <v>0</v>
      </c>
      <c r="G31" s="45"/>
      <c r="H31" s="46"/>
      <c r="I31" s="45"/>
      <c r="J31" s="46"/>
      <c r="K31" s="45"/>
      <c r="L31" s="46"/>
      <c r="M31" s="45"/>
      <c r="N31" s="46"/>
      <c r="O31" s="45"/>
      <c r="P31" s="46"/>
      <c r="Q31" s="45"/>
      <c r="R31" s="46"/>
      <c r="S31" s="45"/>
      <c r="T31" s="46"/>
      <c r="U31" s="45"/>
      <c r="V31" s="46"/>
      <c r="W31" s="45"/>
      <c r="X31" s="46"/>
      <c r="Y31" s="45"/>
      <c r="Z31" s="46"/>
      <c r="AA31" s="45"/>
      <c r="AB31" s="46"/>
      <c r="AC31" s="45"/>
      <c r="AD31" s="46"/>
      <c r="AE31" s="45"/>
      <c r="AF31" s="46"/>
      <c r="AG31" s="45"/>
      <c r="AH31" s="46"/>
      <c r="AI31" s="45"/>
      <c r="AJ31" s="46"/>
      <c r="AK31" s="45"/>
      <c r="AL31" s="46"/>
      <c r="AM31" s="45"/>
      <c r="AN31" s="46"/>
      <c r="AO31" s="45"/>
      <c r="AP31" s="46"/>
      <c r="AQ31" s="45"/>
      <c r="AR31" s="46"/>
      <c r="AS31" s="45"/>
      <c r="AT31" s="46"/>
      <c r="AU31" s="45"/>
      <c r="AV31" s="46"/>
      <c r="AW31" s="45"/>
      <c r="AX31" s="46"/>
      <c r="AY31" s="45"/>
      <c r="AZ31" s="46"/>
      <c r="BA31" s="45"/>
      <c r="BB31" s="46"/>
      <c r="BC31" s="45"/>
      <c r="BD31" s="46"/>
      <c r="BE31" s="45"/>
      <c r="BF31" s="46"/>
      <c r="BG31" s="45"/>
      <c r="BH31" s="46"/>
      <c r="BI31" s="45"/>
      <c r="BJ31" s="46"/>
      <c r="BK31" s="45"/>
      <c r="BL31" s="46"/>
      <c r="BM31" s="45"/>
      <c r="BN31" s="46"/>
      <c r="BO31" s="45"/>
      <c r="BP31" s="46"/>
      <c r="BQ31" s="45"/>
      <c r="BR31" s="46"/>
    </row>
    <row r="32" spans="1:70" x14ac:dyDescent="0.25">
      <c r="A32" s="38">
        <f t="shared" si="0"/>
        <v>18</v>
      </c>
      <c r="B32" s="44" t="s">
        <v>103</v>
      </c>
      <c r="C32" s="19"/>
      <c r="D32" s="19"/>
      <c r="E32" s="45">
        <v>0</v>
      </c>
      <c r="F32" s="46">
        <f t="shared" si="67"/>
        <v>0</v>
      </c>
      <c r="G32" s="45"/>
      <c r="H32" s="46"/>
      <c r="I32" s="45"/>
      <c r="J32" s="46"/>
      <c r="K32" s="45"/>
      <c r="L32" s="46"/>
      <c r="M32" s="45"/>
      <c r="N32" s="46"/>
      <c r="O32" s="45"/>
      <c r="P32" s="46"/>
      <c r="Q32" s="45"/>
      <c r="R32" s="46"/>
      <c r="S32" s="45"/>
      <c r="T32" s="46"/>
      <c r="U32" s="45"/>
      <c r="V32" s="46"/>
      <c r="W32" s="45"/>
      <c r="X32" s="46"/>
      <c r="Y32" s="45"/>
      <c r="Z32" s="46"/>
      <c r="AA32" s="45"/>
      <c r="AB32" s="46"/>
      <c r="AC32" s="45"/>
      <c r="AD32" s="46"/>
      <c r="AE32" s="45"/>
      <c r="AF32" s="46"/>
      <c r="AG32" s="45"/>
      <c r="AH32" s="46"/>
      <c r="AI32" s="45"/>
      <c r="AJ32" s="46"/>
      <c r="AK32" s="45"/>
      <c r="AL32" s="46"/>
      <c r="AM32" s="45"/>
      <c r="AN32" s="46"/>
      <c r="AO32" s="45"/>
      <c r="AP32" s="46"/>
      <c r="AQ32" s="45"/>
      <c r="AR32" s="46"/>
      <c r="AS32" s="45"/>
      <c r="AT32" s="46"/>
      <c r="AU32" s="45"/>
      <c r="AV32" s="46"/>
      <c r="AW32" s="45"/>
      <c r="AX32" s="46"/>
      <c r="AY32" s="45"/>
      <c r="AZ32" s="46"/>
      <c r="BA32" s="45"/>
      <c r="BB32" s="46"/>
      <c r="BC32" s="45"/>
      <c r="BD32" s="46"/>
      <c r="BE32" s="45"/>
      <c r="BF32" s="46"/>
      <c r="BG32" s="45"/>
      <c r="BH32" s="46"/>
      <c r="BI32" s="45"/>
      <c r="BJ32" s="46"/>
      <c r="BK32" s="45"/>
      <c r="BL32" s="46"/>
      <c r="BM32" s="45"/>
      <c r="BN32" s="46"/>
      <c r="BO32" s="45"/>
      <c r="BP32" s="46"/>
      <c r="BQ32" s="45"/>
      <c r="BR32" s="46"/>
    </row>
    <row r="33" spans="1:70" x14ac:dyDescent="0.25">
      <c r="A33" s="38">
        <f t="shared" si="0"/>
        <v>19</v>
      </c>
      <c r="B33" s="44" t="s">
        <v>106</v>
      </c>
      <c r="C33" s="19"/>
      <c r="D33" s="19"/>
      <c r="E33" s="45">
        <v>0</v>
      </c>
      <c r="F33" s="46">
        <f t="shared" si="67"/>
        <v>0</v>
      </c>
      <c r="G33" s="45"/>
      <c r="H33" s="46"/>
      <c r="I33" s="45"/>
      <c r="J33" s="46"/>
      <c r="K33" s="45"/>
      <c r="L33" s="46"/>
      <c r="M33" s="45"/>
      <c r="N33" s="46"/>
      <c r="O33" s="45"/>
      <c r="P33" s="46"/>
      <c r="Q33" s="45"/>
      <c r="R33" s="46"/>
      <c r="S33" s="45"/>
      <c r="T33" s="46"/>
      <c r="U33" s="45"/>
      <c r="V33" s="46"/>
      <c r="W33" s="45"/>
      <c r="X33" s="46"/>
      <c r="Y33" s="45"/>
      <c r="Z33" s="46"/>
      <c r="AA33" s="45"/>
      <c r="AB33" s="46"/>
      <c r="AC33" s="45"/>
      <c r="AD33" s="46"/>
      <c r="AE33" s="45"/>
      <c r="AF33" s="46"/>
      <c r="AG33" s="45"/>
      <c r="AH33" s="46"/>
      <c r="AI33" s="45"/>
      <c r="AJ33" s="46"/>
      <c r="AK33" s="45"/>
      <c r="AL33" s="46"/>
      <c r="AM33" s="45"/>
      <c r="AN33" s="46"/>
      <c r="AO33" s="45"/>
      <c r="AP33" s="46"/>
      <c r="AQ33" s="45"/>
      <c r="AR33" s="46"/>
      <c r="AS33" s="45"/>
      <c r="AT33" s="46"/>
      <c r="AU33" s="45"/>
      <c r="AV33" s="46"/>
      <c r="AW33" s="45"/>
      <c r="AX33" s="46"/>
      <c r="AY33" s="45"/>
      <c r="AZ33" s="46"/>
      <c r="BA33" s="45"/>
      <c r="BB33" s="46"/>
      <c r="BC33" s="45"/>
      <c r="BD33" s="46"/>
      <c r="BE33" s="45"/>
      <c r="BF33" s="46"/>
      <c r="BG33" s="45"/>
      <c r="BH33" s="46"/>
      <c r="BI33" s="45"/>
      <c r="BJ33" s="46"/>
      <c r="BK33" s="45"/>
      <c r="BL33" s="46"/>
      <c r="BM33" s="45"/>
      <c r="BN33" s="46"/>
      <c r="BO33" s="45"/>
      <c r="BP33" s="46"/>
      <c r="BQ33" s="45"/>
      <c r="BR33" s="46"/>
    </row>
    <row r="34" spans="1:70" x14ac:dyDescent="0.25">
      <c r="A34" s="38">
        <f t="shared" si="0"/>
        <v>20</v>
      </c>
      <c r="B34" s="44" t="s">
        <v>107</v>
      </c>
      <c r="C34" s="19"/>
      <c r="D34" s="19"/>
      <c r="E34" s="45"/>
      <c r="F34" s="46">
        <f t="shared" si="67"/>
        <v>0</v>
      </c>
      <c r="G34" s="45"/>
      <c r="H34" s="46"/>
      <c r="I34" s="45"/>
      <c r="J34" s="46"/>
      <c r="K34" s="45"/>
      <c r="L34" s="46"/>
      <c r="M34" s="45"/>
      <c r="N34" s="46"/>
      <c r="O34" s="45"/>
      <c r="P34" s="46"/>
      <c r="Q34" s="45"/>
      <c r="R34" s="46"/>
      <c r="S34" s="45"/>
      <c r="T34" s="46"/>
      <c r="U34" s="45"/>
      <c r="V34" s="46"/>
      <c r="W34" s="45"/>
      <c r="X34" s="46"/>
      <c r="Y34" s="45"/>
      <c r="Z34" s="46"/>
      <c r="AA34" s="45"/>
      <c r="AB34" s="46"/>
      <c r="AC34" s="45"/>
      <c r="AD34" s="46"/>
      <c r="AE34" s="45"/>
      <c r="AF34" s="46"/>
      <c r="AG34" s="45"/>
      <c r="AH34" s="46"/>
      <c r="AI34" s="45"/>
      <c r="AJ34" s="46"/>
      <c r="AK34" s="45"/>
      <c r="AL34" s="46"/>
      <c r="AM34" s="45"/>
      <c r="AN34" s="46"/>
      <c r="AO34" s="45"/>
      <c r="AP34" s="46"/>
      <c r="AQ34" s="45"/>
      <c r="AR34" s="46"/>
      <c r="AS34" s="45"/>
      <c r="AT34" s="46"/>
      <c r="AU34" s="45"/>
      <c r="AV34" s="46"/>
      <c r="AW34" s="45"/>
      <c r="AX34" s="46"/>
      <c r="AY34" s="45"/>
      <c r="AZ34" s="46"/>
      <c r="BA34" s="45"/>
      <c r="BB34" s="46"/>
      <c r="BC34" s="45"/>
      <c r="BD34" s="46"/>
      <c r="BE34" s="45"/>
      <c r="BF34" s="46"/>
      <c r="BG34" s="45"/>
      <c r="BH34" s="46"/>
      <c r="BI34" s="45"/>
      <c r="BJ34" s="46"/>
      <c r="BK34" s="45"/>
      <c r="BL34" s="46"/>
      <c r="BM34" s="45"/>
      <c r="BN34" s="46"/>
      <c r="BO34" s="45"/>
      <c r="BP34" s="46"/>
      <c r="BQ34" s="45"/>
      <c r="BR34" s="46"/>
    </row>
    <row r="35" spans="1:70" ht="16.5" thickBot="1" x14ac:dyDescent="0.3">
      <c r="A35" s="38">
        <f t="shared" si="0"/>
        <v>21</v>
      </c>
      <c r="B35" s="69" t="s">
        <v>111</v>
      </c>
      <c r="C35" s="19"/>
      <c r="D35" s="19"/>
      <c r="E35" s="60">
        <v>0</v>
      </c>
      <c r="F35" s="61">
        <f t="shared" si="67"/>
        <v>0</v>
      </c>
      <c r="G35" s="60">
        <v>0</v>
      </c>
      <c r="H35" s="61">
        <f t="shared" ref="H35:H37" si="68">G35/365</f>
        <v>0</v>
      </c>
      <c r="I35" s="60">
        <v>0</v>
      </c>
      <c r="J35" s="61">
        <f t="shared" ref="J35:J37" si="69">I35/365</f>
        <v>0</v>
      </c>
      <c r="K35" s="60">
        <v>0</v>
      </c>
      <c r="L35" s="61">
        <f t="shared" ref="L35:L37" si="70">K35/365</f>
        <v>0</v>
      </c>
      <c r="M35" s="60">
        <v>0</v>
      </c>
      <c r="N35" s="61">
        <f t="shared" ref="N35:N37" si="71">M35/365</f>
        <v>0</v>
      </c>
      <c r="O35" s="60">
        <v>0</v>
      </c>
      <c r="P35" s="61">
        <f t="shared" ref="P35:P37" si="72">O35/365</f>
        <v>0</v>
      </c>
      <c r="Q35" s="60">
        <v>0</v>
      </c>
      <c r="R35" s="61">
        <f t="shared" ref="R35:R37" si="73">Q35/365</f>
        <v>0</v>
      </c>
      <c r="S35" s="60">
        <v>0</v>
      </c>
      <c r="T35" s="61">
        <f t="shared" ref="T35:T37" si="74">S35/365</f>
        <v>0</v>
      </c>
      <c r="U35" s="60">
        <v>0</v>
      </c>
      <c r="V35" s="61">
        <f t="shared" ref="V35:V37" si="75">U35/365</f>
        <v>0</v>
      </c>
      <c r="W35" s="60">
        <v>0</v>
      </c>
      <c r="X35" s="61">
        <f t="shared" ref="X35:X37" si="76">W35/365</f>
        <v>0</v>
      </c>
      <c r="Y35" s="60">
        <v>0</v>
      </c>
      <c r="Z35" s="61">
        <f t="shared" ref="Z35:Z37" si="77">Y35/365</f>
        <v>0</v>
      </c>
      <c r="AA35" s="60">
        <v>0</v>
      </c>
      <c r="AB35" s="61">
        <f t="shared" ref="AB35:AB37" si="78">AA35/365</f>
        <v>0</v>
      </c>
      <c r="AC35" s="60">
        <v>0</v>
      </c>
      <c r="AD35" s="61">
        <f t="shared" ref="AD35:AD37" si="79">AC35/365</f>
        <v>0</v>
      </c>
      <c r="AE35" s="60">
        <v>0</v>
      </c>
      <c r="AF35" s="61">
        <f t="shared" ref="AF35:AF37" si="80">AE35/365</f>
        <v>0</v>
      </c>
      <c r="AG35" s="60">
        <v>0</v>
      </c>
      <c r="AH35" s="61">
        <f t="shared" ref="AH35:AH37" si="81">AG35/365</f>
        <v>0</v>
      </c>
      <c r="AI35" s="60">
        <v>0</v>
      </c>
      <c r="AJ35" s="61">
        <f t="shared" ref="AJ35:AJ37" si="82">AI35/365</f>
        <v>0</v>
      </c>
      <c r="AK35" s="60">
        <v>0</v>
      </c>
      <c r="AL35" s="61">
        <f t="shared" ref="AL35:AL37" si="83">AK35/365</f>
        <v>0</v>
      </c>
      <c r="AM35" s="60">
        <v>0</v>
      </c>
      <c r="AN35" s="61">
        <f t="shared" ref="AN35:AN37" si="84">AM35/365</f>
        <v>0</v>
      </c>
      <c r="AO35" s="60">
        <v>0</v>
      </c>
      <c r="AP35" s="61">
        <f t="shared" ref="AP35:AP37" si="85">AO35/365</f>
        <v>0</v>
      </c>
      <c r="AQ35" s="60">
        <v>0</v>
      </c>
      <c r="AR35" s="61">
        <f t="shared" ref="AR35:AR37" si="86">AQ35/365</f>
        <v>0</v>
      </c>
      <c r="AS35" s="60">
        <v>0</v>
      </c>
      <c r="AT35" s="61">
        <f t="shared" ref="AT35:AT37" si="87">AS35/365</f>
        <v>0</v>
      </c>
      <c r="AU35" s="60">
        <v>0</v>
      </c>
      <c r="AV35" s="61">
        <f t="shared" ref="AV35:AV37" si="88">AU35/365</f>
        <v>0</v>
      </c>
      <c r="AW35" s="60">
        <v>0</v>
      </c>
      <c r="AX35" s="61">
        <f t="shared" ref="AX35:AX37" si="89">AW35/365</f>
        <v>0</v>
      </c>
      <c r="AY35" s="60">
        <v>0</v>
      </c>
      <c r="AZ35" s="61">
        <f t="shared" ref="AZ35:AZ37" si="90">AY35/365</f>
        <v>0</v>
      </c>
      <c r="BA35" s="60">
        <v>0</v>
      </c>
      <c r="BB35" s="61">
        <f t="shared" ref="BB35:BB37" si="91">BA35/365</f>
        <v>0</v>
      </c>
      <c r="BC35" s="60">
        <v>0</v>
      </c>
      <c r="BD35" s="61">
        <f t="shared" ref="BD35:BD37" si="92">BC35/365</f>
        <v>0</v>
      </c>
      <c r="BE35" s="60">
        <v>0</v>
      </c>
      <c r="BF35" s="61">
        <f t="shared" ref="BF35:BF37" si="93">BE35/365</f>
        <v>0</v>
      </c>
      <c r="BG35" s="60">
        <v>0</v>
      </c>
      <c r="BH35" s="61">
        <f t="shared" ref="BH35:BH37" si="94">BG35/365</f>
        <v>0</v>
      </c>
      <c r="BI35" s="60">
        <v>0</v>
      </c>
      <c r="BJ35" s="61">
        <f t="shared" ref="BJ35:BJ37" si="95">BI35/365</f>
        <v>0</v>
      </c>
      <c r="BK35" s="60">
        <v>0</v>
      </c>
      <c r="BL35" s="61">
        <f t="shared" ref="BL35:BL37" si="96">BK35/365</f>
        <v>0</v>
      </c>
      <c r="BM35" s="60">
        <v>0</v>
      </c>
      <c r="BN35" s="61">
        <f t="shared" ref="BN35:BN37" si="97">BM35/365</f>
        <v>0</v>
      </c>
      <c r="BO35" s="60">
        <v>0</v>
      </c>
      <c r="BP35" s="61">
        <f t="shared" ref="BP35:BP37" si="98">BO35/365</f>
        <v>0</v>
      </c>
      <c r="BQ35" s="60">
        <v>0</v>
      </c>
      <c r="BR35" s="61">
        <f t="shared" ref="BR35:BR37" si="99">BQ35/365</f>
        <v>0</v>
      </c>
    </row>
    <row r="36" spans="1:70" ht="17.25" thickTop="1" thickBot="1" x14ac:dyDescent="0.3">
      <c r="A36" s="38">
        <f>+A34+1</f>
        <v>21</v>
      </c>
      <c r="B36" s="70"/>
      <c r="C36" s="70" t="s">
        <v>112</v>
      </c>
      <c r="D36" s="54"/>
      <c r="E36" s="71">
        <f>SUM(E30:E35)</f>
        <v>6272.6399999999994</v>
      </c>
      <c r="F36" s="61">
        <f t="shared" si="67"/>
        <v>17.18531506849315</v>
      </c>
      <c r="G36" s="71">
        <f>SUM(G30:G35)</f>
        <v>0</v>
      </c>
      <c r="H36" s="61">
        <f t="shared" si="68"/>
        <v>0</v>
      </c>
      <c r="I36" s="71">
        <f>SUM(I30:I35)</f>
        <v>0</v>
      </c>
      <c r="J36" s="61">
        <f t="shared" si="69"/>
        <v>0</v>
      </c>
      <c r="K36" s="71">
        <f>SUM(K30:K35)</f>
        <v>0</v>
      </c>
      <c r="L36" s="61">
        <f t="shared" si="70"/>
        <v>0</v>
      </c>
      <c r="M36" s="71">
        <f>SUM(M30:M35)</f>
        <v>0</v>
      </c>
      <c r="N36" s="61">
        <f t="shared" si="71"/>
        <v>0</v>
      </c>
      <c r="O36" s="71">
        <f>SUM(O30:O35)</f>
        <v>0</v>
      </c>
      <c r="P36" s="61">
        <f t="shared" si="72"/>
        <v>0</v>
      </c>
      <c r="Q36" s="71">
        <f>SUM(Q30:Q35)</f>
        <v>0</v>
      </c>
      <c r="R36" s="61">
        <f t="shared" si="73"/>
        <v>0</v>
      </c>
      <c r="S36" s="71">
        <f>SUM(S30:S35)</f>
        <v>0</v>
      </c>
      <c r="T36" s="61">
        <f t="shared" si="74"/>
        <v>0</v>
      </c>
      <c r="U36" s="71">
        <f>SUM(U30:U35)</f>
        <v>0</v>
      </c>
      <c r="V36" s="61">
        <f t="shared" si="75"/>
        <v>0</v>
      </c>
      <c r="W36" s="71">
        <f>SUM(W30:W35)</f>
        <v>0</v>
      </c>
      <c r="X36" s="61">
        <f t="shared" si="76"/>
        <v>0</v>
      </c>
      <c r="Y36" s="71">
        <f>SUM(Y30:Y35)</f>
        <v>0</v>
      </c>
      <c r="Z36" s="61">
        <f t="shared" si="77"/>
        <v>0</v>
      </c>
      <c r="AA36" s="71">
        <f>SUM(AA30:AA35)</f>
        <v>0</v>
      </c>
      <c r="AB36" s="61">
        <f t="shared" si="78"/>
        <v>0</v>
      </c>
      <c r="AC36" s="71">
        <f>SUM(AC30:AC35)</f>
        <v>0</v>
      </c>
      <c r="AD36" s="61">
        <f t="shared" si="79"/>
        <v>0</v>
      </c>
      <c r="AE36" s="71">
        <f>SUM(AE30:AE35)</f>
        <v>0</v>
      </c>
      <c r="AF36" s="61">
        <f t="shared" si="80"/>
        <v>0</v>
      </c>
      <c r="AG36" s="71">
        <f>SUM(AG30:AG35)</f>
        <v>0</v>
      </c>
      <c r="AH36" s="61">
        <f t="shared" si="81"/>
        <v>0</v>
      </c>
      <c r="AI36" s="71">
        <f>SUM(AI30:AI35)</f>
        <v>0</v>
      </c>
      <c r="AJ36" s="61">
        <f t="shared" si="82"/>
        <v>0</v>
      </c>
      <c r="AK36" s="71">
        <f>SUM(AK30:AK35)</f>
        <v>0</v>
      </c>
      <c r="AL36" s="61">
        <f t="shared" si="83"/>
        <v>0</v>
      </c>
      <c r="AM36" s="71">
        <f>SUM(AM30:AM35)</f>
        <v>0</v>
      </c>
      <c r="AN36" s="61">
        <f t="shared" si="84"/>
        <v>0</v>
      </c>
      <c r="AO36" s="71">
        <f>SUM(AO30:AO35)</f>
        <v>0</v>
      </c>
      <c r="AP36" s="61">
        <f t="shared" si="85"/>
        <v>0</v>
      </c>
      <c r="AQ36" s="71">
        <f>SUM(AQ30:AQ35)</f>
        <v>0</v>
      </c>
      <c r="AR36" s="61">
        <f t="shared" si="86"/>
        <v>0</v>
      </c>
      <c r="AS36" s="71">
        <f>SUM(AS30:AS35)</f>
        <v>0</v>
      </c>
      <c r="AT36" s="61">
        <f t="shared" si="87"/>
        <v>0</v>
      </c>
      <c r="AU36" s="71">
        <f>SUM(AU30:AU35)</f>
        <v>0</v>
      </c>
      <c r="AV36" s="61">
        <f t="shared" si="88"/>
        <v>0</v>
      </c>
      <c r="AW36" s="71">
        <f>SUM(AW30:AW35)</f>
        <v>0</v>
      </c>
      <c r="AX36" s="61">
        <f t="shared" si="89"/>
        <v>0</v>
      </c>
      <c r="AY36" s="71">
        <f>SUM(AY30:AY35)</f>
        <v>0</v>
      </c>
      <c r="AZ36" s="61">
        <f t="shared" si="90"/>
        <v>0</v>
      </c>
      <c r="BA36" s="71">
        <f>SUM(BA30:BA35)</f>
        <v>0</v>
      </c>
      <c r="BB36" s="61">
        <f t="shared" si="91"/>
        <v>0</v>
      </c>
      <c r="BC36" s="71">
        <f>SUM(BC30:BC35)</f>
        <v>0</v>
      </c>
      <c r="BD36" s="61">
        <f t="shared" si="92"/>
        <v>0</v>
      </c>
      <c r="BE36" s="71">
        <f>SUM(BE30:BE35)</f>
        <v>6272.6399999999994</v>
      </c>
      <c r="BF36" s="61">
        <f t="shared" si="93"/>
        <v>17.18531506849315</v>
      </c>
      <c r="BG36" s="71">
        <f>SUM(BG30:BG35)</f>
        <v>0</v>
      </c>
      <c r="BH36" s="61">
        <f t="shared" si="94"/>
        <v>0</v>
      </c>
      <c r="BI36" s="71">
        <f>SUM(BI30:BI35)</f>
        <v>0</v>
      </c>
      <c r="BJ36" s="61">
        <f t="shared" si="95"/>
        <v>0</v>
      </c>
      <c r="BK36" s="71">
        <f>SUM(BK30:BK35)</f>
        <v>0</v>
      </c>
      <c r="BL36" s="61">
        <f t="shared" si="96"/>
        <v>0</v>
      </c>
      <c r="BM36" s="71">
        <f>SUM(BM30:BM35)</f>
        <v>0</v>
      </c>
      <c r="BN36" s="61">
        <f t="shared" si="97"/>
        <v>0</v>
      </c>
      <c r="BO36" s="71">
        <f>SUM(BO30:BO35)</f>
        <v>0</v>
      </c>
      <c r="BP36" s="61">
        <f t="shared" si="98"/>
        <v>0</v>
      </c>
      <c r="BQ36" s="71">
        <f>SUM(BQ30:BQ35)</f>
        <v>0</v>
      </c>
      <c r="BR36" s="61">
        <f t="shared" si="99"/>
        <v>0</v>
      </c>
    </row>
    <row r="37" spans="1:70" ht="17.25" thickTop="1" thickBot="1" x14ac:dyDescent="0.3">
      <c r="A37" s="38">
        <f>+A35+1</f>
        <v>22</v>
      </c>
      <c r="B37" s="48"/>
      <c r="C37" s="48" t="s">
        <v>113</v>
      </c>
      <c r="D37" s="72"/>
      <c r="E37" s="73">
        <f>E28+E36</f>
        <v>45686702.539999999</v>
      </c>
      <c r="F37" s="52">
        <f t="shared" si="67"/>
        <v>125169.04805479452</v>
      </c>
      <c r="G37" s="73">
        <f>G28+G36</f>
        <v>13696601.799999997</v>
      </c>
      <c r="H37" s="52">
        <f t="shared" si="68"/>
        <v>37524.936438356155</v>
      </c>
      <c r="I37" s="73">
        <f>I28+I36</f>
        <v>869889.2</v>
      </c>
      <c r="J37" s="52">
        <f t="shared" si="69"/>
        <v>2383.2580821917809</v>
      </c>
      <c r="K37" s="73">
        <f>K28+K36</f>
        <v>259450.6</v>
      </c>
      <c r="L37" s="52">
        <f t="shared" si="70"/>
        <v>710.82356164383566</v>
      </c>
      <c r="M37" s="73">
        <f>M28+M36</f>
        <v>1661098.5</v>
      </c>
      <c r="N37" s="52">
        <f t="shared" si="71"/>
        <v>4550.9547945205477</v>
      </c>
      <c r="O37" s="73">
        <f>O28+O36</f>
        <v>1793350.7000000002</v>
      </c>
      <c r="P37" s="52">
        <f t="shared" si="72"/>
        <v>4913.2895890410964</v>
      </c>
      <c r="Q37" s="73">
        <f>Q28+Q36</f>
        <v>600002.5</v>
      </c>
      <c r="R37" s="52">
        <f t="shared" si="73"/>
        <v>1643.8424657534247</v>
      </c>
      <c r="S37" s="73">
        <f>S28+S36</f>
        <v>214081.69999999995</v>
      </c>
      <c r="T37" s="52">
        <f t="shared" si="74"/>
        <v>586.52520547945198</v>
      </c>
      <c r="U37" s="73">
        <f>U28+U36</f>
        <v>314500.5</v>
      </c>
      <c r="V37" s="52">
        <f t="shared" si="75"/>
        <v>861.6452054794521</v>
      </c>
      <c r="W37" s="73">
        <f>W28+W36</f>
        <v>101181.2</v>
      </c>
      <c r="X37" s="52">
        <f t="shared" si="76"/>
        <v>277.20876712328766</v>
      </c>
      <c r="Y37" s="73">
        <f>Y28+Y36</f>
        <v>420049.1</v>
      </c>
      <c r="Z37" s="52">
        <f t="shared" si="77"/>
        <v>1150.8194520547945</v>
      </c>
      <c r="AA37" s="73">
        <f>AA28+AA36</f>
        <v>103490.4</v>
      </c>
      <c r="AB37" s="52">
        <f t="shared" si="78"/>
        <v>283.53534246575339</v>
      </c>
      <c r="AC37" s="73">
        <f>AC28+AC36</f>
        <v>2385181.9999999995</v>
      </c>
      <c r="AD37" s="52">
        <f t="shared" si="79"/>
        <v>6534.7452054794512</v>
      </c>
      <c r="AE37" s="73">
        <f>AE28+AE36</f>
        <v>852840.59999999986</v>
      </c>
      <c r="AF37" s="52">
        <f t="shared" si="80"/>
        <v>2336.5495890410957</v>
      </c>
      <c r="AG37" s="73">
        <f>AG28+AG36</f>
        <v>385443.4</v>
      </c>
      <c r="AH37" s="52">
        <f t="shared" si="81"/>
        <v>1056.0093150684932</v>
      </c>
      <c r="AI37" s="73">
        <f>AI28+AI36</f>
        <v>135871.29999999999</v>
      </c>
      <c r="AJ37" s="52">
        <f t="shared" si="82"/>
        <v>372.25013698630136</v>
      </c>
      <c r="AK37" s="73">
        <f>AK28+AK36</f>
        <v>180888.1</v>
      </c>
      <c r="AL37" s="52">
        <f t="shared" si="83"/>
        <v>495.58383561643836</v>
      </c>
      <c r="AM37" s="73">
        <f>AM28+AM36</f>
        <v>599066.6</v>
      </c>
      <c r="AN37" s="52">
        <f t="shared" si="84"/>
        <v>1641.2783561643835</v>
      </c>
      <c r="AO37" s="73">
        <f>AO28+AO36</f>
        <v>347995.10000000003</v>
      </c>
      <c r="AP37" s="52">
        <f t="shared" si="85"/>
        <v>953.41123287671246</v>
      </c>
      <c r="AQ37" s="73">
        <f>AQ28+AQ36</f>
        <v>2814440.8000000003</v>
      </c>
      <c r="AR37" s="52">
        <f t="shared" si="86"/>
        <v>7710.7967123287681</v>
      </c>
      <c r="AS37" s="73">
        <f>AS28+AS36</f>
        <v>1789749.7000000004</v>
      </c>
      <c r="AT37" s="52">
        <f t="shared" si="87"/>
        <v>4903.4238356164396</v>
      </c>
      <c r="AU37" s="73">
        <f>AU28+AU36</f>
        <v>755876.50000000012</v>
      </c>
      <c r="AV37" s="52">
        <f t="shared" si="88"/>
        <v>2070.8945205479454</v>
      </c>
      <c r="AW37" s="73">
        <f>AW28+AW36</f>
        <v>579010.6</v>
      </c>
      <c r="AX37" s="52">
        <f t="shared" si="89"/>
        <v>1586.3304109589039</v>
      </c>
      <c r="AY37" s="73">
        <f>AY28+AY36</f>
        <v>1258953.2000000002</v>
      </c>
      <c r="AZ37" s="52">
        <f t="shared" si="90"/>
        <v>3449.1868493150691</v>
      </c>
      <c r="BA37" s="73">
        <f>BA28+BA36</f>
        <v>914910.19999999984</v>
      </c>
      <c r="BB37" s="52">
        <f t="shared" si="91"/>
        <v>2506.6032876712325</v>
      </c>
      <c r="BC37" s="73">
        <f>BC28+BC36</f>
        <v>36802.400000000001</v>
      </c>
      <c r="BD37" s="52">
        <f t="shared" si="92"/>
        <v>100.82849315068493</v>
      </c>
      <c r="BE37" s="73">
        <f>BE28+BE36</f>
        <v>270669.64</v>
      </c>
      <c r="BF37" s="52">
        <f t="shared" si="93"/>
        <v>741.56065753424662</v>
      </c>
      <c r="BG37" s="73">
        <f>BG28+BG36</f>
        <v>1576290.5</v>
      </c>
      <c r="BH37" s="52">
        <f t="shared" si="94"/>
        <v>4318.6041095890414</v>
      </c>
      <c r="BI37" s="73">
        <f>BI28+BI36</f>
        <v>427223.70000000007</v>
      </c>
      <c r="BJ37" s="52">
        <f t="shared" si="95"/>
        <v>1170.475890410959</v>
      </c>
      <c r="BK37" s="73">
        <f>BK28+BK36</f>
        <v>343700.1</v>
      </c>
      <c r="BL37" s="52">
        <f t="shared" si="96"/>
        <v>941.64410958904102</v>
      </c>
      <c r="BM37" s="73">
        <f>BM28+BM36</f>
        <v>99440.700000000012</v>
      </c>
      <c r="BN37" s="52">
        <f t="shared" si="97"/>
        <v>272.44027397260277</v>
      </c>
      <c r="BO37" s="73">
        <f>BO28+BO36</f>
        <v>46388.100000000006</v>
      </c>
      <c r="BP37" s="52">
        <f t="shared" si="98"/>
        <v>127.09068493150687</v>
      </c>
      <c r="BQ37" s="73">
        <f>BQ28+BQ36</f>
        <v>9852263.0999999978</v>
      </c>
      <c r="BR37" s="52">
        <f t="shared" si="99"/>
        <v>26992.501643835611</v>
      </c>
    </row>
    <row r="38" spans="1:70" x14ac:dyDescent="0.25">
      <c r="A38" s="38">
        <f t="shared" ref="A38:A50" si="100">+A37+1</f>
        <v>23</v>
      </c>
      <c r="B38" s="74" t="s">
        <v>114</v>
      </c>
      <c r="C38" s="75"/>
      <c r="D38" s="76"/>
      <c r="E38" s="77"/>
      <c r="F38" s="78"/>
      <c r="G38" s="77"/>
      <c r="H38" s="78"/>
      <c r="I38" s="77"/>
      <c r="J38" s="78"/>
      <c r="K38" s="77"/>
      <c r="L38" s="78"/>
      <c r="M38" s="77"/>
      <c r="N38" s="78"/>
      <c r="O38" s="77"/>
      <c r="P38" s="78"/>
      <c r="Q38" s="77"/>
      <c r="R38" s="78"/>
      <c r="S38" s="77"/>
      <c r="T38" s="78"/>
      <c r="U38" s="77"/>
      <c r="V38" s="78"/>
      <c r="W38" s="77"/>
      <c r="X38" s="78"/>
      <c r="Y38" s="77"/>
      <c r="Z38" s="78"/>
      <c r="AA38" s="77"/>
      <c r="AB38" s="78"/>
      <c r="AC38" s="77"/>
      <c r="AD38" s="78"/>
      <c r="AE38" s="77"/>
      <c r="AF38" s="78"/>
      <c r="AG38" s="77"/>
      <c r="AH38" s="78"/>
      <c r="AI38" s="77"/>
      <c r="AJ38" s="78"/>
      <c r="AK38" s="77"/>
      <c r="AL38" s="78"/>
      <c r="AM38" s="77"/>
      <c r="AN38" s="78"/>
      <c r="AO38" s="77"/>
      <c r="AP38" s="78"/>
      <c r="AQ38" s="77"/>
      <c r="AR38" s="78"/>
      <c r="AS38" s="77"/>
      <c r="AT38" s="78"/>
      <c r="AU38" s="77"/>
      <c r="AV38" s="78"/>
      <c r="AW38" s="77"/>
      <c r="AX38" s="78"/>
      <c r="AY38" s="77"/>
      <c r="AZ38" s="78"/>
      <c r="BA38" s="77"/>
      <c r="BB38" s="78"/>
      <c r="BC38" s="77"/>
      <c r="BD38" s="78"/>
      <c r="BE38" s="77"/>
      <c r="BF38" s="78"/>
      <c r="BG38" s="77"/>
      <c r="BH38" s="78"/>
      <c r="BI38" s="77"/>
      <c r="BJ38" s="78"/>
      <c r="BK38" s="77"/>
      <c r="BL38" s="78"/>
      <c r="BM38" s="77"/>
      <c r="BN38" s="78"/>
      <c r="BO38" s="77"/>
      <c r="BP38" s="78"/>
      <c r="BQ38" s="77"/>
      <c r="BR38" s="78"/>
    </row>
    <row r="39" spans="1:70" x14ac:dyDescent="0.25">
      <c r="A39" s="38">
        <f t="shared" si="100"/>
        <v>24</v>
      </c>
      <c r="B39" s="64" t="s">
        <v>115</v>
      </c>
      <c r="C39" s="65"/>
      <c r="D39" s="19"/>
      <c r="E39" s="79"/>
      <c r="F39" s="80"/>
      <c r="G39" s="79"/>
      <c r="H39" s="80"/>
      <c r="I39" s="79"/>
      <c r="J39" s="80"/>
      <c r="K39" s="79"/>
      <c r="L39" s="80"/>
      <c r="M39" s="79"/>
      <c r="N39" s="80"/>
      <c r="O39" s="79"/>
      <c r="P39" s="80"/>
      <c r="Q39" s="79"/>
      <c r="R39" s="80"/>
      <c r="S39" s="79"/>
      <c r="T39" s="80"/>
      <c r="U39" s="79"/>
      <c r="V39" s="80"/>
      <c r="W39" s="79"/>
      <c r="X39" s="80"/>
      <c r="Y39" s="79"/>
      <c r="Z39" s="80"/>
      <c r="AA39" s="79"/>
      <c r="AB39" s="80"/>
      <c r="AC39" s="79"/>
      <c r="AD39" s="80"/>
      <c r="AE39" s="79"/>
      <c r="AF39" s="80"/>
      <c r="AG39" s="79"/>
      <c r="AH39" s="80"/>
      <c r="AI39" s="79"/>
      <c r="AJ39" s="80"/>
      <c r="AK39" s="79"/>
      <c r="AL39" s="80"/>
      <c r="AM39" s="79"/>
      <c r="AN39" s="80"/>
      <c r="AO39" s="79"/>
      <c r="AP39" s="80"/>
      <c r="AQ39" s="79"/>
      <c r="AR39" s="80"/>
      <c r="AS39" s="79"/>
      <c r="AT39" s="80"/>
      <c r="AU39" s="79"/>
      <c r="AV39" s="80"/>
      <c r="AW39" s="79"/>
      <c r="AX39" s="80"/>
      <c r="AY39" s="79"/>
      <c r="AZ39" s="80"/>
      <c r="BA39" s="79"/>
      <c r="BB39" s="80"/>
      <c r="BC39" s="79"/>
      <c r="BD39" s="80"/>
      <c r="BE39" s="79"/>
      <c r="BF39" s="80"/>
      <c r="BG39" s="79"/>
      <c r="BH39" s="80"/>
      <c r="BI39" s="79"/>
      <c r="BJ39" s="80"/>
      <c r="BK39" s="79"/>
      <c r="BL39" s="80"/>
      <c r="BM39" s="79"/>
      <c r="BN39" s="80"/>
      <c r="BO39" s="79"/>
      <c r="BP39" s="80"/>
      <c r="BQ39" s="79"/>
      <c r="BR39" s="80"/>
    </row>
    <row r="40" spans="1:70" x14ac:dyDescent="0.25">
      <c r="A40" s="38">
        <f t="shared" si="100"/>
        <v>25</v>
      </c>
      <c r="B40" s="44" t="s">
        <v>116</v>
      </c>
      <c r="C40" s="19"/>
      <c r="D40" s="19"/>
      <c r="E40" s="45">
        <f>SUM(G40,I40,K40,M40,O40,Q40,S40,U40,W40,Y40,AA40,AC40,AE40,AG40,AI40,AK40,AM40,AO40,AQ40,AS40,AU40,AW40,AY40,BA40,BC40,BE40,BG40,BI40,BK40,BM40,BO40,BQ40,)</f>
        <v>209050.70300000001</v>
      </c>
      <c r="F40" s="46">
        <f>E40/365</f>
        <v>572.7416520547946</v>
      </c>
      <c r="G40" s="45">
        <v>56991</v>
      </c>
      <c r="H40" s="46">
        <f>G40/365</f>
        <v>156.13972602739727</v>
      </c>
      <c r="I40" s="45">
        <v>3675</v>
      </c>
      <c r="J40" s="46">
        <f t="shared" ref="J40:J44" si="101">I40/365</f>
        <v>10.068493150684931</v>
      </c>
      <c r="K40" s="45">
        <v>5100</v>
      </c>
      <c r="L40" s="46">
        <f t="shared" ref="L40:L44" si="102">K40/365</f>
        <v>13.972602739726028</v>
      </c>
      <c r="M40" s="45">
        <v>2379</v>
      </c>
      <c r="N40" s="46">
        <f t="shared" ref="N40:N44" si="103">M40/365</f>
        <v>6.5178082191780824</v>
      </c>
      <c r="O40" s="45">
        <v>6194</v>
      </c>
      <c r="P40" s="46">
        <f t="shared" ref="P40:P44" si="104">O40/365</f>
        <v>16.969863013698632</v>
      </c>
      <c r="Q40" s="45">
        <v>2614</v>
      </c>
      <c r="R40" s="46">
        <f t="shared" ref="R40:R44" si="105">Q40/365</f>
        <v>7.161643835616438</v>
      </c>
      <c r="S40" s="45">
        <v>479</v>
      </c>
      <c r="T40" s="46">
        <f t="shared" ref="T40:T44" si="106">S40/365</f>
        <v>1.3123287671232877</v>
      </c>
      <c r="U40" s="45">
        <v>7848</v>
      </c>
      <c r="V40" s="46">
        <f t="shared" ref="V40:V44" si="107">U40/365</f>
        <v>21.5013698630137</v>
      </c>
      <c r="W40" s="45">
        <v>1912</v>
      </c>
      <c r="X40" s="46">
        <f t="shared" ref="X40:X44" si="108">W40/365</f>
        <v>5.2383561643835614</v>
      </c>
      <c r="Y40" s="45">
        <v>12579</v>
      </c>
      <c r="Z40" s="46">
        <f t="shared" ref="Z40:Z44" si="109">Y40/365</f>
        <v>34.463013698630135</v>
      </c>
      <c r="AA40" s="45">
        <v>3193</v>
      </c>
      <c r="AB40" s="46">
        <f t="shared" ref="AB40:AB44" si="110">AA40/365</f>
        <v>8.7479452054794518</v>
      </c>
      <c r="AC40" s="45">
        <v>9539.82</v>
      </c>
      <c r="AD40" s="46">
        <f t="shared" ref="AD40:AD44" si="111">AC40/365</f>
        <v>26.136493150684931</v>
      </c>
      <c r="AE40" s="45">
        <v>2508.77</v>
      </c>
      <c r="AF40" s="46">
        <f t="shared" ref="AF40:AF44" si="112">AE40/365</f>
        <v>6.8733424657534243</v>
      </c>
      <c r="AG40" s="45">
        <v>2588</v>
      </c>
      <c r="AH40" s="46">
        <f t="shared" ref="AH40:AH44" si="113">AG40/365</f>
        <v>7.0904109589041093</v>
      </c>
      <c r="AI40" s="45">
        <v>1207</v>
      </c>
      <c r="AJ40" s="46">
        <f t="shared" ref="AJ40:AJ44" si="114">AI40/365</f>
        <v>3.3068493150684932</v>
      </c>
      <c r="AK40" s="45">
        <v>275</v>
      </c>
      <c r="AL40" s="46">
        <f t="shared" ref="AL40:AL44" si="115">AK40/365</f>
        <v>0.75342465753424659</v>
      </c>
      <c r="AM40" s="45">
        <v>1017</v>
      </c>
      <c r="AN40" s="46">
        <f t="shared" ref="AN40:AN44" si="116">AM40/365</f>
        <v>2.7863013698630139</v>
      </c>
      <c r="AO40" s="45">
        <v>479</v>
      </c>
      <c r="AP40" s="46">
        <f t="shared" ref="AP40:AP44" si="117">AO40/365</f>
        <v>1.3123287671232877</v>
      </c>
      <c r="AQ40" s="45">
        <v>16780.783000000003</v>
      </c>
      <c r="AR40" s="46">
        <f t="shared" ref="AR40:AR44" si="118">AQ40/365</f>
        <v>45.974747945205486</v>
      </c>
      <c r="AS40" s="45">
        <v>22146</v>
      </c>
      <c r="AT40" s="46">
        <f t="shared" ref="AT40:AT44" si="119">AS40/365</f>
        <v>60.673972602739724</v>
      </c>
      <c r="AU40" s="45">
        <v>4787.33</v>
      </c>
      <c r="AV40" s="46">
        <f t="shared" ref="AV40:AV44" si="120">AU40/365</f>
        <v>13.115972602739726</v>
      </c>
      <c r="AW40" s="45">
        <v>2259</v>
      </c>
      <c r="AX40" s="46">
        <f t="shared" ref="AX40:AX44" si="121">AW40/365</f>
        <v>6.1890410958904107</v>
      </c>
      <c r="AY40" s="45">
        <v>6452</v>
      </c>
      <c r="AZ40" s="46">
        <f t="shared" ref="AZ40:AZ44" si="122">AY40/365</f>
        <v>17.676712328767124</v>
      </c>
      <c r="BA40" s="45">
        <v>14666</v>
      </c>
      <c r="BB40" s="46">
        <f t="shared" ref="BB40:BB44" si="123">BA40/365</f>
        <v>40.180821917808217</v>
      </c>
      <c r="BC40" s="45">
        <v>0</v>
      </c>
      <c r="BD40" s="46">
        <f t="shared" ref="BD40:BD44" si="124">BC40/365</f>
        <v>0</v>
      </c>
      <c r="BE40" s="45">
        <v>948</v>
      </c>
      <c r="BF40" s="46">
        <f t="shared" ref="BF40:BF44" si="125">BE40/365</f>
        <v>2.5972602739726027</v>
      </c>
      <c r="BG40" s="45">
        <v>13338</v>
      </c>
      <c r="BH40" s="46">
        <f t="shared" ref="BH40:BH44" si="126">BG40/365</f>
        <v>36.542465753424658</v>
      </c>
      <c r="BI40" s="45">
        <v>0</v>
      </c>
      <c r="BJ40" s="46">
        <f t="shared" ref="BJ40:BJ44" si="127">BI40/365</f>
        <v>0</v>
      </c>
      <c r="BK40" s="45">
        <v>591</v>
      </c>
      <c r="BL40" s="46">
        <f t="shared" ref="BL40:BL44" si="128">BK40/365</f>
        <v>1.6191780821917807</v>
      </c>
      <c r="BM40" s="45">
        <v>243</v>
      </c>
      <c r="BN40" s="46">
        <f t="shared" ref="BN40:BN44" si="129">BM40/365</f>
        <v>0.66575342465753429</v>
      </c>
      <c r="BO40" s="45">
        <v>0</v>
      </c>
      <c r="BP40" s="46">
        <f t="shared" ref="BP40:BP44" si="130">BO40/365</f>
        <v>0</v>
      </c>
      <c r="BQ40" s="45">
        <v>6261</v>
      </c>
      <c r="BR40" s="46">
        <f t="shared" ref="BR40:BR44" si="131">BQ40/365</f>
        <v>17.153424657534245</v>
      </c>
    </row>
    <row r="41" spans="1:70" x14ac:dyDescent="0.25">
      <c r="A41" s="38">
        <f t="shared" si="100"/>
        <v>26</v>
      </c>
      <c r="B41" s="69" t="s">
        <v>117</v>
      </c>
      <c r="C41" s="81"/>
      <c r="D41" s="19"/>
      <c r="E41" s="45">
        <f t="shared" ref="E41:E43" si="132">SUM(G41,I41,K41,M41,O41,Q41,S41,U41,W41,Y41,AA41,AC41,AE41,AG41,AI41,AK41,AM41,AO41,AQ41,AS41,AU41,AW41,AY41,BA41,BC41,BE41,BG41,BI41,BK41,BM41,BO41,BQ41,)</f>
        <v>197986.1</v>
      </c>
      <c r="F41" s="46">
        <f>E41/365</f>
        <v>542.42767123287672</v>
      </c>
      <c r="G41" s="45">
        <v>35443</v>
      </c>
      <c r="H41" s="46">
        <f>G41/365</f>
        <v>97.104109589041101</v>
      </c>
      <c r="I41" s="45">
        <v>0</v>
      </c>
      <c r="J41" s="46">
        <f t="shared" si="101"/>
        <v>0</v>
      </c>
      <c r="K41" s="45">
        <v>0</v>
      </c>
      <c r="L41" s="46">
        <f t="shared" si="102"/>
        <v>0</v>
      </c>
      <c r="M41" s="45">
        <v>0</v>
      </c>
      <c r="N41" s="46">
        <f t="shared" si="103"/>
        <v>0</v>
      </c>
      <c r="O41" s="45">
        <v>0</v>
      </c>
      <c r="P41" s="46">
        <f t="shared" si="104"/>
        <v>0</v>
      </c>
      <c r="Q41" s="45">
        <v>145</v>
      </c>
      <c r="R41" s="46">
        <f t="shared" si="105"/>
        <v>0.39726027397260272</v>
      </c>
      <c r="S41" s="45">
        <v>0</v>
      </c>
      <c r="T41" s="46">
        <f t="shared" si="106"/>
        <v>0</v>
      </c>
      <c r="U41" s="45">
        <v>0</v>
      </c>
      <c r="V41" s="46">
        <f t="shared" si="107"/>
        <v>0</v>
      </c>
      <c r="W41" s="45">
        <v>0</v>
      </c>
      <c r="X41" s="46">
        <f t="shared" si="108"/>
        <v>0</v>
      </c>
      <c r="Y41" s="45">
        <v>0</v>
      </c>
      <c r="Z41" s="46">
        <f t="shared" si="109"/>
        <v>0</v>
      </c>
      <c r="AA41" s="45">
        <v>3824.1</v>
      </c>
      <c r="AB41" s="46">
        <f t="shared" si="110"/>
        <v>10.476986301369863</v>
      </c>
      <c r="AC41" s="45">
        <v>0</v>
      </c>
      <c r="AD41" s="46">
        <f t="shared" si="111"/>
        <v>0</v>
      </c>
      <c r="AE41" s="45">
        <v>5</v>
      </c>
      <c r="AF41" s="46">
        <f t="shared" si="112"/>
        <v>1.3698630136986301E-2</v>
      </c>
      <c r="AG41" s="45">
        <v>0</v>
      </c>
      <c r="AH41" s="46">
        <f t="shared" si="113"/>
        <v>0</v>
      </c>
      <c r="AI41" s="45">
        <v>45</v>
      </c>
      <c r="AJ41" s="46">
        <f t="shared" si="114"/>
        <v>0.12328767123287671</v>
      </c>
      <c r="AK41" s="45">
        <v>0</v>
      </c>
      <c r="AL41" s="46">
        <f t="shared" si="115"/>
        <v>0</v>
      </c>
      <c r="AM41" s="45">
        <v>282</v>
      </c>
      <c r="AN41" s="46">
        <f t="shared" si="116"/>
        <v>0.77260273972602744</v>
      </c>
      <c r="AO41" s="45">
        <v>0</v>
      </c>
      <c r="AP41" s="46">
        <f t="shared" si="117"/>
        <v>0</v>
      </c>
      <c r="AQ41" s="45">
        <v>0</v>
      </c>
      <c r="AR41" s="46">
        <f t="shared" si="118"/>
        <v>0</v>
      </c>
      <c r="AS41" s="45">
        <v>0</v>
      </c>
      <c r="AT41" s="46">
        <f t="shared" si="119"/>
        <v>0</v>
      </c>
      <c r="AU41" s="45">
        <v>0</v>
      </c>
      <c r="AV41" s="46">
        <f t="shared" si="120"/>
        <v>0</v>
      </c>
      <c r="AW41" s="45">
        <v>380</v>
      </c>
      <c r="AX41" s="46">
        <f t="shared" si="121"/>
        <v>1.0410958904109588</v>
      </c>
      <c r="AY41" s="45">
        <v>0</v>
      </c>
      <c r="AZ41" s="46">
        <f t="shared" si="122"/>
        <v>0</v>
      </c>
      <c r="BA41" s="45">
        <v>108636</v>
      </c>
      <c r="BB41" s="46">
        <f t="shared" si="123"/>
        <v>297.63287671232877</v>
      </c>
      <c r="BC41" s="45">
        <v>144</v>
      </c>
      <c r="BD41" s="46">
        <f t="shared" si="124"/>
        <v>0.39452054794520547</v>
      </c>
      <c r="BE41" s="45">
        <v>0</v>
      </c>
      <c r="BF41" s="46">
        <f t="shared" si="125"/>
        <v>0</v>
      </c>
      <c r="BG41" s="45">
        <v>1776</v>
      </c>
      <c r="BH41" s="46">
        <f t="shared" si="126"/>
        <v>4.8657534246575347</v>
      </c>
      <c r="BI41" s="45">
        <v>515</v>
      </c>
      <c r="BJ41" s="46">
        <f t="shared" si="127"/>
        <v>1.4109589041095891</v>
      </c>
      <c r="BK41" s="45">
        <v>0</v>
      </c>
      <c r="BL41" s="46">
        <f t="shared" si="128"/>
        <v>0</v>
      </c>
      <c r="BM41" s="45">
        <v>0</v>
      </c>
      <c r="BN41" s="46">
        <f t="shared" si="129"/>
        <v>0</v>
      </c>
      <c r="BO41" s="45">
        <v>14</v>
      </c>
      <c r="BP41" s="46">
        <f t="shared" si="130"/>
        <v>3.8356164383561646E-2</v>
      </c>
      <c r="BQ41" s="45">
        <v>46777</v>
      </c>
      <c r="BR41" s="46">
        <f t="shared" si="131"/>
        <v>128.15616438356165</v>
      </c>
    </row>
    <row r="42" spans="1:70" x14ac:dyDescent="0.25">
      <c r="A42" s="38">
        <f t="shared" si="100"/>
        <v>27</v>
      </c>
      <c r="B42" s="69" t="s">
        <v>118</v>
      </c>
      <c r="C42" s="19"/>
      <c r="D42" s="19"/>
      <c r="E42" s="45">
        <f t="shared" si="132"/>
        <v>945925.76200000022</v>
      </c>
      <c r="F42" s="46">
        <f>E42/365</f>
        <v>2591.577430136987</v>
      </c>
      <c r="G42" s="45">
        <f>G60</f>
        <v>335664.3</v>
      </c>
      <c r="H42" s="46">
        <f>G42/365</f>
        <v>919.62821917808219</v>
      </c>
      <c r="I42" s="45">
        <f t="shared" ref="I42" si="133">I60</f>
        <v>3774.2</v>
      </c>
      <c r="J42" s="46">
        <f t="shared" si="101"/>
        <v>10.34027397260274</v>
      </c>
      <c r="K42" s="45">
        <f t="shared" ref="K42" si="134">K60</f>
        <v>3130.7</v>
      </c>
      <c r="L42" s="46">
        <f t="shared" si="102"/>
        <v>8.5772602739726018</v>
      </c>
      <c r="M42" s="45">
        <f t="shared" ref="M42" si="135">M60</f>
        <v>2274.4</v>
      </c>
      <c r="N42" s="46">
        <f t="shared" si="103"/>
        <v>6.2312328767123288</v>
      </c>
      <c r="O42" s="45">
        <f t="shared" ref="O42" si="136">O60</f>
        <v>5179.3999999999996</v>
      </c>
      <c r="P42" s="46">
        <f t="shared" si="104"/>
        <v>14.190136986301368</v>
      </c>
      <c r="Q42" s="45">
        <f t="shared" ref="Q42" si="137">Q60</f>
        <v>474.9</v>
      </c>
      <c r="R42" s="46">
        <f t="shared" si="105"/>
        <v>1.3010958904109589</v>
      </c>
      <c r="S42" s="45">
        <f t="shared" ref="S42" si="138">S60</f>
        <v>486.7</v>
      </c>
      <c r="T42" s="46">
        <f t="shared" si="106"/>
        <v>1.3334246575342465</v>
      </c>
      <c r="U42" s="45">
        <f t="shared" ref="U42" si="139">U60</f>
        <v>6382.8</v>
      </c>
      <c r="V42" s="46">
        <f t="shared" si="107"/>
        <v>17.487123287671235</v>
      </c>
      <c r="W42" s="45">
        <f t="shared" ref="W42" si="140">W60</f>
        <v>191.6</v>
      </c>
      <c r="X42" s="46">
        <f t="shared" si="108"/>
        <v>0.524931506849315</v>
      </c>
      <c r="Y42" s="45">
        <f t="shared" ref="Y42" si="141">Y60</f>
        <v>4365</v>
      </c>
      <c r="Z42" s="46">
        <f t="shared" si="109"/>
        <v>11.95890410958904</v>
      </c>
      <c r="AA42" s="45">
        <f t="shared" ref="AA42" si="142">AA60</f>
        <v>4620.5</v>
      </c>
      <c r="AB42" s="46">
        <f t="shared" si="110"/>
        <v>12.658904109589042</v>
      </c>
      <c r="AC42" s="45">
        <f t="shared" ref="AC42" si="143">AC60</f>
        <v>131198</v>
      </c>
      <c r="AD42" s="46">
        <f t="shared" si="111"/>
        <v>359.44657534246574</v>
      </c>
      <c r="AE42" s="45">
        <f t="shared" ref="AE42" si="144">AE60</f>
        <v>523.5</v>
      </c>
      <c r="AF42" s="46">
        <f t="shared" si="112"/>
        <v>1.4342465753424658</v>
      </c>
      <c r="AG42" s="45">
        <f t="shared" ref="AG42" si="145">AG60</f>
        <v>1675.9</v>
      </c>
      <c r="AH42" s="46">
        <f t="shared" si="113"/>
        <v>4.5915068493150688</v>
      </c>
      <c r="AI42" s="45">
        <f t="shared" ref="AI42" si="146">AI60</f>
        <v>1147.7</v>
      </c>
      <c r="AJ42" s="46">
        <f t="shared" si="114"/>
        <v>3.1443835616438358</v>
      </c>
      <c r="AK42" s="45">
        <f t="shared" ref="AK42" si="147">AK60</f>
        <v>452.6</v>
      </c>
      <c r="AL42" s="46">
        <f t="shared" si="115"/>
        <v>1.24</v>
      </c>
      <c r="AM42" s="45">
        <f t="shared" ref="AM42" si="148">AM60</f>
        <v>5384.5</v>
      </c>
      <c r="AN42" s="46">
        <f t="shared" si="116"/>
        <v>14.752054794520548</v>
      </c>
      <c r="AO42" s="45">
        <f t="shared" ref="AO42" si="149">AO60</f>
        <v>2985.4</v>
      </c>
      <c r="AP42" s="46">
        <f t="shared" si="117"/>
        <v>8.1791780821917808</v>
      </c>
      <c r="AQ42" s="45">
        <f t="shared" ref="AQ42" si="150">AQ60</f>
        <v>19630.2</v>
      </c>
      <c r="AR42" s="46">
        <f t="shared" si="118"/>
        <v>53.781369863013701</v>
      </c>
      <c r="AS42" s="45">
        <f t="shared" ref="AS42" si="151">AS60</f>
        <v>3809</v>
      </c>
      <c r="AT42" s="46">
        <f t="shared" si="119"/>
        <v>10.435616438356165</v>
      </c>
      <c r="AU42" s="45">
        <f t="shared" ref="AU42" si="152">AU60</f>
        <v>3064.9619999999995</v>
      </c>
      <c r="AV42" s="46">
        <f t="shared" si="120"/>
        <v>8.3971561643835599</v>
      </c>
      <c r="AW42" s="45">
        <f t="shared" ref="AW42" si="153">AW60</f>
        <v>1043.4000000000001</v>
      </c>
      <c r="AX42" s="46">
        <f t="shared" si="121"/>
        <v>2.8586301369863016</v>
      </c>
      <c r="AY42" s="45">
        <f t="shared" ref="AY42" si="154">AY60</f>
        <v>-5767.2</v>
      </c>
      <c r="AZ42" s="46">
        <f t="shared" si="122"/>
        <v>-15.800547945205478</v>
      </c>
      <c r="BA42" s="45">
        <f t="shared" ref="BA42" si="155">BA60</f>
        <v>122105.49999999999</v>
      </c>
      <c r="BB42" s="46">
        <f t="shared" si="123"/>
        <v>334.5356164383561</v>
      </c>
      <c r="BC42" s="45">
        <f t="shared" ref="BC42" si="156">BC60</f>
        <v>0</v>
      </c>
      <c r="BD42" s="46">
        <f t="shared" si="124"/>
        <v>0</v>
      </c>
      <c r="BE42" s="45">
        <f t="shared" ref="BE42" si="157">BE60</f>
        <v>4396.8</v>
      </c>
      <c r="BF42" s="46">
        <f t="shared" si="125"/>
        <v>12.046027397260275</v>
      </c>
      <c r="BG42" s="45">
        <f t="shared" ref="BG42" si="158">BG60</f>
        <v>15742.5</v>
      </c>
      <c r="BH42" s="46">
        <f t="shared" si="126"/>
        <v>43.130136986301373</v>
      </c>
      <c r="BI42" s="45">
        <f t="shared" ref="BI42" si="159">BI60</f>
        <v>1870</v>
      </c>
      <c r="BJ42" s="46">
        <f t="shared" si="127"/>
        <v>5.1232876712328768</v>
      </c>
      <c r="BK42" s="45">
        <f t="shared" ref="BK42" si="160">BK60</f>
        <v>137.5</v>
      </c>
      <c r="BL42" s="46">
        <f t="shared" si="128"/>
        <v>0.37671232876712329</v>
      </c>
      <c r="BM42" s="45">
        <f t="shared" ref="BM42" si="161">BM60</f>
        <v>26.1</v>
      </c>
      <c r="BN42" s="46">
        <f t="shared" si="129"/>
        <v>7.1506849315068496E-2</v>
      </c>
      <c r="BO42" s="45">
        <f t="shared" ref="BO42" si="162">BO60</f>
        <v>0</v>
      </c>
      <c r="BP42" s="46">
        <f t="shared" si="130"/>
        <v>0</v>
      </c>
      <c r="BQ42" s="45">
        <f t="shared" ref="BQ42" si="163">BQ60</f>
        <v>269954.90000000002</v>
      </c>
      <c r="BR42" s="46">
        <f t="shared" si="131"/>
        <v>739.60246575342467</v>
      </c>
    </row>
    <row r="43" spans="1:70" x14ac:dyDescent="0.25">
      <c r="A43" s="38">
        <f t="shared" si="100"/>
        <v>28</v>
      </c>
      <c r="B43" s="44" t="s">
        <v>119</v>
      </c>
      <c r="C43" s="19"/>
      <c r="D43" s="19"/>
      <c r="E43" s="45">
        <f t="shared" si="132"/>
        <v>22707</v>
      </c>
      <c r="F43" s="46">
        <f>E43/365</f>
        <v>62.210958904109589</v>
      </c>
      <c r="G43" s="45">
        <v>920</v>
      </c>
      <c r="H43" s="46">
        <f>G43/365</f>
        <v>2.5205479452054793</v>
      </c>
      <c r="I43" s="45">
        <v>0</v>
      </c>
      <c r="J43" s="46">
        <f t="shared" si="101"/>
        <v>0</v>
      </c>
      <c r="K43" s="45">
        <v>0</v>
      </c>
      <c r="L43" s="46">
        <f t="shared" si="102"/>
        <v>0</v>
      </c>
      <c r="M43" s="45">
        <v>100</v>
      </c>
      <c r="N43" s="46">
        <f t="shared" si="103"/>
        <v>0.27397260273972601</v>
      </c>
      <c r="O43" s="45">
        <v>0</v>
      </c>
      <c r="P43" s="46">
        <f t="shared" si="104"/>
        <v>0</v>
      </c>
      <c r="Q43" s="45">
        <v>2</v>
      </c>
      <c r="R43" s="46">
        <f t="shared" si="105"/>
        <v>5.4794520547945206E-3</v>
      </c>
      <c r="S43" s="45">
        <v>0</v>
      </c>
      <c r="T43" s="46">
        <f t="shared" si="106"/>
        <v>0</v>
      </c>
      <c r="U43" s="45">
        <v>0</v>
      </c>
      <c r="V43" s="46">
        <f t="shared" si="107"/>
        <v>0</v>
      </c>
      <c r="W43" s="45">
        <v>5</v>
      </c>
      <c r="X43" s="46">
        <f t="shared" si="108"/>
        <v>1.3698630136986301E-2</v>
      </c>
      <c r="Y43" s="45">
        <v>0</v>
      </c>
      <c r="Z43" s="46">
        <f t="shared" si="109"/>
        <v>0</v>
      </c>
      <c r="AA43" s="45">
        <v>0</v>
      </c>
      <c r="AB43" s="46">
        <f t="shared" si="110"/>
        <v>0</v>
      </c>
      <c r="AC43" s="45">
        <v>0</v>
      </c>
      <c r="AD43" s="46">
        <f t="shared" si="111"/>
        <v>0</v>
      </c>
      <c r="AE43" s="45">
        <v>105</v>
      </c>
      <c r="AF43" s="46">
        <f t="shared" si="112"/>
        <v>0.28767123287671231</v>
      </c>
      <c r="AG43" s="45">
        <v>0</v>
      </c>
      <c r="AH43" s="46">
        <f t="shared" si="113"/>
        <v>0</v>
      </c>
      <c r="AI43" s="45">
        <v>10</v>
      </c>
      <c r="AJ43" s="46">
        <f t="shared" si="114"/>
        <v>2.7397260273972601E-2</v>
      </c>
      <c r="AK43" s="45">
        <v>0</v>
      </c>
      <c r="AL43" s="46">
        <f t="shared" si="115"/>
        <v>0</v>
      </c>
      <c r="AM43" s="45">
        <v>0</v>
      </c>
      <c r="AN43" s="46">
        <f t="shared" si="116"/>
        <v>0</v>
      </c>
      <c r="AO43" s="45">
        <v>0</v>
      </c>
      <c r="AP43" s="46">
        <f t="shared" si="117"/>
        <v>0</v>
      </c>
      <c r="AQ43" s="45">
        <v>0</v>
      </c>
      <c r="AR43" s="46">
        <f t="shared" si="118"/>
        <v>0</v>
      </c>
      <c r="AS43" s="45">
        <v>0</v>
      </c>
      <c r="AT43" s="46">
        <f t="shared" si="119"/>
        <v>0</v>
      </c>
      <c r="AU43" s="45">
        <v>155</v>
      </c>
      <c r="AV43" s="46">
        <f t="shared" si="120"/>
        <v>0.42465753424657532</v>
      </c>
      <c r="AW43" s="45">
        <v>2005</v>
      </c>
      <c r="AX43" s="46">
        <f t="shared" si="121"/>
        <v>5.493150684931507</v>
      </c>
      <c r="AY43" s="45">
        <v>0</v>
      </c>
      <c r="AZ43" s="46">
        <f t="shared" si="122"/>
        <v>0</v>
      </c>
      <c r="BA43" s="45">
        <v>55</v>
      </c>
      <c r="BB43" s="46">
        <f t="shared" si="123"/>
        <v>0.15068493150684931</v>
      </c>
      <c r="BC43" s="45">
        <v>0</v>
      </c>
      <c r="BD43" s="46">
        <f t="shared" si="124"/>
        <v>0</v>
      </c>
      <c r="BE43" s="45">
        <v>0</v>
      </c>
      <c r="BF43" s="46">
        <f t="shared" si="125"/>
        <v>0</v>
      </c>
      <c r="BG43" s="45">
        <v>0</v>
      </c>
      <c r="BH43" s="46">
        <f t="shared" si="126"/>
        <v>0</v>
      </c>
      <c r="BI43" s="45">
        <v>0</v>
      </c>
      <c r="BJ43" s="46">
        <f t="shared" si="127"/>
        <v>0</v>
      </c>
      <c r="BK43" s="45">
        <v>0</v>
      </c>
      <c r="BL43" s="46">
        <f t="shared" si="128"/>
        <v>0</v>
      </c>
      <c r="BM43" s="45">
        <v>0</v>
      </c>
      <c r="BN43" s="46">
        <f t="shared" si="129"/>
        <v>0</v>
      </c>
      <c r="BO43" s="45">
        <v>0</v>
      </c>
      <c r="BP43" s="46">
        <f t="shared" si="130"/>
        <v>0</v>
      </c>
      <c r="BQ43" s="45">
        <v>19350</v>
      </c>
      <c r="BR43" s="46">
        <f t="shared" si="131"/>
        <v>53.013698630136986</v>
      </c>
    </row>
    <row r="44" spans="1:70" x14ac:dyDescent="0.25">
      <c r="A44" s="38">
        <f t="shared" si="100"/>
        <v>29</v>
      </c>
      <c r="B44" s="44" t="s">
        <v>138</v>
      </c>
      <c r="C44" s="19"/>
      <c r="D44" s="19"/>
      <c r="E44" s="45">
        <v>6696000</v>
      </c>
      <c r="F44" s="46">
        <f>E44/365</f>
        <v>18345.205479452055</v>
      </c>
      <c r="G44" s="45">
        <v>2518779.5069625</v>
      </c>
      <c r="H44" s="46">
        <f>G44/365</f>
        <v>6900.7657724999999</v>
      </c>
      <c r="I44" s="45">
        <v>109664.84600352273</v>
      </c>
      <c r="J44" s="46">
        <f t="shared" si="101"/>
        <v>300.45163288636365</v>
      </c>
      <c r="K44" s="45">
        <v>45844.532375727285</v>
      </c>
      <c r="L44" s="46">
        <f t="shared" si="102"/>
        <v>125.6014585636364</v>
      </c>
      <c r="M44" s="45">
        <v>294444.43461477268</v>
      </c>
      <c r="N44" s="46">
        <f t="shared" si="103"/>
        <v>806.69708113636352</v>
      </c>
      <c r="O44" s="45">
        <v>186401.72899503409</v>
      </c>
      <c r="P44" s="46">
        <f t="shared" si="104"/>
        <v>510.68966847954545</v>
      </c>
      <c r="Q44" s="45">
        <v>64616.557940681814</v>
      </c>
      <c r="R44" s="46">
        <f t="shared" si="105"/>
        <v>177.03166559090909</v>
      </c>
      <c r="S44" s="45">
        <v>40445.739432880684</v>
      </c>
      <c r="T44" s="46">
        <f t="shared" si="106"/>
        <v>110.81024502159092</v>
      </c>
      <c r="U44" s="45">
        <v>48517.451406</v>
      </c>
      <c r="V44" s="46">
        <f t="shared" si="107"/>
        <v>132.9245244</v>
      </c>
      <c r="W44" s="45">
        <v>16626.448025999998</v>
      </c>
      <c r="X44" s="46">
        <f t="shared" si="108"/>
        <v>45.551912399999992</v>
      </c>
      <c r="Y44" s="45">
        <v>50330.756307443182</v>
      </c>
      <c r="Z44" s="46">
        <f t="shared" si="109"/>
        <v>137.8924830340909</v>
      </c>
      <c r="AA44" s="45">
        <v>25230.459545500005</v>
      </c>
      <c r="AB44" s="46">
        <f t="shared" si="110"/>
        <v>69.12454670000001</v>
      </c>
      <c r="AC44" s="45">
        <v>243738.23098449994</v>
      </c>
      <c r="AD44" s="46">
        <f t="shared" si="111"/>
        <v>667.7759752999998</v>
      </c>
      <c r="AE44" s="45">
        <v>81484.506189272724</v>
      </c>
      <c r="AF44" s="46">
        <f t="shared" si="112"/>
        <v>223.24522243636363</v>
      </c>
      <c r="AG44" s="45">
        <v>74492.865968749989</v>
      </c>
      <c r="AH44" s="46">
        <f t="shared" si="113"/>
        <v>204.09004374999998</v>
      </c>
      <c r="AI44" s="45">
        <v>28248.248484</v>
      </c>
      <c r="AJ44" s="46">
        <f t="shared" si="114"/>
        <v>77.392461600000004</v>
      </c>
      <c r="AK44" s="45">
        <v>32816.378540147729</v>
      </c>
      <c r="AL44" s="46">
        <f t="shared" si="115"/>
        <v>89.907886411363634</v>
      </c>
      <c r="AM44" s="45">
        <v>99132.877676846605</v>
      </c>
      <c r="AN44" s="46">
        <f t="shared" si="116"/>
        <v>271.59692514204551</v>
      </c>
      <c r="AO44" s="45">
        <v>69751.105322181829</v>
      </c>
      <c r="AP44" s="46">
        <f t="shared" si="117"/>
        <v>191.09891869090913</v>
      </c>
      <c r="AQ44" s="45">
        <v>461556.29453127278</v>
      </c>
      <c r="AR44" s="46">
        <f t="shared" si="118"/>
        <v>1264.5377932363638</v>
      </c>
      <c r="AS44" s="45">
        <v>196695.44155052269</v>
      </c>
      <c r="AT44" s="46">
        <f t="shared" si="119"/>
        <v>538.89162068636358</v>
      </c>
      <c r="AU44" s="45">
        <v>101446.56313680681</v>
      </c>
      <c r="AV44" s="46">
        <f t="shared" si="120"/>
        <v>277.93578941590908</v>
      </c>
      <c r="AW44" s="45">
        <v>87097.705834000008</v>
      </c>
      <c r="AX44" s="46">
        <f t="shared" si="121"/>
        <v>238.62385160000002</v>
      </c>
      <c r="AY44" s="45">
        <v>144087.17479665909</v>
      </c>
      <c r="AZ44" s="46">
        <f t="shared" si="122"/>
        <v>394.75938300454544</v>
      </c>
      <c r="BA44" s="45">
        <v>108794.65934110229</v>
      </c>
      <c r="BB44" s="46">
        <f t="shared" si="123"/>
        <v>298.06755983863644</v>
      </c>
      <c r="BC44" s="45">
        <v>7193.6137959204534</v>
      </c>
      <c r="BD44" s="46">
        <f t="shared" si="124"/>
        <v>19.708530947727269</v>
      </c>
      <c r="BE44" s="45">
        <v>61201.101012750012</v>
      </c>
      <c r="BF44" s="46">
        <f t="shared" si="125"/>
        <v>167.67424935000003</v>
      </c>
      <c r="BG44" s="45">
        <v>113530.34137223865</v>
      </c>
      <c r="BH44" s="46">
        <f t="shared" si="126"/>
        <v>311.04203115681821</v>
      </c>
      <c r="BI44" s="45">
        <v>134136.48384</v>
      </c>
      <c r="BJ44" s="46">
        <f t="shared" si="127"/>
        <v>367.49721599999998</v>
      </c>
      <c r="BK44" s="45">
        <v>60674.522419545458</v>
      </c>
      <c r="BL44" s="46">
        <f t="shared" si="128"/>
        <v>166.23156827272729</v>
      </c>
      <c r="BM44" s="45">
        <v>12060.225960482956</v>
      </c>
      <c r="BN44" s="46">
        <f t="shared" si="129"/>
        <v>33.041714960227274</v>
      </c>
      <c r="BO44" s="45">
        <v>8877.0711037500023</v>
      </c>
      <c r="BP44" s="46">
        <f t="shared" si="130"/>
        <v>24.320742750000008</v>
      </c>
      <c r="BQ44" s="45">
        <v>1181269.6700244318</v>
      </c>
      <c r="BR44" s="46">
        <f t="shared" si="131"/>
        <v>3236.3552603409089</v>
      </c>
    </row>
    <row r="45" spans="1:70" x14ac:dyDescent="0.25">
      <c r="A45" s="38">
        <f t="shared" si="100"/>
        <v>30</v>
      </c>
      <c r="B45" s="44" t="s">
        <v>121</v>
      </c>
      <c r="C45" s="65"/>
      <c r="D45" s="19"/>
      <c r="E45" s="45"/>
      <c r="F45" s="67"/>
      <c r="G45" s="66"/>
      <c r="H45" s="67"/>
      <c r="I45" s="66"/>
      <c r="J45" s="67"/>
      <c r="K45" s="66"/>
      <c r="L45" s="67"/>
      <c r="M45" s="66"/>
      <c r="N45" s="67"/>
      <c r="O45" s="66"/>
      <c r="P45" s="67"/>
      <c r="Q45" s="66"/>
      <c r="R45" s="67"/>
      <c r="S45" s="66"/>
      <c r="T45" s="67"/>
      <c r="U45" s="66"/>
      <c r="V45" s="67"/>
      <c r="W45" s="66"/>
      <c r="X45" s="67"/>
      <c r="Y45" s="66"/>
      <c r="Z45" s="67"/>
      <c r="AA45" s="66"/>
      <c r="AB45" s="67"/>
      <c r="AC45" s="66"/>
      <c r="AD45" s="67"/>
      <c r="AE45" s="66"/>
      <c r="AF45" s="67"/>
      <c r="AG45" s="66"/>
      <c r="AH45" s="67"/>
      <c r="AI45" s="66"/>
      <c r="AJ45" s="67"/>
      <c r="AK45" s="66"/>
      <c r="AL45" s="67"/>
      <c r="AM45" s="66"/>
      <c r="AN45" s="67"/>
      <c r="AO45" s="66"/>
      <c r="AP45" s="67"/>
      <c r="AQ45" s="66"/>
      <c r="AR45" s="67"/>
      <c r="AS45" s="66"/>
      <c r="AT45" s="67"/>
      <c r="AU45" s="66"/>
      <c r="AV45" s="67"/>
      <c r="AW45" s="66"/>
      <c r="AX45" s="67"/>
      <c r="AY45" s="66"/>
      <c r="AZ45" s="67"/>
      <c r="BA45" s="66"/>
      <c r="BB45" s="67"/>
      <c r="BC45" s="66"/>
      <c r="BD45" s="67"/>
      <c r="BE45" s="66"/>
      <c r="BF45" s="67"/>
      <c r="BG45" s="66"/>
      <c r="BH45" s="67"/>
      <c r="BI45" s="66"/>
      <c r="BJ45" s="67"/>
      <c r="BK45" s="66"/>
      <c r="BL45" s="67"/>
      <c r="BM45" s="66"/>
      <c r="BN45" s="67"/>
      <c r="BO45" s="66"/>
      <c r="BP45" s="67"/>
      <c r="BQ45" s="66"/>
      <c r="BR45" s="67"/>
    </row>
    <row r="46" spans="1:70" x14ac:dyDescent="0.25">
      <c r="A46" s="38">
        <f t="shared" si="100"/>
        <v>31</v>
      </c>
      <c r="B46" s="44" t="s">
        <v>122</v>
      </c>
      <c r="C46" s="19"/>
      <c r="D46" s="19"/>
      <c r="E46" s="45">
        <f t="shared" ref="E46" si="164">SUM(G46,I46,K46,M46,O46,Q46,S46,U46,W46,Y46,AA46,AC46,AE46,AG46,AI46,AK46,AM46,AO46,AQ46,AS46,AU46,AW46,AY46,BA46,BC46,BE46,BG46,BI46,BK46,BM46,BO46,BQ46,)</f>
        <v>3552376.362195157</v>
      </c>
      <c r="F46" s="46">
        <f>E46/365</f>
        <v>9732.5379786168687</v>
      </c>
      <c r="G46" s="45">
        <v>2492580.6421951568</v>
      </c>
      <c r="H46" s="46">
        <f>G46/365</f>
        <v>6828.9880608086487</v>
      </c>
      <c r="I46" s="45">
        <v>60143</v>
      </c>
      <c r="J46" s="46">
        <f t="shared" ref="J46" si="165">I46/365</f>
        <v>164.77534246575343</v>
      </c>
      <c r="K46" s="45">
        <v>3444</v>
      </c>
      <c r="L46" s="46">
        <f t="shared" ref="L46" si="166">K46/365</f>
        <v>9.4356164383561651</v>
      </c>
      <c r="M46" s="45">
        <v>80245</v>
      </c>
      <c r="N46" s="46">
        <f t="shared" ref="N46" si="167">M46/365</f>
        <v>219.84931506849315</v>
      </c>
      <c r="O46" s="45">
        <v>12908</v>
      </c>
      <c r="P46" s="46">
        <f t="shared" ref="P46" si="168">O46/365</f>
        <v>35.364383561643834</v>
      </c>
      <c r="Q46" s="45">
        <v>22392</v>
      </c>
      <c r="R46" s="46">
        <f t="shared" ref="R46" si="169">Q46/365</f>
        <v>61.347945205479455</v>
      </c>
      <c r="S46" s="45">
        <v>11615</v>
      </c>
      <c r="T46" s="46">
        <f t="shared" ref="T46" si="170">S46/365</f>
        <v>31.82191780821918</v>
      </c>
      <c r="U46" s="45">
        <v>2669</v>
      </c>
      <c r="V46" s="46">
        <f t="shared" ref="V46" si="171">U46/365</f>
        <v>7.3123287671232875</v>
      </c>
      <c r="W46" s="45">
        <v>1628</v>
      </c>
      <c r="X46" s="46">
        <f t="shared" ref="X46" si="172">W46/365</f>
        <v>4.4602739726027396</v>
      </c>
      <c r="Y46" s="45">
        <v>24400</v>
      </c>
      <c r="Z46" s="46">
        <f t="shared" ref="Z46" si="173">Y46/365</f>
        <v>66.849315068493155</v>
      </c>
      <c r="AA46" s="45">
        <v>2230</v>
      </c>
      <c r="AB46" s="46">
        <f t="shared" ref="AB46" si="174">AA46/365</f>
        <v>6.1095890410958908</v>
      </c>
      <c r="AC46" s="45">
        <v>136273.01999999999</v>
      </c>
      <c r="AD46" s="46">
        <f t="shared" ref="AD46" si="175">AC46/365</f>
        <v>373.35073972602737</v>
      </c>
      <c r="AE46" s="45">
        <v>4049</v>
      </c>
      <c r="AF46" s="46">
        <f t="shared" ref="AF46" si="176">AE46/365</f>
        <v>11.093150684931507</v>
      </c>
      <c r="AG46" s="45">
        <v>23035</v>
      </c>
      <c r="AH46" s="46">
        <f t="shared" ref="AH46" si="177">AG46/365</f>
        <v>63.109589041095887</v>
      </c>
      <c r="AI46" s="45">
        <v>5789</v>
      </c>
      <c r="AJ46" s="46">
        <f t="shared" ref="AJ46" si="178">AI46/365</f>
        <v>15.860273972602739</v>
      </c>
      <c r="AK46" s="45">
        <v>13999.2</v>
      </c>
      <c r="AL46" s="46">
        <f t="shared" ref="AL46" si="179">AK46/365</f>
        <v>38.353972602739731</v>
      </c>
      <c r="AM46" s="45">
        <v>1887</v>
      </c>
      <c r="AN46" s="46">
        <f t="shared" ref="AN46" si="180">AM46/365</f>
        <v>5.1698630136986301</v>
      </c>
      <c r="AO46" s="45">
        <v>11615</v>
      </c>
      <c r="AP46" s="46">
        <f t="shared" ref="AP46" si="181">AO46/365</f>
        <v>31.82191780821918</v>
      </c>
      <c r="AQ46" s="45">
        <v>143073</v>
      </c>
      <c r="AR46" s="46">
        <f t="shared" ref="AR46" si="182">AQ46/365</f>
        <v>391.98082191780821</v>
      </c>
      <c r="AS46" s="45">
        <v>851</v>
      </c>
      <c r="AT46" s="46">
        <f t="shared" ref="AT46" si="183">AS46/365</f>
        <v>2.3315068493150686</v>
      </c>
      <c r="AU46" s="45">
        <v>4345</v>
      </c>
      <c r="AV46" s="46">
        <f t="shared" ref="AV46" si="184">AU46/365</f>
        <v>11.904109589041095</v>
      </c>
      <c r="AW46" s="45">
        <v>8433</v>
      </c>
      <c r="AX46" s="46">
        <f t="shared" ref="AX46" si="185">AW46/365</f>
        <v>23.104109589041094</v>
      </c>
      <c r="AY46" s="45">
        <v>787.5</v>
      </c>
      <c r="AZ46" s="46">
        <f t="shared" ref="AZ46" si="186">AY46/365</f>
        <v>2.1575342465753424</v>
      </c>
      <c r="BA46" s="45">
        <v>542</v>
      </c>
      <c r="BB46" s="46">
        <f t="shared" ref="BB46" si="187">BA46/365</f>
        <v>1.484931506849315</v>
      </c>
      <c r="BC46" s="45">
        <v>484</v>
      </c>
      <c r="BD46" s="46">
        <f t="shared" ref="BD46" si="188">BC46/365</f>
        <v>1.3260273972602741</v>
      </c>
      <c r="BE46" s="45">
        <v>8659</v>
      </c>
      <c r="BF46" s="46">
        <f t="shared" ref="BF46" si="189">BE46/365</f>
        <v>23.723287671232878</v>
      </c>
      <c r="BG46" s="45">
        <v>21552</v>
      </c>
      <c r="BH46" s="46">
        <f t="shared" ref="BH46" si="190">BG46/365</f>
        <v>59.046575342465751</v>
      </c>
      <c r="BI46" s="45">
        <v>11533</v>
      </c>
      <c r="BJ46" s="46">
        <f t="shared" ref="BJ46" si="191">BI46/365</f>
        <v>31.597260273972601</v>
      </c>
      <c r="BK46" s="45">
        <v>11283</v>
      </c>
      <c r="BL46" s="46">
        <f t="shared" ref="BL46" si="192">BK46/365</f>
        <v>30.912328767123288</v>
      </c>
      <c r="BM46" s="45">
        <v>2155</v>
      </c>
      <c r="BN46" s="46">
        <f t="shared" ref="BN46" si="193">BM46/365</f>
        <v>5.904109589041096</v>
      </c>
      <c r="BO46" s="45">
        <v>654</v>
      </c>
      <c r="BP46" s="46">
        <f t="shared" ref="BP46" si="194">BO46/365</f>
        <v>1.7917808219178082</v>
      </c>
      <c r="BQ46" s="45">
        <v>427123</v>
      </c>
      <c r="BR46" s="46">
        <f t="shared" ref="BR46" si="195">BQ46/365</f>
        <v>1170.2</v>
      </c>
    </row>
    <row r="47" spans="1:70" ht="16.5" thickBot="1" x14ac:dyDescent="0.3">
      <c r="A47" s="38">
        <f t="shared" si="100"/>
        <v>32</v>
      </c>
      <c r="B47" s="69" t="s">
        <v>123</v>
      </c>
      <c r="C47" s="19"/>
      <c r="D47" s="19"/>
      <c r="E47" s="60">
        <v>0</v>
      </c>
      <c r="F47" s="61">
        <f>E47/365</f>
        <v>0</v>
      </c>
      <c r="G47" s="60">
        <v>0</v>
      </c>
      <c r="H47" s="61">
        <f>G47/365</f>
        <v>0</v>
      </c>
      <c r="I47" s="60">
        <v>0</v>
      </c>
      <c r="J47" s="61">
        <f>I47/365</f>
        <v>0</v>
      </c>
      <c r="K47" s="60">
        <v>0</v>
      </c>
      <c r="L47" s="61">
        <f>K47/365</f>
        <v>0</v>
      </c>
      <c r="M47" s="60">
        <v>0</v>
      </c>
      <c r="N47" s="61">
        <f>M47/365</f>
        <v>0</v>
      </c>
      <c r="O47" s="60">
        <v>0</v>
      </c>
      <c r="P47" s="61">
        <f>O47/365</f>
        <v>0</v>
      </c>
      <c r="Q47" s="60">
        <v>0</v>
      </c>
      <c r="R47" s="61">
        <f>Q47/365</f>
        <v>0</v>
      </c>
      <c r="S47" s="60">
        <v>0</v>
      </c>
      <c r="T47" s="61">
        <f>S47/365</f>
        <v>0</v>
      </c>
      <c r="U47" s="60">
        <v>0</v>
      </c>
      <c r="V47" s="61">
        <f>U47/365</f>
        <v>0</v>
      </c>
      <c r="W47" s="60">
        <v>0</v>
      </c>
      <c r="X47" s="61">
        <f>W47/365</f>
        <v>0</v>
      </c>
      <c r="Y47" s="60">
        <v>0</v>
      </c>
      <c r="Z47" s="61">
        <f>Y47/365</f>
        <v>0</v>
      </c>
      <c r="AA47" s="60">
        <v>0</v>
      </c>
      <c r="AB47" s="61">
        <f>AA47/365</f>
        <v>0</v>
      </c>
      <c r="AC47" s="60">
        <v>0</v>
      </c>
      <c r="AD47" s="61">
        <f>AC47/365</f>
        <v>0</v>
      </c>
      <c r="AE47" s="60">
        <v>0</v>
      </c>
      <c r="AF47" s="61">
        <f>AE47/365</f>
        <v>0</v>
      </c>
      <c r="AG47" s="60">
        <v>0</v>
      </c>
      <c r="AH47" s="61">
        <f>AG47/365</f>
        <v>0</v>
      </c>
      <c r="AI47" s="60">
        <v>0</v>
      </c>
      <c r="AJ47" s="61">
        <f>AI47/365</f>
        <v>0</v>
      </c>
      <c r="AK47" s="60">
        <v>0</v>
      </c>
      <c r="AL47" s="61">
        <f>AK47/365</f>
        <v>0</v>
      </c>
      <c r="AM47" s="60">
        <v>0</v>
      </c>
      <c r="AN47" s="61">
        <f>AM47/365</f>
        <v>0</v>
      </c>
      <c r="AO47" s="60">
        <v>0</v>
      </c>
      <c r="AP47" s="61">
        <f>AO47/365</f>
        <v>0</v>
      </c>
      <c r="AQ47" s="60">
        <v>0</v>
      </c>
      <c r="AR47" s="61">
        <f>AQ47/365</f>
        <v>0</v>
      </c>
      <c r="AS47" s="60">
        <v>0</v>
      </c>
      <c r="AT47" s="61">
        <f>AS47/365</f>
        <v>0</v>
      </c>
      <c r="AU47" s="60">
        <v>0</v>
      </c>
      <c r="AV47" s="61">
        <f>AU47/365</f>
        <v>0</v>
      </c>
      <c r="AW47" s="60">
        <v>0</v>
      </c>
      <c r="AX47" s="61">
        <f>AW47/365</f>
        <v>0</v>
      </c>
      <c r="AY47" s="60">
        <v>0</v>
      </c>
      <c r="AZ47" s="61">
        <f>AY47/365</f>
        <v>0</v>
      </c>
      <c r="BA47" s="60">
        <v>0</v>
      </c>
      <c r="BB47" s="61">
        <f>BA47/365</f>
        <v>0</v>
      </c>
      <c r="BC47" s="60">
        <v>0</v>
      </c>
      <c r="BD47" s="61">
        <f>BC47/365</f>
        <v>0</v>
      </c>
      <c r="BE47" s="60">
        <v>0</v>
      </c>
      <c r="BF47" s="61">
        <f>BE47/365</f>
        <v>0</v>
      </c>
      <c r="BG47" s="60">
        <v>0</v>
      </c>
      <c r="BH47" s="61">
        <f>BG47/365</f>
        <v>0</v>
      </c>
      <c r="BI47" s="60">
        <v>0</v>
      </c>
      <c r="BJ47" s="61">
        <f>BI47/365</f>
        <v>0</v>
      </c>
      <c r="BK47" s="60">
        <v>0</v>
      </c>
      <c r="BL47" s="61">
        <f>BK47/365</f>
        <v>0</v>
      </c>
      <c r="BM47" s="60">
        <v>0</v>
      </c>
      <c r="BN47" s="61">
        <f>BM47/365</f>
        <v>0</v>
      </c>
      <c r="BO47" s="60">
        <v>0</v>
      </c>
      <c r="BP47" s="61">
        <f>BO47/365</f>
        <v>0</v>
      </c>
      <c r="BQ47" s="60">
        <v>0</v>
      </c>
      <c r="BR47" s="61">
        <f>BQ47/365</f>
        <v>0</v>
      </c>
    </row>
    <row r="48" spans="1:70" ht="17.25" thickTop="1" thickBot="1" x14ac:dyDescent="0.3">
      <c r="A48" s="38">
        <f t="shared" si="100"/>
        <v>33</v>
      </c>
      <c r="B48" s="82"/>
      <c r="C48" s="82" t="s">
        <v>124</v>
      </c>
      <c r="D48" s="72"/>
      <c r="E48" s="73">
        <f>SUM(E40:E47)</f>
        <v>11624045.927195158</v>
      </c>
      <c r="F48" s="52">
        <f>E48/365</f>
        <v>31846.701170397693</v>
      </c>
      <c r="G48" s="73">
        <f>SUM(G40:G47)</f>
        <v>5440378.4491576571</v>
      </c>
      <c r="H48" s="52">
        <f>G48/365</f>
        <v>14905.146436048375</v>
      </c>
      <c r="I48" s="73">
        <f>SUM(I40:I47)</f>
        <v>177257.04600352273</v>
      </c>
      <c r="J48" s="52">
        <f>I48/365</f>
        <v>485.63574247540475</v>
      </c>
      <c r="K48" s="73">
        <f>SUM(K40:K47)</f>
        <v>57519.232375727282</v>
      </c>
      <c r="L48" s="52">
        <f>K48/365</f>
        <v>157.58693801569117</v>
      </c>
      <c r="M48" s="73">
        <f>SUM(M40:M47)</f>
        <v>379442.8346147727</v>
      </c>
      <c r="N48" s="52">
        <f>M48/365</f>
        <v>1039.5694099034868</v>
      </c>
      <c r="O48" s="73">
        <f>SUM(O40:O47)</f>
        <v>210683.12899503409</v>
      </c>
      <c r="P48" s="52">
        <f>O48/365</f>
        <v>577.21405204118923</v>
      </c>
      <c r="Q48" s="73">
        <f>SUM(Q40:Q47)</f>
        <v>90244.457940681808</v>
      </c>
      <c r="R48" s="52">
        <f>Q48/365</f>
        <v>247.24509024844332</v>
      </c>
      <c r="S48" s="73">
        <f>SUM(S40:S47)</f>
        <v>53026.439432880681</v>
      </c>
      <c r="T48" s="52">
        <f>S48/365</f>
        <v>145.27791625446761</v>
      </c>
      <c r="U48" s="73">
        <f>SUM(U40:U47)</f>
        <v>65417.251405999996</v>
      </c>
      <c r="V48" s="52">
        <f>U48/365</f>
        <v>179.2253463178082</v>
      </c>
      <c r="W48" s="73">
        <f>SUM(W40:W47)</f>
        <v>20363.048025999997</v>
      </c>
      <c r="X48" s="52">
        <f>W48/365</f>
        <v>55.789172673972594</v>
      </c>
      <c r="Y48" s="73">
        <f>SUM(Y40:Y47)</f>
        <v>91674.756307443182</v>
      </c>
      <c r="Z48" s="52">
        <f>Y48/365</f>
        <v>251.16371591080323</v>
      </c>
      <c r="AA48" s="73">
        <f>SUM(AA40:AA47)</f>
        <v>39098.059545500008</v>
      </c>
      <c r="AB48" s="52">
        <f>AA48/365</f>
        <v>107.11797135753427</v>
      </c>
      <c r="AC48" s="73">
        <f>SUM(AC40:AC47)</f>
        <v>520749.07098449999</v>
      </c>
      <c r="AD48" s="52">
        <f>AC48/365</f>
        <v>1426.709783519178</v>
      </c>
      <c r="AE48" s="73">
        <f>SUM(AE40:AE47)</f>
        <v>88675.776189272729</v>
      </c>
      <c r="AF48" s="52">
        <f>AE48/365</f>
        <v>242.94733202540473</v>
      </c>
      <c r="AG48" s="73">
        <f>SUM(AG40:AG47)</f>
        <v>101791.76596874998</v>
      </c>
      <c r="AH48" s="52">
        <f>AG48/365</f>
        <v>278.88155059931501</v>
      </c>
      <c r="AI48" s="73">
        <f>SUM(AI40:AI47)</f>
        <v>36446.948484</v>
      </c>
      <c r="AJ48" s="52">
        <f>AI48/365</f>
        <v>99.854653380821915</v>
      </c>
      <c r="AK48" s="73">
        <f>SUM(AK40:AK47)</f>
        <v>47543.178540147725</v>
      </c>
      <c r="AL48" s="52">
        <f>AK48/365</f>
        <v>130.25528367163761</v>
      </c>
      <c r="AM48" s="73">
        <f>SUM(AM40:AM47)</f>
        <v>107703.37767684661</v>
      </c>
      <c r="AN48" s="52">
        <f>AM48/365</f>
        <v>295.07774705985372</v>
      </c>
      <c r="AO48" s="73">
        <f>SUM(AO40:AO47)</f>
        <v>84830.505322181823</v>
      </c>
      <c r="AP48" s="52">
        <f>AO48/365</f>
        <v>232.41234334844336</v>
      </c>
      <c r="AQ48" s="73">
        <f>SUM(AQ40:AQ47)</f>
        <v>641040.27753127273</v>
      </c>
      <c r="AR48" s="52">
        <f>AQ48/365</f>
        <v>1756.274732962391</v>
      </c>
      <c r="AS48" s="73">
        <f>SUM(AS40:AS47)</f>
        <v>223501.44155052269</v>
      </c>
      <c r="AT48" s="52">
        <f>AS48/365</f>
        <v>612.33271657677449</v>
      </c>
      <c r="AU48" s="73">
        <f>SUM(AU40:AU47)</f>
        <v>113798.85513680681</v>
      </c>
      <c r="AV48" s="52">
        <f>AU48/365</f>
        <v>311.77768530632005</v>
      </c>
      <c r="AW48" s="73">
        <f>SUM(AW40:AW47)</f>
        <v>101218.105834</v>
      </c>
      <c r="AX48" s="52">
        <f>AW48/365</f>
        <v>277.30987899726028</v>
      </c>
      <c r="AY48" s="73">
        <f>SUM(AY40:AY47)</f>
        <v>145559.47479665908</v>
      </c>
      <c r="AZ48" s="52">
        <f>AY48/365</f>
        <v>398.79308163468244</v>
      </c>
      <c r="BA48" s="73">
        <f>SUM(BA40:BA47)</f>
        <v>354799.15934110229</v>
      </c>
      <c r="BB48" s="52">
        <f>BA48/365</f>
        <v>972.05249134548569</v>
      </c>
      <c r="BC48" s="73">
        <f>SUM(BC40:BC47)</f>
        <v>7821.6137959204534</v>
      </c>
      <c r="BD48" s="52">
        <f>BC48/365</f>
        <v>21.42907889293275</v>
      </c>
      <c r="BE48" s="73">
        <f>SUM(BE40:BE47)</f>
        <v>75204.901012750008</v>
      </c>
      <c r="BF48" s="52">
        <f>BE48/365</f>
        <v>206.04082469246578</v>
      </c>
      <c r="BG48" s="73">
        <f>SUM(BG40:BG47)</f>
        <v>165938.84137223865</v>
      </c>
      <c r="BH48" s="52">
        <f>BG48/365</f>
        <v>454.62696266366754</v>
      </c>
      <c r="BI48" s="73">
        <f>SUM(BI40:BI47)</f>
        <v>148054.48384</v>
      </c>
      <c r="BJ48" s="52">
        <f>BI48/365</f>
        <v>405.62872284931507</v>
      </c>
      <c r="BK48" s="73">
        <f>SUM(BK40:BK47)</f>
        <v>72686.02241954545</v>
      </c>
      <c r="BL48" s="52">
        <f>BK48/365</f>
        <v>199.13978745080945</v>
      </c>
      <c r="BM48" s="73">
        <f>SUM(BM40:BM47)</f>
        <v>14484.325960482956</v>
      </c>
      <c r="BN48" s="52">
        <f>BM48/365</f>
        <v>39.683084823240975</v>
      </c>
      <c r="BO48" s="73">
        <f>SUM(BO40:BO47)</f>
        <v>9545.0711037500023</v>
      </c>
      <c r="BP48" s="52">
        <f>BO48/365</f>
        <v>26.150879736301377</v>
      </c>
      <c r="BQ48" s="73">
        <f>SUM(BQ40:BQ47)</f>
        <v>1950735.5700244317</v>
      </c>
      <c r="BR48" s="52">
        <f>BQ48/365</f>
        <v>5344.4810137655659</v>
      </c>
    </row>
    <row r="49" spans="1:70" ht="16.5" thickBot="1" x14ac:dyDescent="0.3">
      <c r="A49" s="38">
        <f t="shared" si="100"/>
        <v>34</v>
      </c>
      <c r="B49" s="82" t="s">
        <v>125</v>
      </c>
      <c r="C49" s="72"/>
      <c r="D49" s="83"/>
      <c r="E49" s="99">
        <f>E18-(E37+E48)</f>
        <v>10158318.532804847</v>
      </c>
      <c r="F49" s="85">
        <f>E49/365</f>
        <v>27831.009678917388</v>
      </c>
      <c r="G49" s="99">
        <f>G18-(G37+G48)</f>
        <v>2479662.7508423477</v>
      </c>
      <c r="H49" s="85">
        <f>G49/365</f>
        <v>6793.596577650268</v>
      </c>
      <c r="I49" s="99">
        <f>I18-(I37+I48)</f>
        <v>91305.753996477346</v>
      </c>
      <c r="J49" s="85">
        <f>I49/365</f>
        <v>250.1527506752804</v>
      </c>
      <c r="K49" s="84" t="str">
        <f t="shared" ref="K49" si="196">IF((K18-(K37+K48))&lt;0,"N/A",(K18-(K37+K48)))</f>
        <v>N/A</v>
      </c>
      <c r="L49" s="85"/>
      <c r="M49" s="99">
        <f>M18-(M37+M48)</f>
        <v>361482.66538522718</v>
      </c>
      <c r="N49" s="85">
        <f>M49/365</f>
        <v>990.36346680884162</v>
      </c>
      <c r="O49" s="99">
        <f>O18-(O37+O48)</f>
        <v>405501.17100496567</v>
      </c>
      <c r="P49" s="85">
        <f>O49/365</f>
        <v>1110.9621123423717</v>
      </c>
      <c r="Q49" s="99">
        <f>Q18-(Q37+Q48)</f>
        <v>128599.04205931816</v>
      </c>
      <c r="R49" s="85">
        <f>Q49/365</f>
        <v>352.32614262826894</v>
      </c>
      <c r="S49" s="99">
        <f>S18-(S37+S48)</f>
        <v>35107.86056711938</v>
      </c>
      <c r="T49" s="85">
        <f>S49/365</f>
        <v>96.185919361970903</v>
      </c>
      <c r="U49" s="99">
        <f>U18-(U37+U48)</f>
        <v>40393.248594000004</v>
      </c>
      <c r="V49" s="85">
        <f>U49/365</f>
        <v>110.6664345041096</v>
      </c>
      <c r="W49" s="84" t="str">
        <f t="shared" ref="W49" si="197">IF((W18-(W37+W48))&lt;0,"N/A",(W18-(W37+W48)))</f>
        <v>N/A</v>
      </c>
      <c r="X49" s="85"/>
      <c r="Y49" s="99">
        <f>Y18-(Y37+Y48)</f>
        <v>83158.143692556827</v>
      </c>
      <c r="Z49" s="85">
        <f>Y49/365</f>
        <v>227.83053066453925</v>
      </c>
      <c r="AA49" s="84" t="str">
        <f t="shared" ref="AA49" si="198">IF((AA18-(AA37+AA48))&lt;0,"N/A",(AA18-(AA37+AA48)))</f>
        <v>N/A</v>
      </c>
      <c r="AB49" s="85"/>
      <c r="AC49" s="84">
        <f t="shared" ref="AC49" si="199">IF((AC18-(AC37+AC48))&lt;0,"N/A",(AC18-(AC37+AC48)))</f>
        <v>511930.92901550047</v>
      </c>
      <c r="AD49" s="85"/>
      <c r="AE49" s="99">
        <f>AE18-(AE37+AE48)</f>
        <v>136063.62381072738</v>
      </c>
      <c r="AF49" s="85">
        <f>AE49/365</f>
        <v>372.77705153623941</v>
      </c>
      <c r="AG49" s="99">
        <f>AG18-(AG37+AG48)</f>
        <v>56979.834031249979</v>
      </c>
      <c r="AH49" s="85">
        <f>AG49/365</f>
        <v>156.10913433219173</v>
      </c>
      <c r="AI49" s="99">
        <f>AI18-(AI37+AI48)</f>
        <v>59130.751516000018</v>
      </c>
      <c r="AJ49" s="85">
        <f>AI49/365</f>
        <v>162.00205894794524</v>
      </c>
      <c r="AK49" s="99">
        <f>AK18-(AK37+AK48)</f>
        <v>2166.7214598522696</v>
      </c>
      <c r="AL49" s="85">
        <f>AK49/365</f>
        <v>5.9362231776774514</v>
      </c>
      <c r="AM49" s="84" t="str">
        <f t="shared" ref="AM49" si="200">IF((AM18-(AM37+AM48))&lt;0,"N/A",(AM18-(AM37+AM48)))</f>
        <v>N/A</v>
      </c>
      <c r="AN49" s="85"/>
      <c r="AO49" s="99">
        <f>AO18-(AO37+AO48)</f>
        <v>237663.39467781817</v>
      </c>
      <c r="AP49" s="85">
        <f>AO49/365</f>
        <v>651.13258815840595</v>
      </c>
      <c r="AQ49" s="99">
        <f>AQ18-(AQ37+AQ48)</f>
        <v>548375.92246872699</v>
      </c>
      <c r="AR49" s="85">
        <f>AQ49/365</f>
        <v>1502.3997875855534</v>
      </c>
      <c r="AS49" s="99">
        <f>AS18-(AS37+AS48)</f>
        <v>117958.85844947677</v>
      </c>
      <c r="AT49" s="85">
        <f>AS49/365</f>
        <v>323.17495465610074</v>
      </c>
      <c r="AU49" s="99">
        <f>AU18-(AU37+AU48)</f>
        <v>19661.64486319304</v>
      </c>
      <c r="AV49" s="85">
        <f>AU49/365</f>
        <v>53.867520173131616</v>
      </c>
      <c r="AW49" s="84" t="str">
        <f t="shared" ref="AW49" si="201">IF((AW18-(AW37+AW48))&lt;0,"N/A",(AW18-(AW37+AW48)))</f>
        <v>N/A</v>
      </c>
      <c r="AX49" s="85"/>
      <c r="AY49" s="99">
        <f>AY18-(AY37+AY48)</f>
        <v>55968.325203340733</v>
      </c>
      <c r="AZ49" s="85">
        <f>AY49/365</f>
        <v>153.33787726942666</v>
      </c>
      <c r="BA49" s="84" t="str">
        <f t="shared" ref="BA49:BC49" si="202">IF((BA18-(BA37+BA48))&lt;0,"N/A",(BA18-(BA37+BA48)))</f>
        <v>N/A</v>
      </c>
      <c r="BB49" s="85"/>
      <c r="BC49" s="84" t="str">
        <f t="shared" si="202"/>
        <v>N/A</v>
      </c>
      <c r="BD49" s="85"/>
      <c r="BE49" s="99">
        <f>BE18-(BE37+BE48)</f>
        <v>214618.45898724999</v>
      </c>
      <c r="BF49" s="85">
        <f>BE49/365</f>
        <v>587.99577804726027</v>
      </c>
      <c r="BG49" s="99">
        <f>BG18-(BG37+BG48)</f>
        <v>124897.6586277613</v>
      </c>
      <c r="BH49" s="85">
        <f>BG49/365</f>
        <v>342.18536610345558</v>
      </c>
      <c r="BI49" s="99">
        <f>BI18-(BI37+BI48)</f>
        <v>185746.81615999993</v>
      </c>
      <c r="BJ49" s="85">
        <f>BI49/365</f>
        <v>508.89538673972584</v>
      </c>
      <c r="BK49" s="99">
        <f>BK18-(BK37+BK48)</f>
        <v>44569.877580454573</v>
      </c>
      <c r="BL49" s="85">
        <f>BK49/365</f>
        <v>122.10925364508103</v>
      </c>
      <c r="BM49" s="99">
        <f>BM18-(BM37+BM48)</f>
        <v>6739.9740395170375</v>
      </c>
      <c r="BN49" s="85">
        <f>BM49/365</f>
        <v>18.465682300046677</v>
      </c>
      <c r="BO49" s="99">
        <f>BO18-(BO37+BO48)</f>
        <v>7631.8288962499937</v>
      </c>
      <c r="BP49" s="85">
        <f>BO49/365</f>
        <v>20.909120263698615</v>
      </c>
      <c r="BQ49" s="99">
        <f>BQ18-(BQ37+BQ48)</f>
        <v>4329665.3299755715</v>
      </c>
      <c r="BR49" s="85">
        <f>BQ49/365</f>
        <v>11862.096794453621</v>
      </c>
    </row>
    <row r="50" spans="1:70" ht="16.5" thickBot="1" x14ac:dyDescent="0.3">
      <c r="A50" s="38">
        <f t="shared" si="100"/>
        <v>35</v>
      </c>
      <c r="B50" s="86" t="s">
        <v>126</v>
      </c>
      <c r="C50" s="87"/>
      <c r="D50" s="88"/>
      <c r="E50" s="89">
        <f>IF(E49&gt;0, IF(E18&gt;0, E49/E18),"")</f>
        <v>0.15056260571685165</v>
      </c>
      <c r="F50" s="85"/>
      <c r="G50" s="89">
        <f>IF(G49&gt;0, IF(G18&gt;0, G49/G18),"")</f>
        <v>0.1147108156822661</v>
      </c>
      <c r="H50" s="85"/>
      <c r="I50" s="89">
        <f>IF(I49&gt;0, IF(I18&gt;0, I49/I18),"")</f>
        <v>8.0201672091996273E-2</v>
      </c>
      <c r="J50" s="85"/>
      <c r="K50" s="89" t="str">
        <f t="shared" ref="K50" si="203">IFERROR(IF(K49&gt;0, IF(K18&gt;0, K49/K18),""),"")</f>
        <v/>
      </c>
      <c r="L50" s="85"/>
      <c r="M50" s="89">
        <f>IF(M49&gt;0, IF(M18&gt;0, M49/M18),"")</f>
        <v>0.15049086328247643</v>
      </c>
      <c r="N50" s="85"/>
      <c r="O50" s="89">
        <f>IF(O49&gt;0, IF(O18&gt;0, O49/O18),"")</f>
        <v>0.16829021823918958</v>
      </c>
      <c r="P50" s="85"/>
      <c r="Q50" s="89">
        <f>IF(Q49&gt;0, IF(Q18&gt;0, Q49/Q18),"")</f>
        <v>0.15704911797739521</v>
      </c>
      <c r="R50" s="85"/>
      <c r="S50" s="89">
        <f>IF(S49&gt;0, IF(S18&gt;0, S49/S18),"")</f>
        <v>0.1161681068081087</v>
      </c>
      <c r="T50" s="85"/>
      <c r="U50" s="89">
        <f>IF(U49&gt;0, IF(U18&gt;0, U49/U18),"")</f>
        <v>9.6103239253790662E-2</v>
      </c>
      <c r="V50" s="85"/>
      <c r="W50" s="89" t="str">
        <f t="shared" ref="W50" si="204">IFERROR(IF(W49&gt;0, IF(W18&gt;0, W49/W18),""),"")</f>
        <v/>
      </c>
      <c r="X50" s="85"/>
      <c r="Y50" s="89">
        <f>IF(Y49&gt;0, IF(Y18&gt;0, Y49/Y18),"")</f>
        <v>0.13978930895968752</v>
      </c>
      <c r="Z50" s="85"/>
      <c r="AA50" s="89" t="str">
        <f t="shared" ref="AA50" si="205">IFERROR(IF(AA49&gt;0, IF(AA18&gt;0, AA49/AA18),""),"")</f>
        <v/>
      </c>
      <c r="AB50" s="85"/>
      <c r="AC50" s="89">
        <f t="shared" ref="AC50" si="206">IFERROR(IF(AC49&gt;0, IF(AC18&gt;0, AC49/AC18),""),"")</f>
        <v>0.14978104119344213</v>
      </c>
      <c r="AD50" s="85"/>
      <c r="AE50" s="89">
        <f>IF(AE49&gt;0, IF(AE18&gt;0, AE49/AE18),"")</f>
        <v>0.12626777019871135</v>
      </c>
      <c r="AF50" s="85"/>
      <c r="AG50" s="89">
        <f>IF(AG49&gt;0, IF(AG18&gt;0, AG49/AG18),"")</f>
        <v>0.10470096199342167</v>
      </c>
      <c r="AH50" s="85"/>
      <c r="AI50" s="89">
        <f>IF(AI49&gt;0, IF(AI18&gt;0, AI49/AI18),"")</f>
        <v>0.25548069560032671</v>
      </c>
      <c r="AJ50" s="85"/>
      <c r="AK50" s="89">
        <f>IF(AK49&gt;0, IF(AK18&gt;0, AK49/AK18),"")</f>
        <v>9.3960982309138404E-3</v>
      </c>
      <c r="AL50" s="85"/>
      <c r="AM50" s="89" t="str">
        <f t="shared" ref="AM50" si="207">IFERROR(IF(AM49&gt;0, IF(AM18&gt;0, AM49/AM18),""),"")</f>
        <v/>
      </c>
      <c r="AN50" s="85"/>
      <c r="AO50" s="89">
        <f>IF(AO49&gt;0, IF(AO18&gt;0, AO49/AO18),"")</f>
        <v>0.35446277966949225</v>
      </c>
      <c r="AP50" s="85"/>
      <c r="AQ50" s="89">
        <f>IF(AQ49&gt;0, IF(AQ18&gt;0, AQ49/AQ18),"")</f>
        <v>0.13696191509055569</v>
      </c>
      <c r="AR50" s="85"/>
      <c r="AS50" s="89">
        <f>IF(AS49&gt;0, IF(AS18&gt;0, AS49/AS18),"")</f>
        <v>5.5348303756775151E-2</v>
      </c>
      <c r="AT50" s="85"/>
      <c r="AU50" s="89">
        <f>IF(AU49&gt;0, IF(AU18&gt;0, AU49/AU18),"")</f>
        <v>2.2108205172159754E-2</v>
      </c>
      <c r="AV50" s="85"/>
      <c r="AW50" s="89" t="str">
        <f t="shared" ref="AW50" si="208">IFERROR(IF(AW49&gt;0, IF(AW18&gt;0, AW49/AW18),""),"")</f>
        <v/>
      </c>
      <c r="AX50" s="85"/>
      <c r="AY50" s="89">
        <f>IF(AY49&gt;0, IF(AY18&gt;0, AY49/AY18),"")</f>
        <v>3.8321844107072074E-2</v>
      </c>
      <c r="AZ50" s="85"/>
      <c r="BA50" s="89" t="str">
        <f t="shared" ref="BA50:BC50" si="209">IFERROR(IF(BA49&gt;0, IF(BA18&gt;0, BA49/BA18),""),"")</f>
        <v/>
      </c>
      <c r="BB50" s="85"/>
      <c r="BC50" s="89" t="str">
        <f t="shared" si="209"/>
        <v/>
      </c>
      <c r="BD50" s="85"/>
      <c r="BE50" s="89">
        <f>IF(BE49&gt;0, IF(BE18&gt;0, BE49/BE18),"")</f>
        <v>0.38291015050544785</v>
      </c>
      <c r="BF50" s="85"/>
      <c r="BG50" s="89">
        <f>IF(BG49&gt;0, IF(BG18&gt;0, BG49/BG18),"")</f>
        <v>6.6892963696503396E-2</v>
      </c>
      <c r="BH50" s="85"/>
      <c r="BI50" s="89">
        <f>IF(BI49&gt;0, IF(BI18&gt;0, BI49/BI18),"")</f>
        <v>0.244074526014257</v>
      </c>
      <c r="BJ50" s="85"/>
      <c r="BK50" s="89">
        <f>IF(BK49&gt;0, IF(BK18&gt;0, BK49/BK18),"")</f>
        <v>9.6690090985808996E-2</v>
      </c>
      <c r="BL50" s="85"/>
      <c r="BM50" s="89">
        <f>IF(BM49&gt;0, IF(BM18&gt;0, BM49/BM18),"")</f>
        <v>5.5856909953317345E-2</v>
      </c>
      <c r="BN50" s="85"/>
      <c r="BO50" s="89">
        <f>IF(BO49&gt;0, IF(BO18&gt;0, BO49/BO18),"")</f>
        <v>0.12006338230551394</v>
      </c>
      <c r="BP50" s="85"/>
      <c r="BQ50" s="89">
        <f>IF(BQ49&gt;0, IF(BQ18&gt;0, BQ49/BQ18),"")</f>
        <v>0.26837882013631298</v>
      </c>
      <c r="BR50" s="85"/>
    </row>
    <row r="51" spans="1:70" x14ac:dyDescent="0.25"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</row>
    <row r="52" spans="1:70" x14ac:dyDescent="0.25">
      <c r="B52" s="92" t="s">
        <v>127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</row>
    <row r="53" spans="1:70" x14ac:dyDescent="0.25">
      <c r="B53" s="92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</row>
    <row r="54" spans="1:70" x14ac:dyDescent="0.25">
      <c r="B54" s="92" t="s">
        <v>128</v>
      </c>
      <c r="D54" s="90"/>
      <c r="E54" s="90">
        <f t="shared" ref="E54:E59" si="210">SUM(G54,I54,K54,M54,O54,Q54,S54,U54,W54,Y54,AA54,AC54,AE54,AG54,AI54,AK54,AM54,AO54,AQ54,AS54,AU54,AW54,AY54,BA54,BC54,BE54,BG54,BI54,BK54,BM54,BO54,BQ54,)</f>
        <v>407975</v>
      </c>
      <c r="F54" s="90"/>
      <c r="G54" s="90">
        <v>75041.3</v>
      </c>
      <c r="H54" s="90"/>
      <c r="I54" s="90">
        <v>1699.2</v>
      </c>
      <c r="J54" s="90"/>
      <c r="K54" s="90">
        <v>260.7</v>
      </c>
      <c r="L54" s="90"/>
      <c r="M54" s="90">
        <v>1294.4000000000001</v>
      </c>
      <c r="N54" s="90"/>
      <c r="O54" s="90">
        <v>288.39999999999998</v>
      </c>
      <c r="P54" s="90"/>
      <c r="Q54" s="90">
        <v>153.9</v>
      </c>
      <c r="R54" s="90"/>
      <c r="S54" s="90">
        <v>41.7</v>
      </c>
      <c r="T54" s="90"/>
      <c r="U54" s="90">
        <v>5962.8</v>
      </c>
      <c r="V54" s="90"/>
      <c r="W54" s="90">
        <v>16.600000000000001</v>
      </c>
      <c r="X54" s="90"/>
      <c r="Y54" s="90">
        <v>0</v>
      </c>
      <c r="Z54" s="90"/>
      <c r="AA54" s="90">
        <v>4549.5</v>
      </c>
      <c r="AB54" s="90"/>
      <c r="AC54" s="90">
        <v>93</v>
      </c>
      <c r="AD54" s="90"/>
      <c r="AE54" s="90">
        <v>0.5</v>
      </c>
      <c r="AF54" s="90"/>
      <c r="AG54" s="90">
        <v>24.9</v>
      </c>
      <c r="AH54" s="90"/>
      <c r="AI54" s="90">
        <v>56.7</v>
      </c>
      <c r="AJ54" s="90"/>
      <c r="AK54" s="90">
        <v>158.6</v>
      </c>
      <c r="AL54" s="90"/>
      <c r="AM54" s="90">
        <v>2625.5</v>
      </c>
      <c r="AN54" s="90"/>
      <c r="AO54" s="90">
        <v>2540.4</v>
      </c>
      <c r="AP54" s="90"/>
      <c r="AQ54" s="90">
        <v>723.2</v>
      </c>
      <c r="AR54" s="90"/>
      <c r="AS54" s="90">
        <v>396</v>
      </c>
      <c r="AT54" s="90"/>
      <c r="AU54" s="90">
        <v>1455.8999999999999</v>
      </c>
      <c r="AV54" s="90"/>
      <c r="AW54" s="90">
        <v>14.7</v>
      </c>
      <c r="AX54" s="90"/>
      <c r="AY54" s="90">
        <v>-7457.2</v>
      </c>
      <c r="AZ54" s="90"/>
      <c r="BA54" s="90">
        <v>115882.49999999999</v>
      </c>
      <c r="BB54" s="90"/>
      <c r="BC54" s="90">
        <v>0</v>
      </c>
      <c r="BD54" s="90"/>
      <c r="BE54" s="90">
        <v>2273.8000000000002</v>
      </c>
      <c r="BF54" s="90"/>
      <c r="BG54" s="90">
        <v>898.5</v>
      </c>
      <c r="BH54" s="90"/>
      <c r="BI54" s="90">
        <v>0</v>
      </c>
      <c r="BJ54" s="90"/>
      <c r="BK54" s="90">
        <v>26.5</v>
      </c>
      <c r="BL54" s="90"/>
      <c r="BM54" s="90">
        <v>13.1</v>
      </c>
      <c r="BN54" s="90"/>
      <c r="BO54" s="90">
        <v>0</v>
      </c>
      <c r="BP54" s="90"/>
      <c r="BQ54" s="90">
        <v>198939.90000000002</v>
      </c>
      <c r="BR54" s="90"/>
    </row>
    <row r="55" spans="1:70" x14ac:dyDescent="0.25">
      <c r="B55" s="92" t="s">
        <v>129</v>
      </c>
      <c r="D55" s="90"/>
      <c r="E55" s="90">
        <f t="shared" si="210"/>
        <v>551.76199999999994</v>
      </c>
      <c r="F55" s="90"/>
      <c r="G55" s="90">
        <v>10</v>
      </c>
      <c r="H55" s="90"/>
      <c r="I55" s="90">
        <v>0</v>
      </c>
      <c r="J55" s="90"/>
      <c r="K55" s="90">
        <v>0</v>
      </c>
      <c r="L55" s="90"/>
      <c r="M55" s="90">
        <v>0</v>
      </c>
      <c r="N55" s="90"/>
      <c r="O55" s="90">
        <v>5</v>
      </c>
      <c r="P55" s="90"/>
      <c r="Q55" s="90">
        <v>2</v>
      </c>
      <c r="R55" s="90"/>
      <c r="S55" s="90">
        <v>0</v>
      </c>
      <c r="T55" s="90"/>
      <c r="U55" s="90">
        <v>0</v>
      </c>
      <c r="V55" s="90"/>
      <c r="W55" s="90">
        <v>0</v>
      </c>
      <c r="X55" s="90"/>
      <c r="Y55" s="90">
        <v>0</v>
      </c>
      <c r="Z55" s="90"/>
      <c r="AA55" s="90">
        <v>0</v>
      </c>
      <c r="AB55" s="90"/>
      <c r="AC55" s="90">
        <v>10</v>
      </c>
      <c r="AD55" s="90"/>
      <c r="AE55" s="90">
        <v>31</v>
      </c>
      <c r="AF55" s="90"/>
      <c r="AG55" s="90">
        <v>1</v>
      </c>
      <c r="AH55" s="90"/>
      <c r="AI55" s="90">
        <v>0</v>
      </c>
      <c r="AJ55" s="90"/>
      <c r="AK55" s="90">
        <v>0</v>
      </c>
      <c r="AL55" s="90"/>
      <c r="AM55" s="90">
        <v>4</v>
      </c>
      <c r="AN55" s="90"/>
      <c r="AO55" s="90">
        <v>0</v>
      </c>
      <c r="AP55" s="90"/>
      <c r="AQ55" s="90">
        <v>0</v>
      </c>
      <c r="AR55" s="90"/>
      <c r="AS55" s="90">
        <v>0</v>
      </c>
      <c r="AT55" s="90"/>
      <c r="AU55" s="90">
        <v>125.06199999999998</v>
      </c>
      <c r="AV55" s="90"/>
      <c r="AW55" s="90">
        <v>55.7</v>
      </c>
      <c r="AX55" s="90"/>
      <c r="AY55" s="90">
        <v>48</v>
      </c>
      <c r="AZ55" s="90"/>
      <c r="BA55" s="90">
        <v>0</v>
      </c>
      <c r="BB55" s="90"/>
      <c r="BC55" s="90">
        <v>0</v>
      </c>
      <c r="BD55" s="90"/>
      <c r="BE55" s="90">
        <v>22</v>
      </c>
      <c r="BF55" s="90"/>
      <c r="BG55" s="90">
        <v>188</v>
      </c>
      <c r="BH55" s="90"/>
      <c r="BI55" s="90">
        <v>20</v>
      </c>
      <c r="BJ55" s="90"/>
      <c r="BK55" s="90">
        <v>17</v>
      </c>
      <c r="BL55" s="90"/>
      <c r="BM55" s="90">
        <v>13</v>
      </c>
      <c r="BN55" s="90"/>
      <c r="BO55" s="90">
        <v>0</v>
      </c>
      <c r="BP55" s="90"/>
      <c r="BQ55" s="90">
        <v>0</v>
      </c>
      <c r="BR55" s="90"/>
    </row>
    <row r="56" spans="1:70" x14ac:dyDescent="0.25">
      <c r="B56" s="92" t="s">
        <v>130</v>
      </c>
      <c r="D56" s="90"/>
      <c r="E56" s="90">
        <f t="shared" si="210"/>
        <v>25662</v>
      </c>
      <c r="F56" s="90"/>
      <c r="G56" s="90">
        <v>10476</v>
      </c>
      <c r="H56" s="90"/>
      <c r="I56" s="90">
        <v>800</v>
      </c>
      <c r="J56" s="90"/>
      <c r="K56" s="90">
        <v>0</v>
      </c>
      <c r="L56" s="90"/>
      <c r="M56" s="90">
        <v>0</v>
      </c>
      <c r="N56" s="90"/>
      <c r="O56" s="90">
        <v>522</v>
      </c>
      <c r="P56" s="90"/>
      <c r="Q56" s="90">
        <v>0</v>
      </c>
      <c r="R56" s="90"/>
      <c r="S56" s="90">
        <v>85</v>
      </c>
      <c r="T56" s="90"/>
      <c r="U56" s="90">
        <v>0</v>
      </c>
      <c r="V56" s="90"/>
      <c r="W56" s="90">
        <v>140</v>
      </c>
      <c r="X56" s="90"/>
      <c r="Y56" s="90">
        <v>0</v>
      </c>
      <c r="Z56" s="90"/>
      <c r="AA56" s="90">
        <v>0</v>
      </c>
      <c r="AB56" s="90"/>
      <c r="AC56" s="90">
        <v>0</v>
      </c>
      <c r="AD56" s="90"/>
      <c r="AE56" s="90">
        <v>211</v>
      </c>
      <c r="AF56" s="90"/>
      <c r="AG56" s="90">
        <v>230</v>
      </c>
      <c r="AH56" s="90"/>
      <c r="AI56" s="90">
        <v>330</v>
      </c>
      <c r="AJ56" s="90"/>
      <c r="AK56" s="90">
        <v>0</v>
      </c>
      <c r="AL56" s="90"/>
      <c r="AM56" s="90">
        <v>1208</v>
      </c>
      <c r="AN56" s="90"/>
      <c r="AO56" s="90">
        <v>85</v>
      </c>
      <c r="AP56" s="90"/>
      <c r="AQ56" s="90">
        <v>407</v>
      </c>
      <c r="AR56" s="90"/>
      <c r="AS56" s="90">
        <v>2150</v>
      </c>
      <c r="AT56" s="90"/>
      <c r="AU56" s="90">
        <v>400</v>
      </c>
      <c r="AV56" s="90"/>
      <c r="AW56" s="90">
        <v>682</v>
      </c>
      <c r="AX56" s="90"/>
      <c r="AY56" s="90">
        <v>688</v>
      </c>
      <c r="AZ56" s="90"/>
      <c r="BA56" s="90">
        <v>0</v>
      </c>
      <c r="BB56" s="90"/>
      <c r="BC56" s="90">
        <v>0</v>
      </c>
      <c r="BD56" s="90"/>
      <c r="BE56" s="90">
        <v>200</v>
      </c>
      <c r="BF56" s="90"/>
      <c r="BG56" s="90">
        <v>1736</v>
      </c>
      <c r="BH56" s="90"/>
      <c r="BI56" s="90">
        <v>0</v>
      </c>
      <c r="BJ56" s="90"/>
      <c r="BK56" s="90">
        <v>0</v>
      </c>
      <c r="BL56" s="90"/>
      <c r="BM56" s="90">
        <v>0</v>
      </c>
      <c r="BN56" s="90"/>
      <c r="BO56" s="90">
        <v>0</v>
      </c>
      <c r="BP56" s="90"/>
      <c r="BQ56" s="90">
        <v>5312</v>
      </c>
      <c r="BR56" s="90"/>
    </row>
    <row r="57" spans="1:70" x14ac:dyDescent="0.25">
      <c r="B57" s="92" t="s">
        <v>131</v>
      </c>
      <c r="D57" s="90"/>
      <c r="E57" s="90">
        <f t="shared" si="210"/>
        <v>43112</v>
      </c>
      <c r="F57" s="90"/>
      <c r="G57" s="90">
        <v>19407</v>
      </c>
      <c r="H57" s="90"/>
      <c r="I57" s="90">
        <v>265</v>
      </c>
      <c r="J57" s="90"/>
      <c r="K57" s="90">
        <v>1270</v>
      </c>
      <c r="L57" s="90"/>
      <c r="M57" s="90">
        <v>0</v>
      </c>
      <c r="N57" s="90"/>
      <c r="O57" s="90">
        <v>0</v>
      </c>
      <c r="P57" s="90"/>
      <c r="Q57" s="90">
        <v>80</v>
      </c>
      <c r="R57" s="90"/>
      <c r="S57" s="90">
        <v>55</v>
      </c>
      <c r="T57" s="90"/>
      <c r="U57" s="90">
        <v>0</v>
      </c>
      <c r="V57" s="90"/>
      <c r="W57" s="90">
        <v>29</v>
      </c>
      <c r="X57" s="90"/>
      <c r="Y57" s="90">
        <v>0</v>
      </c>
      <c r="Z57" s="90"/>
      <c r="AA57" s="90">
        <v>0</v>
      </c>
      <c r="AB57" s="90"/>
      <c r="AC57" s="90">
        <v>255</v>
      </c>
      <c r="AD57" s="90"/>
      <c r="AE57" s="90">
        <v>135</v>
      </c>
      <c r="AF57" s="90"/>
      <c r="AG57" s="90">
        <v>0</v>
      </c>
      <c r="AH57" s="90"/>
      <c r="AI57" s="90">
        <v>0</v>
      </c>
      <c r="AJ57" s="90"/>
      <c r="AK57" s="90">
        <v>4</v>
      </c>
      <c r="AL57" s="90"/>
      <c r="AM57" s="90">
        <v>0</v>
      </c>
      <c r="AN57" s="90"/>
      <c r="AO57" s="90">
        <v>55</v>
      </c>
      <c r="AP57" s="90"/>
      <c r="AQ57" s="90">
        <v>0</v>
      </c>
      <c r="AR57" s="90"/>
      <c r="AS57" s="90">
        <v>0</v>
      </c>
      <c r="AT57" s="90"/>
      <c r="AU57" s="90">
        <v>780</v>
      </c>
      <c r="AV57" s="90"/>
      <c r="AW57" s="90">
        <v>150</v>
      </c>
      <c r="AX57" s="90"/>
      <c r="AY57" s="90">
        <v>23</v>
      </c>
      <c r="AZ57" s="90"/>
      <c r="BA57" s="90">
        <v>620</v>
      </c>
      <c r="BB57" s="90"/>
      <c r="BC57" s="90">
        <v>0</v>
      </c>
      <c r="BD57" s="90"/>
      <c r="BE57" s="90">
        <v>0</v>
      </c>
      <c r="BF57" s="90"/>
      <c r="BG57" s="90">
        <v>265</v>
      </c>
      <c r="BH57" s="90"/>
      <c r="BI57" s="90">
        <v>0</v>
      </c>
      <c r="BJ57" s="90"/>
      <c r="BK57" s="90">
        <v>44</v>
      </c>
      <c r="BL57" s="90"/>
      <c r="BM57" s="90">
        <v>0</v>
      </c>
      <c r="BN57" s="90"/>
      <c r="BO57" s="90">
        <v>0</v>
      </c>
      <c r="BP57" s="90"/>
      <c r="BQ57" s="90">
        <v>19675</v>
      </c>
      <c r="BR57" s="90"/>
    </row>
    <row r="58" spans="1:70" x14ac:dyDescent="0.25">
      <c r="B58" s="92" t="s">
        <v>132</v>
      </c>
      <c r="D58" s="90"/>
      <c r="E58" s="90">
        <f t="shared" si="210"/>
        <v>224344</v>
      </c>
      <c r="F58" s="90"/>
      <c r="G58" s="90">
        <v>30230</v>
      </c>
      <c r="H58" s="90"/>
      <c r="I58" s="90">
        <v>1010</v>
      </c>
      <c r="J58" s="90"/>
      <c r="K58" s="90">
        <v>1600</v>
      </c>
      <c r="L58" s="90"/>
      <c r="M58" s="90">
        <v>880</v>
      </c>
      <c r="N58" s="90"/>
      <c r="O58" s="90">
        <v>1145</v>
      </c>
      <c r="P58" s="90"/>
      <c r="Q58" s="90">
        <v>239</v>
      </c>
      <c r="R58" s="90"/>
      <c r="S58" s="90">
        <v>305</v>
      </c>
      <c r="T58" s="90"/>
      <c r="U58" s="90">
        <v>420</v>
      </c>
      <c r="V58" s="90"/>
      <c r="W58" s="90">
        <v>6</v>
      </c>
      <c r="X58" s="90"/>
      <c r="Y58" s="90">
        <v>65</v>
      </c>
      <c r="Z58" s="90"/>
      <c r="AA58" s="90">
        <v>71</v>
      </c>
      <c r="AB58" s="90"/>
      <c r="AC58" s="90">
        <v>130840</v>
      </c>
      <c r="AD58" s="90"/>
      <c r="AE58" s="90">
        <v>56</v>
      </c>
      <c r="AF58" s="90"/>
      <c r="AG58" s="90">
        <v>545</v>
      </c>
      <c r="AH58" s="90"/>
      <c r="AI58" s="90">
        <v>0</v>
      </c>
      <c r="AJ58" s="90"/>
      <c r="AK58" s="90">
        <v>132</v>
      </c>
      <c r="AL58" s="90"/>
      <c r="AM58" s="90">
        <v>93</v>
      </c>
      <c r="AN58" s="90"/>
      <c r="AO58" s="90">
        <v>305</v>
      </c>
      <c r="AP58" s="90"/>
      <c r="AQ58" s="90">
        <v>18500</v>
      </c>
      <c r="AR58" s="90"/>
      <c r="AS58" s="90">
        <v>1263</v>
      </c>
      <c r="AT58" s="90"/>
      <c r="AU58" s="90">
        <v>0</v>
      </c>
      <c r="AV58" s="90"/>
      <c r="AW58" s="90">
        <v>113</v>
      </c>
      <c r="AX58" s="90"/>
      <c r="AY58" s="90">
        <v>681</v>
      </c>
      <c r="AZ58" s="90"/>
      <c r="BA58" s="90">
        <v>2900</v>
      </c>
      <c r="BB58" s="90"/>
      <c r="BC58" s="90">
        <v>0</v>
      </c>
      <c r="BD58" s="90"/>
      <c r="BE58" s="90">
        <v>145</v>
      </c>
      <c r="BF58" s="90"/>
      <c r="BG58" s="90">
        <v>4775</v>
      </c>
      <c r="BH58" s="90"/>
      <c r="BI58" s="90">
        <v>1850</v>
      </c>
      <c r="BJ58" s="90"/>
      <c r="BK58" s="90">
        <v>50</v>
      </c>
      <c r="BL58" s="90"/>
      <c r="BM58" s="90">
        <v>0</v>
      </c>
      <c r="BN58" s="90"/>
      <c r="BO58" s="90">
        <v>0</v>
      </c>
      <c r="BP58" s="90"/>
      <c r="BQ58" s="90">
        <v>26125</v>
      </c>
      <c r="BR58" s="90"/>
    </row>
    <row r="59" spans="1:70" x14ac:dyDescent="0.25">
      <c r="B59" s="92" t="s">
        <v>133</v>
      </c>
      <c r="D59" s="90"/>
      <c r="E59" s="91">
        <f t="shared" si="210"/>
        <v>244281</v>
      </c>
      <c r="F59" s="90"/>
      <c r="G59" s="91">
        <v>200500</v>
      </c>
      <c r="H59" s="90"/>
      <c r="I59" s="91">
        <v>0</v>
      </c>
      <c r="J59" s="90"/>
      <c r="K59" s="91">
        <v>0</v>
      </c>
      <c r="L59" s="90"/>
      <c r="M59" s="91">
        <v>100</v>
      </c>
      <c r="N59" s="90"/>
      <c r="O59" s="91">
        <v>3219</v>
      </c>
      <c r="P59" s="90"/>
      <c r="Q59" s="91">
        <v>0</v>
      </c>
      <c r="R59" s="90"/>
      <c r="S59" s="91">
        <v>0</v>
      </c>
      <c r="T59" s="90"/>
      <c r="U59" s="91">
        <v>0</v>
      </c>
      <c r="V59" s="90"/>
      <c r="W59" s="91">
        <v>0</v>
      </c>
      <c r="X59" s="90"/>
      <c r="Y59" s="91">
        <v>4300</v>
      </c>
      <c r="Z59" s="90"/>
      <c r="AA59" s="91">
        <v>0</v>
      </c>
      <c r="AB59" s="90"/>
      <c r="AC59" s="91">
        <v>0</v>
      </c>
      <c r="AD59" s="90"/>
      <c r="AE59" s="91">
        <v>90</v>
      </c>
      <c r="AF59" s="90"/>
      <c r="AG59" s="91">
        <v>875</v>
      </c>
      <c r="AH59" s="90"/>
      <c r="AI59" s="91">
        <v>761</v>
      </c>
      <c r="AJ59" s="90"/>
      <c r="AK59" s="91">
        <v>158.00000000000003</v>
      </c>
      <c r="AL59" s="90"/>
      <c r="AM59" s="91">
        <v>1454</v>
      </c>
      <c r="AN59" s="90"/>
      <c r="AO59" s="91">
        <v>0</v>
      </c>
      <c r="AP59" s="90"/>
      <c r="AQ59" s="91">
        <v>0</v>
      </c>
      <c r="AR59" s="90"/>
      <c r="AS59" s="91">
        <v>0</v>
      </c>
      <c r="AT59" s="90"/>
      <c r="AU59" s="91">
        <v>304</v>
      </c>
      <c r="AV59" s="90"/>
      <c r="AW59" s="91">
        <v>28</v>
      </c>
      <c r="AX59" s="90"/>
      <c r="AY59" s="91">
        <v>250</v>
      </c>
      <c r="AZ59" s="90"/>
      <c r="BA59" s="91">
        <v>2703</v>
      </c>
      <c r="BB59" s="90"/>
      <c r="BC59" s="91">
        <v>0</v>
      </c>
      <c r="BD59" s="90"/>
      <c r="BE59" s="91">
        <v>1756</v>
      </c>
      <c r="BF59" s="90"/>
      <c r="BG59" s="91">
        <v>7880</v>
      </c>
      <c r="BH59" s="90"/>
      <c r="BI59" s="91">
        <v>0</v>
      </c>
      <c r="BJ59" s="90"/>
      <c r="BK59" s="91">
        <v>0</v>
      </c>
      <c r="BL59" s="90"/>
      <c r="BM59" s="91">
        <v>0</v>
      </c>
      <c r="BN59" s="90"/>
      <c r="BO59" s="91">
        <v>0</v>
      </c>
      <c r="BP59" s="90"/>
      <c r="BQ59" s="91">
        <v>19903</v>
      </c>
      <c r="BR59" s="90"/>
    </row>
    <row r="60" spans="1:70" x14ac:dyDescent="0.25">
      <c r="B60" s="92" t="s">
        <v>134</v>
      </c>
      <c r="D60" s="90"/>
      <c r="E60" s="90">
        <f>SUM(E53:E59)</f>
        <v>945925.76199999999</v>
      </c>
      <c r="F60" s="90"/>
      <c r="G60" s="90">
        <f>SUM(G53:G59)</f>
        <v>335664.3</v>
      </c>
      <c r="H60" s="90"/>
      <c r="I60" s="90">
        <f>SUM(I53:I59)</f>
        <v>3774.2</v>
      </c>
      <c r="J60" s="90"/>
      <c r="K60" s="90">
        <f>SUM(K53:K59)</f>
        <v>3130.7</v>
      </c>
      <c r="L60" s="90"/>
      <c r="M60" s="90">
        <f>SUM(M53:M59)</f>
        <v>2274.4</v>
      </c>
      <c r="N60" s="90"/>
      <c r="O60" s="90">
        <f>SUM(O53:O59)</f>
        <v>5179.3999999999996</v>
      </c>
      <c r="P60" s="90"/>
      <c r="Q60" s="90">
        <f>SUM(Q53:Q59)</f>
        <v>474.9</v>
      </c>
      <c r="R60" s="90"/>
      <c r="S60" s="90">
        <f>SUM(S53:S59)</f>
        <v>486.7</v>
      </c>
      <c r="T60" s="90"/>
      <c r="U60" s="90">
        <f>SUM(U53:U59)</f>
        <v>6382.8</v>
      </c>
      <c r="V60" s="90"/>
      <c r="W60" s="90">
        <f>SUM(W53:W59)</f>
        <v>191.6</v>
      </c>
      <c r="X60" s="90"/>
      <c r="Y60" s="90">
        <f>SUM(Y53:Y59)</f>
        <v>4365</v>
      </c>
      <c r="Z60" s="90"/>
      <c r="AA60" s="90">
        <f>SUM(AA53:AA59)</f>
        <v>4620.5</v>
      </c>
      <c r="AB60" s="90"/>
      <c r="AC60" s="90">
        <f>SUM(AC53:AC59)</f>
        <v>131198</v>
      </c>
      <c r="AD60" s="90"/>
      <c r="AE60" s="90">
        <f>SUM(AE53:AE59)</f>
        <v>523.5</v>
      </c>
      <c r="AF60" s="90"/>
      <c r="AG60" s="90">
        <f>SUM(AG53:AG59)</f>
        <v>1675.9</v>
      </c>
      <c r="AH60" s="90"/>
      <c r="AI60" s="90">
        <f>SUM(AI53:AI59)</f>
        <v>1147.7</v>
      </c>
      <c r="AJ60" s="90"/>
      <c r="AK60" s="90">
        <f>SUM(AK53:AK59)</f>
        <v>452.6</v>
      </c>
      <c r="AL60" s="90"/>
      <c r="AM60" s="90">
        <f>SUM(AM53:AM59)</f>
        <v>5384.5</v>
      </c>
      <c r="AN60" s="90"/>
      <c r="AO60" s="90">
        <f>SUM(AO53:AO59)</f>
        <v>2985.4</v>
      </c>
      <c r="AP60" s="90"/>
      <c r="AQ60" s="90">
        <f>SUM(AQ53:AQ59)</f>
        <v>19630.2</v>
      </c>
      <c r="AR60" s="90"/>
      <c r="AS60" s="90">
        <f>SUM(AS53:AS59)</f>
        <v>3809</v>
      </c>
      <c r="AT60" s="90"/>
      <c r="AU60" s="90">
        <f>SUM(AU53:AU59)</f>
        <v>3064.9619999999995</v>
      </c>
      <c r="AV60" s="90"/>
      <c r="AW60" s="90">
        <f>SUM(AW53:AW59)</f>
        <v>1043.4000000000001</v>
      </c>
      <c r="AX60" s="90"/>
      <c r="AY60" s="90">
        <f>SUM(AY53:AY59)</f>
        <v>-5767.2</v>
      </c>
      <c r="AZ60" s="90"/>
      <c r="BA60" s="90">
        <f>SUM(BA53:BA59)</f>
        <v>122105.49999999999</v>
      </c>
      <c r="BB60" s="90"/>
      <c r="BC60" s="90">
        <f>SUM(BC53:BC59)</f>
        <v>0</v>
      </c>
      <c r="BD60" s="90"/>
      <c r="BE60" s="90">
        <f>SUM(BE53:BE59)</f>
        <v>4396.8</v>
      </c>
      <c r="BF60" s="90"/>
      <c r="BG60" s="90">
        <f>SUM(BG53:BG59)</f>
        <v>15742.5</v>
      </c>
      <c r="BH60" s="90"/>
      <c r="BI60" s="90">
        <f>SUM(BI53:BI59)</f>
        <v>1870</v>
      </c>
      <c r="BJ60" s="90"/>
      <c r="BK60" s="90">
        <f>SUM(BK53:BK59)</f>
        <v>137.5</v>
      </c>
      <c r="BL60" s="90"/>
      <c r="BM60" s="90">
        <f>SUM(BM53:BM59)</f>
        <v>26.1</v>
      </c>
      <c r="BN60" s="90"/>
      <c r="BO60" s="90">
        <f>SUM(BO53:BO59)</f>
        <v>0</v>
      </c>
      <c r="BP60" s="90"/>
      <c r="BQ60" s="90">
        <f>SUM(BQ53:BQ59)</f>
        <v>269954.90000000002</v>
      </c>
      <c r="BR60" s="90"/>
    </row>
    <row r="61" spans="1:70" x14ac:dyDescent="0.25"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</row>
    <row r="62" spans="1:70" x14ac:dyDescent="0.25"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</row>
    <row r="63" spans="1:70" x14ac:dyDescent="0.25"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</row>
    <row r="64" spans="1:70" x14ac:dyDescent="0.25"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</row>
    <row r="65" spans="6:70" x14ac:dyDescent="0.25">
      <c r="F65" s="90"/>
      <c r="H65" s="90"/>
      <c r="J65" s="90"/>
      <c r="L65" s="90"/>
      <c r="N65" s="90"/>
      <c r="P65" s="90"/>
      <c r="R65" s="90"/>
      <c r="T65" s="90"/>
      <c r="V65" s="90"/>
      <c r="X65" s="90"/>
      <c r="Z65" s="90"/>
      <c r="AB65" s="90"/>
      <c r="AD65" s="90"/>
      <c r="AF65" s="90"/>
      <c r="AH65" s="90"/>
      <c r="AJ65" s="90"/>
      <c r="AL65" s="90"/>
      <c r="AN65" s="90"/>
      <c r="AP65" s="90"/>
      <c r="AR65" s="90"/>
      <c r="AT65" s="90"/>
      <c r="AV65" s="90"/>
      <c r="AX65" s="90"/>
      <c r="AZ65" s="90"/>
      <c r="BB65" s="90"/>
      <c r="BD65" s="90"/>
      <c r="BF65" s="90"/>
      <c r="BH65" s="90"/>
      <c r="BJ65" s="90"/>
      <c r="BL65" s="90"/>
      <c r="BN65" s="90"/>
      <c r="BP65" s="90"/>
      <c r="BR65" s="90"/>
    </row>
  </sheetData>
  <mergeCells count="133">
    <mergeCell ref="A4:F4"/>
    <mergeCell ref="E8:F8"/>
    <mergeCell ref="G8:H8"/>
    <mergeCell ref="I8:J8"/>
    <mergeCell ref="K8:L8"/>
    <mergeCell ref="M8:N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BK8:BL8"/>
    <mergeCell ref="BM8:BN8"/>
    <mergeCell ref="BO8:BP8"/>
    <mergeCell ref="BQ8:BR8"/>
    <mergeCell ref="E9:F9"/>
    <mergeCell ref="G9:H9"/>
    <mergeCell ref="I9:J9"/>
    <mergeCell ref="K9:L9"/>
    <mergeCell ref="M9:N9"/>
    <mergeCell ref="O9:P9"/>
    <mergeCell ref="AY8:AZ8"/>
    <mergeCell ref="BA8:BB8"/>
    <mergeCell ref="BC8:BD8"/>
    <mergeCell ref="BE8:BF8"/>
    <mergeCell ref="BG8:BH8"/>
    <mergeCell ref="BI8:BJ8"/>
    <mergeCell ref="AM8:AN8"/>
    <mergeCell ref="AO8:AP8"/>
    <mergeCell ref="AQ8:AR8"/>
    <mergeCell ref="AS8:AT8"/>
    <mergeCell ref="AU8:AV8"/>
    <mergeCell ref="AW8:AX8"/>
    <mergeCell ref="AA8:AB8"/>
    <mergeCell ref="AC8:AD8"/>
    <mergeCell ref="AG9:AH9"/>
    <mergeCell ref="AI9:AJ9"/>
    <mergeCell ref="AK9:AL9"/>
    <mergeCell ref="AM9:AN9"/>
    <mergeCell ref="Q9:R9"/>
    <mergeCell ref="S9:T9"/>
    <mergeCell ref="U9:V9"/>
    <mergeCell ref="W9:X9"/>
    <mergeCell ref="Y9:Z9"/>
    <mergeCell ref="AA9:AB9"/>
    <mergeCell ref="BM9:BN9"/>
    <mergeCell ref="BO9:BP9"/>
    <mergeCell ref="BQ9:BR9"/>
    <mergeCell ref="E10:F10"/>
    <mergeCell ref="G10:H10"/>
    <mergeCell ref="I10:J10"/>
    <mergeCell ref="K10:L10"/>
    <mergeCell ref="M10:N10"/>
    <mergeCell ref="O10:P10"/>
    <mergeCell ref="Q10:R10"/>
    <mergeCell ref="BA9:BB9"/>
    <mergeCell ref="BC9:BD9"/>
    <mergeCell ref="BE9:BF9"/>
    <mergeCell ref="BG9:BH9"/>
    <mergeCell ref="BI9:BJ9"/>
    <mergeCell ref="BK9:BL9"/>
    <mergeCell ref="AO9:AP9"/>
    <mergeCell ref="AQ9:AR9"/>
    <mergeCell ref="AS9:AT9"/>
    <mergeCell ref="AU9:AV9"/>
    <mergeCell ref="AW9:AX9"/>
    <mergeCell ref="AY9:AZ9"/>
    <mergeCell ref="AC9:AD9"/>
    <mergeCell ref="AE9:AF9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AC10:AD10"/>
    <mergeCell ref="BO10:BP10"/>
    <mergeCell ref="BQ10:BR10"/>
    <mergeCell ref="E11:F11"/>
    <mergeCell ref="G11:H11"/>
    <mergeCell ref="I11:J11"/>
    <mergeCell ref="K11:L11"/>
    <mergeCell ref="M11:N11"/>
    <mergeCell ref="O11:P11"/>
    <mergeCell ref="Q11:R11"/>
    <mergeCell ref="S11:T11"/>
    <mergeCell ref="BC10:BD10"/>
    <mergeCell ref="BE10:BF10"/>
    <mergeCell ref="BG10:BH10"/>
    <mergeCell ref="BI10:BJ10"/>
    <mergeCell ref="BK10:BL10"/>
    <mergeCell ref="BM10:BN10"/>
    <mergeCell ref="AQ10:AR10"/>
    <mergeCell ref="AS10:AT10"/>
    <mergeCell ref="AU10:AV10"/>
    <mergeCell ref="AW10:AX10"/>
    <mergeCell ref="AY10:AZ10"/>
    <mergeCell ref="BA10:BB10"/>
    <mergeCell ref="AE10:AF10"/>
    <mergeCell ref="AG10:AH10"/>
    <mergeCell ref="AG11:AH11"/>
    <mergeCell ref="AI11:AJ11"/>
    <mergeCell ref="AK11:AL11"/>
    <mergeCell ref="AM11:AN11"/>
    <mergeCell ref="AO11:AP11"/>
    <mergeCell ref="AQ11:AR11"/>
    <mergeCell ref="U11:V11"/>
    <mergeCell ref="W11:X11"/>
    <mergeCell ref="Y11:Z11"/>
    <mergeCell ref="AA11:AB11"/>
    <mergeCell ref="AC11:AD11"/>
    <mergeCell ref="AE11:AF11"/>
    <mergeCell ref="BQ11:BR11"/>
    <mergeCell ref="BE11:BF11"/>
    <mergeCell ref="BG11:BH11"/>
    <mergeCell ref="BI11:BJ11"/>
    <mergeCell ref="BK11:BL11"/>
    <mergeCell ref="BM11:BN11"/>
    <mergeCell ref="BO11:BP11"/>
    <mergeCell ref="AS11:AT11"/>
    <mergeCell ref="AU11:AV11"/>
    <mergeCell ref="AW11:AX11"/>
    <mergeCell ref="AY11:AZ11"/>
    <mergeCell ref="BA11:BB11"/>
    <mergeCell ref="BC11:BD11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7" ma:contentTypeDescription="Create a new document." ma:contentTypeScope="" ma:versionID="496f80b35532293088fc09859b20088e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b3439b13af604b986737a07cf98e69ac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988410-A58D-4D9C-933A-092C6CECCE04}"/>
</file>

<file path=customXml/itemProps2.xml><?xml version="1.0" encoding="utf-8"?>
<ds:datastoreItem xmlns:ds="http://schemas.openxmlformats.org/officeDocument/2006/customXml" ds:itemID="{F2855370-5041-434C-8E3F-6B5C1A731314}"/>
</file>

<file path=customXml/itemProps3.xml><?xml version="1.0" encoding="utf-8"?>
<ds:datastoreItem xmlns:ds="http://schemas.openxmlformats.org/officeDocument/2006/customXml" ds:itemID="{434A1340-18AE-4096-94B7-F5AFBDF61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500 by District 2019</vt:lpstr>
      <vt:lpstr>500 by District 2018</vt:lpstr>
      <vt:lpstr>500 by District 2017</vt:lpstr>
      <vt:lpstr>'500 by District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 Cox</dc:creator>
  <cp:lastModifiedBy>GRESSSD</cp:lastModifiedBy>
  <dcterms:created xsi:type="dcterms:W3CDTF">2020-04-11T16:35:07Z</dcterms:created>
  <dcterms:modified xsi:type="dcterms:W3CDTF">2020-04-27T18:47:46Z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0x0101009893E45E73C8184AB9B159E26BBF4366</vt:lpwstr>
  </property>
</Properties>
</file>