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alleonard_pa_gov/Documents/Desktop/"/>
    </mc:Choice>
  </mc:AlternateContent>
  <xr:revisionPtr revIDLastSave="0" documentId="8_{14829F5E-6870-4EB3-A07C-DA4EC2B9DAD9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Black Rock Pump Station" sheetId="10" r:id="rId1"/>
    <sheet name="Chanticleer Pump Station" sheetId="11" r:id="rId2"/>
    <sheet name="Clearview Pump Station" sheetId="12" r:id="rId3"/>
    <sheet name="Farmview Pump Station" sheetId="13" r:id="rId4"/>
    <sheet name="Fox Hill Pump Station" sheetId="15" r:id="rId5"/>
    <sheet name="Maplevale Pump Station" sheetId="16" r:id="rId6"/>
    <sheet name="Yardley Oaks" sheetId="17" r:id="rId7"/>
    <sheet name="Sherwood Park Pump Station" sheetId="18" r:id="rId8"/>
    <sheet name="Silver Lake Pump Station" sheetId="19" r:id="rId9"/>
    <sheet name="Stackhouse Pump Station." sheetId="4" r:id="rId10"/>
    <sheet name="Yardley Estates Pump Station" sheetId="20" r:id="rId11"/>
    <sheet name="Mill Road Estates Pump Station" sheetId="21" r:id="rId12"/>
    <sheet name="Brookstone Pump Station" sheetId="22" r:id="rId13"/>
    <sheet name="Meter Pits" sheetId="2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4" l="1"/>
  <c r="C6" i="22"/>
  <c r="C6" i="21"/>
  <c r="C6" i="20"/>
  <c r="C6" i="4"/>
  <c r="C6" i="19"/>
  <c r="C6" i="18"/>
  <c r="C6" i="17"/>
  <c r="C6" i="16"/>
  <c r="C6" i="15"/>
  <c r="C6" i="13"/>
  <c r="C6" i="12"/>
  <c r="C6" i="11"/>
  <c r="H30" i="24"/>
  <c r="H27" i="24"/>
  <c r="H24" i="24"/>
  <c r="H21" i="24"/>
  <c r="H18" i="24"/>
  <c r="H15" i="24"/>
  <c r="H12" i="24"/>
  <c r="H9" i="24"/>
  <c r="H40" i="22"/>
  <c r="H39" i="22"/>
  <c r="H38" i="22"/>
  <c r="H37" i="22"/>
  <c r="H36" i="22"/>
  <c r="H35" i="22"/>
  <c r="H31" i="22"/>
  <c r="H30" i="22"/>
  <c r="H29" i="22"/>
  <c r="H28" i="22"/>
  <c r="H27" i="22"/>
  <c r="H26" i="22"/>
  <c r="H23" i="22"/>
  <c r="H22" i="22"/>
  <c r="H21" i="22"/>
  <c r="H20" i="22"/>
  <c r="H16" i="22"/>
  <c r="H15" i="22"/>
  <c r="H14" i="22"/>
  <c r="H13" i="22"/>
  <c r="H12" i="22"/>
  <c r="H11" i="22"/>
  <c r="H42" i="21"/>
  <c r="H41" i="21"/>
  <c r="H40" i="21"/>
  <c r="H39" i="21"/>
  <c r="H38" i="21"/>
  <c r="H37" i="21"/>
  <c r="H33" i="21"/>
  <c r="H32" i="21"/>
  <c r="H31" i="21"/>
  <c r="H30" i="21"/>
  <c r="H29" i="21"/>
  <c r="H28" i="21"/>
  <c r="H27" i="21"/>
  <c r="H26" i="21"/>
  <c r="H22" i="21"/>
  <c r="H23" i="21" s="1"/>
  <c r="H21" i="21"/>
  <c r="H20" i="21"/>
  <c r="H16" i="21"/>
  <c r="H15" i="21"/>
  <c r="H14" i="21"/>
  <c r="H13" i="21"/>
  <c r="H12" i="21"/>
  <c r="H11" i="21"/>
  <c r="H40" i="20"/>
  <c r="H39" i="20"/>
  <c r="H38" i="20"/>
  <c r="H37" i="20"/>
  <c r="H36" i="20"/>
  <c r="H35" i="20"/>
  <c r="H41" i="20" s="1"/>
  <c r="H31" i="20"/>
  <c r="H30" i="20"/>
  <c r="H29" i="20"/>
  <c r="H28" i="20"/>
  <c r="H27" i="20"/>
  <c r="H26" i="20"/>
  <c r="H32" i="20" s="1"/>
  <c r="H22" i="20"/>
  <c r="H21" i="20"/>
  <c r="H20" i="20"/>
  <c r="H16" i="20"/>
  <c r="H15" i="20"/>
  <c r="H14" i="20"/>
  <c r="H13" i="20"/>
  <c r="H12" i="20"/>
  <c r="H11" i="20"/>
  <c r="H40" i="19"/>
  <c r="H39" i="19"/>
  <c r="H38" i="19"/>
  <c r="H37" i="19"/>
  <c r="H36" i="19"/>
  <c r="H35" i="19"/>
  <c r="H34" i="19"/>
  <c r="H30" i="19"/>
  <c r="H29" i="19"/>
  <c r="H28" i="19"/>
  <c r="H27" i="19"/>
  <c r="H26" i="19"/>
  <c r="H22" i="19"/>
  <c r="H21" i="19"/>
  <c r="H20" i="19"/>
  <c r="H19" i="19"/>
  <c r="H18" i="19"/>
  <c r="H14" i="19"/>
  <c r="H13" i="19"/>
  <c r="H12" i="19"/>
  <c r="H15" i="19" s="1"/>
  <c r="H11" i="19"/>
  <c r="H40" i="18"/>
  <c r="H39" i="18"/>
  <c r="H38" i="18"/>
  <c r="H37" i="18"/>
  <c r="H36" i="18"/>
  <c r="H35" i="18"/>
  <c r="H41" i="18" s="1"/>
  <c r="H34" i="18"/>
  <c r="H30" i="18"/>
  <c r="H29" i="18"/>
  <c r="H28" i="18"/>
  <c r="H27" i="18"/>
  <c r="H26" i="18"/>
  <c r="H22" i="18"/>
  <c r="H21" i="18"/>
  <c r="H20" i="18"/>
  <c r="H19" i="18"/>
  <c r="H18" i="18"/>
  <c r="H14" i="18"/>
  <c r="H13" i="18"/>
  <c r="H12" i="18"/>
  <c r="H11" i="18"/>
  <c r="H40" i="17"/>
  <c r="H39" i="17"/>
  <c r="H38" i="17"/>
  <c r="H37" i="17"/>
  <c r="H36" i="17"/>
  <c r="H35" i="17"/>
  <c r="H31" i="17"/>
  <c r="H30" i="17"/>
  <c r="H29" i="17"/>
  <c r="H28" i="17"/>
  <c r="H27" i="17"/>
  <c r="H26" i="17"/>
  <c r="H22" i="17"/>
  <c r="H21" i="17"/>
  <c r="H20" i="17"/>
  <c r="H16" i="17"/>
  <c r="H15" i="17"/>
  <c r="H14" i="17"/>
  <c r="H13" i="17"/>
  <c r="H12" i="17"/>
  <c r="H11" i="17"/>
  <c r="H39" i="16"/>
  <c r="H38" i="16"/>
  <c r="H37" i="16"/>
  <c r="H36" i="16"/>
  <c r="H40" i="16" s="1"/>
  <c r="H35" i="16"/>
  <c r="H34" i="16"/>
  <c r="H30" i="16"/>
  <c r="H29" i="16"/>
  <c r="H28" i="16"/>
  <c r="H27" i="16"/>
  <c r="H26" i="16"/>
  <c r="H31" i="16" s="1"/>
  <c r="H22" i="16"/>
  <c r="H21" i="16"/>
  <c r="H20" i="16"/>
  <c r="H16" i="16"/>
  <c r="H15" i="16"/>
  <c r="H14" i="16"/>
  <c r="H13" i="16"/>
  <c r="H12" i="16"/>
  <c r="H11" i="16"/>
  <c r="H40" i="15"/>
  <c r="H39" i="15"/>
  <c r="H38" i="15"/>
  <c r="H37" i="15"/>
  <c r="H36" i="15"/>
  <c r="H35" i="15"/>
  <c r="H31" i="15"/>
  <c r="H30" i="15"/>
  <c r="H29" i="15"/>
  <c r="H28" i="15"/>
  <c r="H27" i="15"/>
  <c r="H26" i="15"/>
  <c r="H22" i="15"/>
  <c r="H21" i="15"/>
  <c r="H20" i="15"/>
  <c r="H23" i="15" s="1"/>
  <c r="H16" i="15"/>
  <c r="H15" i="15"/>
  <c r="H14" i="15"/>
  <c r="H13" i="15"/>
  <c r="H12" i="15"/>
  <c r="H11" i="15"/>
  <c r="H42" i="13"/>
  <c r="H41" i="13"/>
  <c r="H40" i="13"/>
  <c r="H39" i="13"/>
  <c r="H38" i="13"/>
  <c r="H37" i="13"/>
  <c r="H43" i="13" s="1"/>
  <c r="H33" i="13"/>
  <c r="H32" i="13"/>
  <c r="H31" i="13"/>
  <c r="H30" i="13"/>
  <c r="H29" i="13"/>
  <c r="H28" i="13"/>
  <c r="H27" i="13"/>
  <c r="H26" i="13"/>
  <c r="H22" i="13"/>
  <c r="H21" i="13"/>
  <c r="H20" i="13"/>
  <c r="H16" i="13"/>
  <c r="H15" i="13"/>
  <c r="H14" i="13"/>
  <c r="H13" i="13"/>
  <c r="H12" i="13"/>
  <c r="H11" i="13"/>
  <c r="H42" i="12"/>
  <c r="H41" i="12"/>
  <c r="H40" i="12"/>
  <c r="H39" i="12"/>
  <c r="H38" i="12"/>
  <c r="H37" i="12"/>
  <c r="H43" i="12" s="1"/>
  <c r="H33" i="12"/>
  <c r="H32" i="12"/>
  <c r="H31" i="12"/>
  <c r="H30" i="12"/>
  <c r="H29" i="12"/>
  <c r="H28" i="12"/>
  <c r="H27" i="12"/>
  <c r="H26" i="12"/>
  <c r="H34" i="12" s="1"/>
  <c r="H22" i="12"/>
  <c r="H21" i="12"/>
  <c r="H20" i="12"/>
  <c r="H16" i="12"/>
  <c r="H15" i="12"/>
  <c r="H14" i="12"/>
  <c r="H13" i="12"/>
  <c r="H12" i="12"/>
  <c r="H11" i="12"/>
  <c r="H39" i="11"/>
  <c r="H38" i="11"/>
  <c r="H37" i="11"/>
  <c r="H36" i="11"/>
  <c r="H35" i="11"/>
  <c r="H34" i="11"/>
  <c r="H40" i="11" s="1"/>
  <c r="H30" i="11"/>
  <c r="H29" i="11"/>
  <c r="H28" i="11"/>
  <c r="H27" i="11"/>
  <c r="H26" i="11"/>
  <c r="H31" i="11" s="1"/>
  <c r="H22" i="11"/>
  <c r="H21" i="11"/>
  <c r="H23" i="11" s="1"/>
  <c r="H20" i="11"/>
  <c r="H16" i="11"/>
  <c r="H15" i="11"/>
  <c r="H14" i="11"/>
  <c r="H13" i="11"/>
  <c r="H12" i="11"/>
  <c r="H17" i="11" s="1"/>
  <c r="H11" i="11"/>
  <c r="H27" i="10"/>
  <c r="H36" i="10"/>
  <c r="H21" i="10"/>
  <c r="H18" i="10"/>
  <c r="H40" i="10"/>
  <c r="H39" i="10"/>
  <c r="H38" i="10"/>
  <c r="H37" i="10"/>
  <c r="H35" i="10"/>
  <c r="H34" i="10"/>
  <c r="H30" i="10"/>
  <c r="H29" i="10"/>
  <c r="H28" i="10"/>
  <c r="H26" i="10"/>
  <c r="H22" i="10"/>
  <c r="H20" i="10"/>
  <c r="H19" i="10"/>
  <c r="H14" i="10"/>
  <c r="H13" i="10"/>
  <c r="H12" i="10"/>
  <c r="H11" i="10"/>
  <c r="H15" i="10" s="1"/>
  <c r="H22" i="4"/>
  <c r="H21" i="4"/>
  <c r="H20" i="4"/>
  <c r="H17" i="13" l="1"/>
  <c r="H23" i="20"/>
  <c r="H23" i="13"/>
  <c r="H34" i="21"/>
  <c r="H17" i="16"/>
  <c r="H42" i="16" s="1"/>
  <c r="H41" i="17"/>
  <c r="H34" i="13"/>
  <c r="H17" i="20"/>
  <c r="H43" i="20" s="1"/>
  <c r="H17" i="21"/>
  <c r="H45" i="21" s="1"/>
  <c r="H17" i="15"/>
  <c r="H43" i="15" s="1"/>
  <c r="H23" i="17"/>
  <c r="H23" i="16"/>
  <c r="H15" i="18"/>
  <c r="H43" i="21"/>
  <c r="H17" i="22"/>
  <c r="H32" i="22"/>
  <c r="H41" i="22"/>
  <c r="H23" i="19"/>
  <c r="H41" i="19"/>
  <c r="H31" i="19"/>
  <c r="H31" i="18"/>
  <c r="H23" i="18"/>
  <c r="H43" i="18"/>
  <c r="H17" i="17"/>
  <c r="H32" i="17"/>
  <c r="H32" i="15"/>
  <c r="H41" i="15"/>
  <c r="H45" i="13"/>
  <c r="H23" i="12"/>
  <c r="H17" i="12"/>
  <c r="H45" i="12" s="1"/>
  <c r="H31" i="10"/>
  <c r="H23" i="10"/>
  <c r="H41" i="10"/>
  <c r="H23" i="4"/>
  <c r="H43" i="4"/>
  <c r="H42" i="4"/>
  <c r="H41" i="4"/>
  <c r="H40" i="4"/>
  <c r="H39" i="4"/>
  <c r="H38" i="4"/>
  <c r="H34" i="4"/>
  <c r="H33" i="4"/>
  <c r="H32" i="4"/>
  <c r="H31" i="4"/>
  <c r="H30" i="4"/>
  <c r="H29" i="4"/>
  <c r="H28" i="4"/>
  <c r="H27" i="4"/>
  <c r="H26" i="4"/>
  <c r="H16" i="4"/>
  <c r="H15" i="4"/>
  <c r="H14" i="4"/>
  <c r="H13" i="4"/>
  <c r="H12" i="4"/>
  <c r="H11" i="4"/>
  <c r="H43" i="22" l="1"/>
  <c r="H43" i="19"/>
  <c r="H43" i="17"/>
  <c r="H42" i="11"/>
  <c r="H43" i="10"/>
  <c r="H35" i="4"/>
  <c r="H44" i="4"/>
  <c r="H17" i="4"/>
  <c r="H46" i="4" s="1"/>
</calcChain>
</file>

<file path=xl/sharedStrings.xml><?xml version="1.0" encoding="utf-8"?>
<sst xmlns="http://schemas.openxmlformats.org/spreadsheetml/2006/main" count="867" uniqueCount="109">
  <si>
    <t>CONSTRUCTION COST ESTIMATE</t>
  </si>
  <si>
    <t>ITEM</t>
  </si>
  <si>
    <t xml:space="preserve">TOTAL </t>
  </si>
  <si>
    <t>NUMBER</t>
  </si>
  <si>
    <t>DESCRIPTION</t>
  </si>
  <si>
    <t>QUANTITY</t>
  </si>
  <si>
    <t>UNITS</t>
  </si>
  <si>
    <t>UNIT PRICE</t>
  </si>
  <si>
    <t>COSTS</t>
  </si>
  <si>
    <t>Site Work</t>
  </si>
  <si>
    <t>LS</t>
  </si>
  <si>
    <t>Subtotal =</t>
  </si>
  <si>
    <t>EA</t>
  </si>
  <si>
    <t>Sewage Grinder</t>
  </si>
  <si>
    <t>Excavation and Backfill</t>
  </si>
  <si>
    <t>Flow Meter and Recorder</t>
  </si>
  <si>
    <t>Final Grading and Seeding</t>
  </si>
  <si>
    <t>Pump Hoist</t>
  </si>
  <si>
    <t>Electrical</t>
  </si>
  <si>
    <t>Automatic Transfer Switch</t>
  </si>
  <si>
    <t>Total Construction Cost Estimate</t>
  </si>
  <si>
    <t>Driveway</t>
  </si>
  <si>
    <t>Piping (Wetwell)</t>
  </si>
  <si>
    <t>Wet Well and Valve Vault</t>
  </si>
  <si>
    <t>Precast Concrete Wet Well</t>
  </si>
  <si>
    <t>Precast Concrete Valve Vault</t>
  </si>
  <si>
    <t>Vault Piping and Valves</t>
  </si>
  <si>
    <t>Erosion and Sedimentation Control</t>
  </si>
  <si>
    <t>STACKHOUSE PUMP STATION</t>
  </si>
  <si>
    <t>Generator and Pad</t>
  </si>
  <si>
    <t>1" K Copper Water Service with Yard Hydrant</t>
  </si>
  <si>
    <t>Site Lighting</t>
  </si>
  <si>
    <t>Site Grading and Clearing</t>
  </si>
  <si>
    <t>Electric Service</t>
  </si>
  <si>
    <t>Pumps, 11 HP and Controls</t>
  </si>
  <si>
    <t>Electrical Gear (Wire, Conduit, LP Panel, etc.)</t>
  </si>
  <si>
    <t>Fencing and Gate</t>
  </si>
  <si>
    <t>Control Building Electrical</t>
  </si>
  <si>
    <t>Control Building</t>
  </si>
  <si>
    <t xml:space="preserve">STACKHOUSE PUMP STATION </t>
  </si>
  <si>
    <t>SUBMERSIBLE STYLE PUMP STATION WITH TWO PUMPS</t>
  </si>
  <si>
    <t>Foundation</t>
  </si>
  <si>
    <t xml:space="preserve">Control Building </t>
  </si>
  <si>
    <t>Plumbing and HVAC</t>
  </si>
  <si>
    <t>WET WELL DRY WELL POURED IN PLACE</t>
  </si>
  <si>
    <t>Bar Screen</t>
  </si>
  <si>
    <t>Control Building Including Wet Well and Dry Well</t>
  </si>
  <si>
    <t>Interior Stairs</t>
  </si>
  <si>
    <t>Control Building Above Wet Well and Dry Well</t>
  </si>
  <si>
    <t xml:space="preserve">BLACK ROCK PUMP STATION </t>
  </si>
  <si>
    <t>Interior Wiring and Pump Power</t>
  </si>
  <si>
    <t>Interior Lighting</t>
  </si>
  <si>
    <t>Wet Well and Dry Well Structure</t>
  </si>
  <si>
    <t>Piping and Valves (Dry Welll)</t>
  </si>
  <si>
    <t>Controls</t>
  </si>
  <si>
    <t>Pumps, 20 HP</t>
  </si>
  <si>
    <t>45 KW Generator and Pad</t>
  </si>
  <si>
    <t>Control Enclosure</t>
  </si>
  <si>
    <t>Wet Well (Valves in Wet Well)</t>
  </si>
  <si>
    <t>Piping and Valves (Wetwell)</t>
  </si>
  <si>
    <t>Manual Transfer Switch</t>
  </si>
  <si>
    <t>Portable Generator</t>
  </si>
  <si>
    <t>USEMCO Control Enclosure</t>
  </si>
  <si>
    <t>Pumps, 3 HP and Controls</t>
  </si>
  <si>
    <t>Power and Control Wiring</t>
  </si>
  <si>
    <t xml:space="preserve">CHANITCLEER PUMP STATION </t>
  </si>
  <si>
    <t xml:space="preserve">CLEARVIEW PUMP STATION </t>
  </si>
  <si>
    <t>Pumps, 20 HP and Controls</t>
  </si>
  <si>
    <t>150 KW Generator</t>
  </si>
  <si>
    <t xml:space="preserve">FARMVIEW PUMP STATION </t>
  </si>
  <si>
    <t>Pumps, 15 HP and Controls</t>
  </si>
  <si>
    <t>60 KW Generator</t>
  </si>
  <si>
    <t>FOX HILL PUMP STATION</t>
  </si>
  <si>
    <t>USEMCO STEEL DRY WELL AND CONCRETE WET WELL</t>
  </si>
  <si>
    <t>Dry Well Piping</t>
  </si>
  <si>
    <t>Prefabricated Steel Dry Well</t>
  </si>
  <si>
    <t>Pumps, 25 HP and Controls</t>
  </si>
  <si>
    <t>75 KW Generator</t>
  </si>
  <si>
    <t xml:space="preserve">MAPLEVALE PUMP STATION </t>
  </si>
  <si>
    <t>YARDLEY OAKS PUMP STATION</t>
  </si>
  <si>
    <t>80 KW Generator</t>
  </si>
  <si>
    <t>Pumps, 7.5 HP and Controls</t>
  </si>
  <si>
    <t xml:space="preserve">SHERWOOD PARK PUMP STATION </t>
  </si>
  <si>
    <t>Pumps, 15 HP</t>
  </si>
  <si>
    <t xml:space="preserve">SILVER LAKE PUMP STATION </t>
  </si>
  <si>
    <t>Pumps, 15 HP (Three Pumps)</t>
  </si>
  <si>
    <t>80 KW Generator and Pad</t>
  </si>
  <si>
    <t>YARDLEY ESTATES PUMP STATION</t>
  </si>
  <si>
    <t>Pumps, 10 HP and Controls</t>
  </si>
  <si>
    <t>30 KW Generator</t>
  </si>
  <si>
    <t xml:space="preserve">MILL ROAD ESTATES PUMP STATION </t>
  </si>
  <si>
    <t>MILL ROAD ESTATES PUMP STATION</t>
  </si>
  <si>
    <t>Pumps, 30 HP and Controls</t>
  </si>
  <si>
    <t>50 KW Generator</t>
  </si>
  <si>
    <t>BROOKSTONE PUMP STATION</t>
  </si>
  <si>
    <t>METER PITS</t>
  </si>
  <si>
    <t>Belmondo Meter Pit</t>
  </si>
  <si>
    <t>Three Inch Parshall Flume Meter Pit</t>
  </si>
  <si>
    <t>Buck Creek Meter</t>
  </si>
  <si>
    <t>Six Inch Parshall Flume Meter Pit</t>
  </si>
  <si>
    <t>Delmorr Avenue Meter Pit</t>
  </si>
  <si>
    <t>Twelve Inch Parshall Flume</t>
  </si>
  <si>
    <t>Ten Inch Palmer Bowlus Flume</t>
  </si>
  <si>
    <t>East Ferry Road Meter Pit</t>
  </si>
  <si>
    <t>Derbyshire Road Meter Pit</t>
  </si>
  <si>
    <t>Main Stret Meter Pit</t>
  </si>
  <si>
    <t>Sandy Run Meter Pit</t>
  </si>
  <si>
    <t>Isco Laser Meter in Eight Inch Pipe</t>
  </si>
  <si>
    <t>Big Oak Road Meter Pit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</si>
</sst>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3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left"/>
    </xf>
    <xf numFmtId="3" fontId="3" fillId="0" borderId="0" xfId="1" applyNumberFormat="1" applyFont="1" applyBorder="1" applyAlignment="1">
      <alignment horizontal="center"/>
    </xf>
    <xf numFmtId="7" fontId="3" fillId="0" borderId="0" xfId="2" applyNumberFormat="1" applyFont="1" applyBorder="1" applyAlignment="1">
      <alignment horizontal="right"/>
    </xf>
    <xf numFmtId="44" fontId="3" fillId="0" borderId="0" xfId="2" applyFont="1" applyBorder="1" applyAlignment="1">
      <alignment vertical="center"/>
    </xf>
    <xf numFmtId="165" fontId="3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" fontId="0" fillId="0" borderId="0" xfId="0" applyNumberForma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/>
    <xf numFmtId="0" fontId="7" fillId="3" borderId="10" xfId="0" applyFont="1" applyFill="1" applyBorder="1"/>
    <xf numFmtId="0" fontId="7" fillId="3" borderId="0" xfId="0" applyFont="1" applyFill="1" applyBorder="1"/>
    <xf numFmtId="0" fontId="7" fillId="3" borderId="11" xfId="0" applyFont="1" applyFill="1" applyBorder="1"/>
    <xf numFmtId="0" fontId="7" fillId="3" borderId="2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65" fontId="9" fillId="2" borderId="22" xfId="0" applyNumberFormat="1" applyFont="1" applyFill="1" applyBorder="1" applyAlignment="1">
      <alignment horizontal="right"/>
    </xf>
    <xf numFmtId="0" fontId="9" fillId="2" borderId="23" xfId="0" applyFont="1" applyFill="1" applyBorder="1" applyAlignment="1">
      <alignment horizontal="left"/>
    </xf>
    <xf numFmtId="3" fontId="9" fillId="2" borderId="23" xfId="1" applyNumberFormat="1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7" fontId="2" fillId="2" borderId="23" xfId="2" applyNumberFormat="1" applyFont="1" applyFill="1" applyBorder="1" applyAlignment="1">
      <alignment horizontal="right"/>
    </xf>
    <xf numFmtId="44" fontId="2" fillId="2" borderId="24" xfId="2" applyFont="1" applyFill="1" applyBorder="1" applyAlignment="1">
      <alignment vertical="center"/>
    </xf>
    <xf numFmtId="2" fontId="7" fillId="0" borderId="17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left"/>
    </xf>
    <xf numFmtId="3" fontId="7" fillId="0" borderId="11" xfId="1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7" fontId="7" fillId="0" borderId="11" xfId="2" applyNumberFormat="1" applyFont="1" applyFill="1" applyBorder="1" applyAlignment="1">
      <alignment horizontal="right"/>
    </xf>
    <xf numFmtId="44" fontId="7" fillId="0" borderId="12" xfId="2" applyFont="1" applyFill="1" applyBorder="1" applyAlignment="1">
      <alignment vertical="center"/>
    </xf>
    <xf numFmtId="44" fontId="6" fillId="0" borderId="20" xfId="2" applyFont="1" applyFill="1" applyBorder="1" applyAlignment="1">
      <alignment vertical="center"/>
    </xf>
    <xf numFmtId="0" fontId="6" fillId="0" borderId="17" xfId="0" applyFont="1" applyFill="1" applyBorder="1" applyAlignment="1">
      <alignment horizontal="left"/>
    </xf>
    <xf numFmtId="0" fontId="7" fillId="0" borderId="18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165" fontId="6" fillId="0" borderId="17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1" applyNumberFormat="1" applyFont="1" applyFill="1" applyBorder="1" applyAlignment="1">
      <alignment horizontal="center"/>
    </xf>
    <xf numFmtId="7" fontId="7" fillId="0" borderId="11" xfId="0" applyNumberFormat="1" applyFont="1" applyFill="1" applyBorder="1"/>
    <xf numFmtId="44" fontId="7" fillId="0" borderId="12" xfId="2" quotePrefix="1" applyFont="1" applyFill="1" applyBorder="1" applyAlignment="1">
      <alignment vertical="center"/>
    </xf>
    <xf numFmtId="7" fontId="7" fillId="0" borderId="11" xfId="2" applyNumberFormat="1" applyFont="1" applyFill="1" applyBorder="1"/>
    <xf numFmtId="0" fontId="7" fillId="0" borderId="0" xfId="0" applyFont="1" applyFill="1" applyBorder="1" applyAlignment="1">
      <alignment horizontal="center"/>
    </xf>
    <xf numFmtId="7" fontId="6" fillId="0" borderId="19" xfId="2" applyNumberFormat="1" applyFont="1" applyFill="1" applyBorder="1" applyAlignment="1">
      <alignment horizontal="right"/>
    </xf>
    <xf numFmtId="44" fontId="6" fillId="0" borderId="20" xfId="2" quotePrefix="1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Border="1"/>
    <xf numFmtId="165" fontId="6" fillId="0" borderId="17" xfId="0" applyNumberFormat="1" applyFont="1" applyFill="1" applyBorder="1" applyAlignment="1">
      <alignment horizontal="right"/>
    </xf>
    <xf numFmtId="0" fontId="6" fillId="0" borderId="11" xfId="0" applyFont="1" applyFill="1" applyBorder="1" applyAlignment="1">
      <alignment horizontal="left"/>
    </xf>
    <xf numFmtId="7" fontId="6" fillId="0" borderId="11" xfId="2" applyNumberFormat="1" applyFont="1" applyFill="1" applyBorder="1" applyAlignment="1">
      <alignment horizontal="right"/>
    </xf>
    <xf numFmtId="44" fontId="6" fillId="0" borderId="12" xfId="2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7" fontId="7" fillId="0" borderId="10" xfId="2" applyNumberFormat="1" applyFont="1" applyFill="1" applyBorder="1" applyAlignment="1">
      <alignment horizontal="right"/>
    </xf>
    <xf numFmtId="3" fontId="7" fillId="0" borderId="26" xfId="1" applyNumberFormat="1" applyFont="1" applyFill="1" applyBorder="1" applyAlignment="1">
      <alignment horizontal="center"/>
    </xf>
    <xf numFmtId="44" fontId="6" fillId="0" borderId="12" xfId="2" quotePrefix="1" applyFont="1" applyFill="1" applyBorder="1" applyAlignment="1">
      <alignment vertical="center"/>
    </xf>
    <xf numFmtId="44" fontId="7" fillId="0" borderId="20" xfId="2" applyFont="1" applyFill="1" applyBorder="1" applyAlignment="1">
      <alignment vertical="center"/>
    </xf>
    <xf numFmtId="3" fontId="8" fillId="0" borderId="0" xfId="0" applyNumberFormat="1" applyFont="1" applyAlignment="1">
      <alignment horizontal="left"/>
    </xf>
    <xf numFmtId="0" fontId="8" fillId="0" borderId="7" xfId="0" applyFont="1" applyFill="1" applyBorder="1"/>
    <xf numFmtId="0" fontId="7" fillId="0" borderId="28" xfId="0" applyFont="1" applyFill="1" applyBorder="1" applyAlignment="1">
      <alignment horizontal="center"/>
    </xf>
    <xf numFmtId="7" fontId="7" fillId="0" borderId="29" xfId="2" applyNumberFormat="1" applyFont="1" applyFill="1" applyBorder="1" applyAlignment="1">
      <alignment horizontal="right"/>
    </xf>
    <xf numFmtId="44" fontId="7" fillId="0" borderId="27" xfId="2" applyFont="1" applyFill="1" applyBorder="1" applyAlignment="1">
      <alignment vertical="center"/>
    </xf>
    <xf numFmtId="44" fontId="7" fillId="0" borderId="11" xfId="2" applyFont="1" applyFill="1" applyBorder="1" applyAlignment="1">
      <alignment horizontal="center"/>
    </xf>
    <xf numFmtId="44" fontId="7" fillId="0" borderId="12" xfId="0" applyNumberFormat="1" applyFont="1" applyFill="1" applyBorder="1" applyAlignment="1">
      <alignment horizontal="center"/>
    </xf>
    <xf numFmtId="2" fontId="6" fillId="0" borderId="17" xfId="0" applyNumberFormat="1" applyFont="1" applyFill="1" applyBorder="1" applyAlignment="1">
      <alignment horizontal="left"/>
    </xf>
    <xf numFmtId="2" fontId="6" fillId="0" borderId="25" xfId="0" applyNumberFormat="1" applyFont="1" applyFill="1" applyBorder="1" applyAlignment="1">
      <alignment horizontal="left"/>
    </xf>
    <xf numFmtId="44" fontId="7" fillId="0" borderId="11" xfId="2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6" xfId="0" quotePrefix="1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2B299-C0B8-4BB7-B2F3-112657320B55}">
  <sheetPr>
    <pageSetUpPr fitToPage="1"/>
  </sheetPr>
  <dimension ref="C1:I58"/>
  <sheetViews>
    <sheetView tabSelected="1" zoomScale="70" zoomScaleNormal="70" workbookViewId="0">
      <selection activeCell="C7" sqref="C7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49</v>
      </c>
      <c r="D3" s="71"/>
      <c r="E3" s="71"/>
      <c r="F3" s="71"/>
      <c r="G3" s="71"/>
      <c r="H3" s="72"/>
    </row>
    <row r="4" spans="3:9" ht="18" x14ac:dyDescent="0.25">
      <c r="C4" s="73" t="s">
        <v>44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49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25000</v>
      </c>
      <c r="H11" s="44">
        <f t="shared" ref="H11:H14" si="0">(E11*G11)</f>
        <v>25000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8500</v>
      </c>
      <c r="H12" s="44">
        <f t="shared" si="0"/>
        <v>8500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15000</v>
      </c>
      <c r="H13" s="44">
        <f t="shared" si="0"/>
        <v>15000</v>
      </c>
      <c r="I13"/>
    </row>
    <row r="14" spans="3:9" s="1" customFormat="1" ht="15.75" x14ac:dyDescent="0.25">
      <c r="C14" s="28">
        <v>1.04</v>
      </c>
      <c r="D14" s="41" t="s">
        <v>16</v>
      </c>
      <c r="E14" s="42">
        <v>1</v>
      </c>
      <c r="F14" s="36" t="s">
        <v>10</v>
      </c>
      <c r="G14" s="45">
        <v>5000</v>
      </c>
      <c r="H14" s="44">
        <f t="shared" si="0"/>
        <v>5000</v>
      </c>
      <c r="I14"/>
    </row>
    <row r="15" spans="3:9" s="1" customFormat="1" ht="15.75" x14ac:dyDescent="0.25">
      <c r="C15" s="28"/>
      <c r="D15" s="29"/>
      <c r="E15" s="42"/>
      <c r="F15" s="46"/>
      <c r="G15" s="47" t="s">
        <v>11</v>
      </c>
      <c r="H15" s="48">
        <f>SUM(H11:H14)</f>
        <v>53500</v>
      </c>
      <c r="I15"/>
    </row>
    <row r="16" spans="3:9" s="1" customFormat="1" ht="15.75" x14ac:dyDescent="0.25">
      <c r="C16" s="28"/>
      <c r="D16" s="29"/>
      <c r="E16" s="42"/>
      <c r="F16" s="46"/>
      <c r="G16" s="53"/>
      <c r="H16" s="58"/>
      <c r="I16"/>
    </row>
    <row r="17" spans="3:9" s="1" customFormat="1" ht="15.75" x14ac:dyDescent="0.25">
      <c r="C17" s="39">
        <v>2</v>
      </c>
      <c r="D17" s="52" t="s">
        <v>46</v>
      </c>
      <c r="E17" s="42"/>
      <c r="F17" s="46"/>
      <c r="G17" s="53"/>
      <c r="H17" s="58"/>
      <c r="I17"/>
    </row>
    <row r="18" spans="3:9" s="1" customFormat="1" ht="15.75" x14ac:dyDescent="0.25">
      <c r="C18" s="28">
        <v>2.0099999999999998</v>
      </c>
      <c r="D18" s="49" t="s">
        <v>14</v>
      </c>
      <c r="E18" s="42">
        <v>1</v>
      </c>
      <c r="F18" s="36" t="s">
        <v>10</v>
      </c>
      <c r="G18" s="32">
        <v>175000</v>
      </c>
      <c r="H18" s="44">
        <f t="shared" ref="H18:H22" si="1">(E18*G18)</f>
        <v>175000</v>
      </c>
      <c r="I18"/>
    </row>
    <row r="19" spans="3:9" s="1" customFormat="1" ht="15.75" x14ac:dyDescent="0.25">
      <c r="C19" s="28">
        <v>2.02</v>
      </c>
      <c r="D19" s="29" t="s">
        <v>52</v>
      </c>
      <c r="E19" s="42">
        <v>1</v>
      </c>
      <c r="F19" s="36" t="s">
        <v>10</v>
      </c>
      <c r="G19" s="32">
        <v>545000</v>
      </c>
      <c r="H19" s="44">
        <f t="shared" si="1"/>
        <v>545000</v>
      </c>
      <c r="I19"/>
    </row>
    <row r="20" spans="3:9" s="1" customFormat="1" ht="15.75" x14ac:dyDescent="0.25">
      <c r="C20" s="28">
        <v>2.0299999999999998</v>
      </c>
      <c r="D20" s="29" t="s">
        <v>48</v>
      </c>
      <c r="E20" s="42">
        <v>1</v>
      </c>
      <c r="F20" s="36" t="s">
        <v>10</v>
      </c>
      <c r="G20" s="32">
        <v>137500</v>
      </c>
      <c r="H20" s="44">
        <f t="shared" si="1"/>
        <v>137500</v>
      </c>
      <c r="I20"/>
    </row>
    <row r="21" spans="3:9" s="1" customFormat="1" ht="15.75" x14ac:dyDescent="0.25">
      <c r="C21" s="28">
        <v>2.04</v>
      </c>
      <c r="D21" s="29" t="s">
        <v>47</v>
      </c>
      <c r="E21" s="42">
        <v>1</v>
      </c>
      <c r="F21" s="36" t="s">
        <v>10</v>
      </c>
      <c r="G21" s="32">
        <v>22500</v>
      </c>
      <c r="H21" s="44">
        <f t="shared" si="1"/>
        <v>22500</v>
      </c>
      <c r="I21"/>
    </row>
    <row r="22" spans="3:9" s="1" customFormat="1" ht="15.75" x14ac:dyDescent="0.25">
      <c r="C22" s="28">
        <v>2.0499999999999998</v>
      </c>
      <c r="D22" s="29" t="s">
        <v>43</v>
      </c>
      <c r="E22" s="42">
        <v>1</v>
      </c>
      <c r="F22" s="36" t="s">
        <v>10</v>
      </c>
      <c r="G22" s="32">
        <v>32500</v>
      </c>
      <c r="H22" s="44">
        <f t="shared" si="1"/>
        <v>32500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SUM(H18:H22)</f>
        <v>912500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1" t="s">
        <v>55</v>
      </c>
      <c r="E26" s="42">
        <v>1</v>
      </c>
      <c r="F26" s="36" t="s">
        <v>10</v>
      </c>
      <c r="G26" s="45">
        <v>87500</v>
      </c>
      <c r="H26" s="33">
        <f t="shared" ref="H26:H30" si="2">E26*G26</f>
        <v>87500</v>
      </c>
      <c r="I26"/>
    </row>
    <row r="27" spans="3:9" s="1" customFormat="1" ht="15.75" x14ac:dyDescent="0.25">
      <c r="C27" s="28">
        <v>3.02</v>
      </c>
      <c r="D27" s="41" t="s">
        <v>54</v>
      </c>
      <c r="E27" s="42">
        <v>1</v>
      </c>
      <c r="F27" s="36" t="s">
        <v>10</v>
      </c>
      <c r="G27" s="45">
        <v>68500</v>
      </c>
      <c r="H27" s="33">
        <f t="shared" si="2"/>
        <v>68500</v>
      </c>
      <c r="I27"/>
    </row>
    <row r="28" spans="3:9" s="1" customFormat="1" ht="15.75" x14ac:dyDescent="0.25">
      <c r="C28" s="28">
        <v>3.03</v>
      </c>
      <c r="D28" s="41" t="s">
        <v>53</v>
      </c>
      <c r="E28" s="42">
        <v>1</v>
      </c>
      <c r="F28" s="36" t="s">
        <v>10</v>
      </c>
      <c r="G28" s="32">
        <v>78500</v>
      </c>
      <c r="H28" s="33">
        <f t="shared" si="2"/>
        <v>78500</v>
      </c>
      <c r="I28"/>
    </row>
    <row r="29" spans="3:9" s="1" customFormat="1" ht="15.75" x14ac:dyDescent="0.25">
      <c r="C29" s="28">
        <v>3.04</v>
      </c>
      <c r="D29" s="41" t="s">
        <v>17</v>
      </c>
      <c r="E29" s="42">
        <v>1</v>
      </c>
      <c r="F29" s="36" t="s">
        <v>10</v>
      </c>
      <c r="G29" s="32">
        <v>12750</v>
      </c>
      <c r="H29" s="33">
        <f t="shared" si="2"/>
        <v>12750</v>
      </c>
      <c r="I29"/>
    </row>
    <row r="30" spans="3:9" s="1" customFormat="1" ht="15.75" x14ac:dyDescent="0.25">
      <c r="C30" s="28">
        <v>3.05</v>
      </c>
      <c r="D30" s="41" t="s">
        <v>45</v>
      </c>
      <c r="E30" s="42">
        <v>1</v>
      </c>
      <c r="F30" s="36" t="s">
        <v>10</v>
      </c>
      <c r="G30" s="32">
        <v>14500</v>
      </c>
      <c r="H30" s="33">
        <f t="shared" si="2"/>
        <v>14500</v>
      </c>
      <c r="I30"/>
    </row>
    <row r="31" spans="3:9" s="1" customFormat="1" ht="15.75" x14ac:dyDescent="0.25">
      <c r="C31" s="28"/>
      <c r="D31" s="50"/>
      <c r="E31" s="42"/>
      <c r="F31" s="36"/>
      <c r="G31" s="47" t="s">
        <v>11</v>
      </c>
      <c r="H31" s="34">
        <f>SUM(H26:H30)</f>
        <v>261750</v>
      </c>
      <c r="I31"/>
    </row>
    <row r="32" spans="3:9" s="1" customFormat="1" ht="15.75" x14ac:dyDescent="0.25">
      <c r="C32" s="28"/>
      <c r="D32" s="50"/>
      <c r="E32" s="42"/>
      <c r="F32" s="36"/>
      <c r="G32" s="32"/>
      <c r="H32" s="33"/>
      <c r="I32"/>
    </row>
    <row r="33" spans="3:9" s="1" customFormat="1" ht="15.75" x14ac:dyDescent="0.25">
      <c r="C33" s="39">
        <v>4</v>
      </c>
      <c r="D33" s="52" t="s">
        <v>18</v>
      </c>
      <c r="E33" s="30"/>
      <c r="F33" s="31"/>
      <c r="G33" s="53"/>
      <c r="H33" s="54"/>
      <c r="I33"/>
    </row>
    <row r="34" spans="3:9" s="1" customFormat="1" ht="15.75" x14ac:dyDescent="0.25">
      <c r="C34" s="28">
        <v>4.01</v>
      </c>
      <c r="D34" s="29" t="s">
        <v>33</v>
      </c>
      <c r="E34" s="42">
        <v>1</v>
      </c>
      <c r="F34" s="31" t="s">
        <v>10</v>
      </c>
      <c r="G34" s="32">
        <v>12500</v>
      </c>
      <c r="H34" s="33">
        <f>E34*G34</f>
        <v>12500</v>
      </c>
      <c r="I34"/>
    </row>
    <row r="35" spans="3:9" s="1" customFormat="1" ht="15.75" x14ac:dyDescent="0.25">
      <c r="C35" s="28">
        <v>4.0199999999999996</v>
      </c>
      <c r="D35" s="60" t="s">
        <v>50</v>
      </c>
      <c r="E35" s="42">
        <v>1</v>
      </c>
      <c r="F35" s="31" t="s">
        <v>10</v>
      </c>
      <c r="G35" s="32">
        <v>38725</v>
      </c>
      <c r="H35" s="33">
        <f>E35*G35</f>
        <v>38725</v>
      </c>
      <c r="I35"/>
    </row>
    <row r="36" spans="3:9" s="1" customFormat="1" ht="15.75" x14ac:dyDescent="0.25">
      <c r="C36" s="28">
        <v>4.03</v>
      </c>
      <c r="D36" s="60" t="s">
        <v>51</v>
      </c>
      <c r="E36" s="42">
        <v>1</v>
      </c>
      <c r="F36" s="31" t="s">
        <v>10</v>
      </c>
      <c r="G36" s="32">
        <v>18500</v>
      </c>
      <c r="H36" s="33">
        <f>E36*G36</f>
        <v>18500</v>
      </c>
      <c r="I36"/>
    </row>
    <row r="37" spans="3:9" s="1" customFormat="1" ht="15.75" x14ac:dyDescent="0.25">
      <c r="C37" s="28">
        <v>4.04</v>
      </c>
      <c r="D37" s="29" t="s">
        <v>19</v>
      </c>
      <c r="E37" s="30">
        <v>1</v>
      </c>
      <c r="F37" s="31" t="s">
        <v>10</v>
      </c>
      <c r="G37" s="32">
        <v>12500</v>
      </c>
      <c r="H37" s="33">
        <f t="shared" ref="H37:H40" si="3">E37*G37</f>
        <v>12500</v>
      </c>
      <c r="I37"/>
    </row>
    <row r="38" spans="3:9" s="1" customFormat="1" ht="15.75" x14ac:dyDescent="0.25">
      <c r="C38" s="28">
        <v>4.05</v>
      </c>
      <c r="D38" s="29" t="s">
        <v>56</v>
      </c>
      <c r="E38" s="30">
        <v>1</v>
      </c>
      <c r="F38" s="31" t="s">
        <v>10</v>
      </c>
      <c r="G38" s="32">
        <v>75000</v>
      </c>
      <c r="H38" s="33">
        <f t="shared" si="3"/>
        <v>75000</v>
      </c>
      <c r="I38"/>
    </row>
    <row r="39" spans="3:9" s="1" customFormat="1" ht="15.75" x14ac:dyDescent="0.25">
      <c r="C39" s="28">
        <v>4.0599999999999996</v>
      </c>
      <c r="D39" s="55" t="s">
        <v>31</v>
      </c>
      <c r="E39" s="30">
        <v>1</v>
      </c>
      <c r="F39" s="31" t="s">
        <v>12</v>
      </c>
      <c r="G39" s="32">
        <v>4500</v>
      </c>
      <c r="H39" s="33">
        <f t="shared" si="3"/>
        <v>4500</v>
      </c>
      <c r="I39"/>
    </row>
    <row r="40" spans="3:9" s="1" customFormat="1" ht="15.75" x14ac:dyDescent="0.25">
      <c r="C40" s="28">
        <v>4.07</v>
      </c>
      <c r="D40" s="55" t="s">
        <v>35</v>
      </c>
      <c r="E40" s="30">
        <v>1</v>
      </c>
      <c r="F40" s="31" t="s">
        <v>12</v>
      </c>
      <c r="G40" s="56">
        <v>85000</v>
      </c>
      <c r="H40" s="33">
        <f t="shared" si="3"/>
        <v>85000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SUM(H34:H40)</f>
        <v>246725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H15+H23+H31+H41</f>
        <v>1474475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I61"/>
  <sheetViews>
    <sheetView topLeftCell="B1"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39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28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20000</v>
      </c>
      <c r="H11" s="44">
        <f t="shared" ref="H11:H16" si="0">(E11*G11)</f>
        <v>20000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20000</v>
      </c>
      <c r="H13" s="44">
        <f t="shared" si="0"/>
        <v>20000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15000</v>
      </c>
      <c r="H14" s="44">
        <f t="shared" si="0"/>
        <v>15000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67000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35000</v>
      </c>
      <c r="H21" s="44">
        <f t="shared" si="1"/>
        <v>35000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56000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35000</v>
      </c>
      <c r="H26" s="33">
        <f t="shared" ref="H26:H32" si="2">E26*G26</f>
        <v>35000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38000</v>
      </c>
      <c r="H27" s="33">
        <f t="shared" si="2"/>
        <v>38000</v>
      </c>
      <c r="I27"/>
    </row>
    <row r="28" spans="3:9" s="1" customFormat="1" ht="15.75" x14ac:dyDescent="0.25">
      <c r="C28" s="28">
        <v>3.03</v>
      </c>
      <c r="D28" s="41" t="s">
        <v>34</v>
      </c>
      <c r="E28" s="42">
        <v>1</v>
      </c>
      <c r="F28" s="36" t="s">
        <v>10</v>
      </c>
      <c r="G28" s="45">
        <v>156200</v>
      </c>
      <c r="H28" s="33">
        <f t="shared" si="2"/>
        <v>156200</v>
      </c>
      <c r="I28"/>
    </row>
    <row r="29" spans="3:9" s="1" customFormat="1" ht="15.75" x14ac:dyDescent="0.25">
      <c r="C29" s="28">
        <v>3.04</v>
      </c>
      <c r="D29" s="41" t="s">
        <v>22</v>
      </c>
      <c r="E29" s="42">
        <v>1</v>
      </c>
      <c r="F29" s="36" t="s">
        <v>10</v>
      </c>
      <c r="G29" s="32">
        <v>7500</v>
      </c>
      <c r="H29" s="33">
        <f t="shared" si="2"/>
        <v>7500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3500</v>
      </c>
      <c r="H30" s="33">
        <f t="shared" si="2"/>
        <v>3500</v>
      </c>
      <c r="I30"/>
    </row>
    <row r="31" spans="3:9" s="1" customFormat="1" ht="15.75" x14ac:dyDescent="0.25">
      <c r="C31" s="28">
        <v>3.06</v>
      </c>
      <c r="D31" s="41" t="s">
        <v>13</v>
      </c>
      <c r="E31" s="42">
        <v>1</v>
      </c>
      <c r="F31" s="36" t="s">
        <v>10</v>
      </c>
      <c r="G31" s="32">
        <v>40000</v>
      </c>
      <c r="H31" s="33">
        <f t="shared" si="2"/>
        <v>40000</v>
      </c>
      <c r="I31"/>
    </row>
    <row r="32" spans="3:9" s="1" customFormat="1" ht="15.75" x14ac:dyDescent="0.25">
      <c r="C32" s="28">
        <v>3.07</v>
      </c>
      <c r="D32" s="41" t="s">
        <v>25</v>
      </c>
      <c r="E32" s="42">
        <v>1</v>
      </c>
      <c r="F32" s="36" t="s">
        <v>10</v>
      </c>
      <c r="G32" s="32">
        <v>25000</v>
      </c>
      <c r="H32" s="33">
        <f t="shared" si="2"/>
        <v>25000</v>
      </c>
      <c r="I32"/>
    </row>
    <row r="33" spans="3:9" s="1" customFormat="1" ht="15.75" x14ac:dyDescent="0.25">
      <c r="C33" s="28">
        <v>3.08</v>
      </c>
      <c r="D33" s="49" t="s">
        <v>26</v>
      </c>
      <c r="E33" s="42">
        <v>1</v>
      </c>
      <c r="F33" s="36" t="s">
        <v>10</v>
      </c>
      <c r="G33" s="32">
        <v>17000</v>
      </c>
      <c r="H33" s="33">
        <f>E33*G33</f>
        <v>17000</v>
      </c>
      <c r="I33"/>
    </row>
    <row r="34" spans="3:9" s="1" customFormat="1" ht="15.75" x14ac:dyDescent="0.25">
      <c r="C34" s="28">
        <v>3.09</v>
      </c>
      <c r="D34" s="50" t="s">
        <v>15</v>
      </c>
      <c r="E34" s="42">
        <v>1</v>
      </c>
      <c r="F34" s="36" t="s">
        <v>10</v>
      </c>
      <c r="G34" s="32">
        <v>9000</v>
      </c>
      <c r="H34" s="33">
        <f t="shared" ref="H34" si="3">E34*G34</f>
        <v>9000</v>
      </c>
      <c r="I34"/>
    </row>
    <row r="35" spans="3:9" s="1" customFormat="1" ht="15.75" x14ac:dyDescent="0.25">
      <c r="C35" s="28"/>
      <c r="D35" s="50"/>
      <c r="E35" s="42"/>
      <c r="F35" s="36"/>
      <c r="G35" s="47" t="s">
        <v>11</v>
      </c>
      <c r="H35" s="59">
        <f>SUM(H26:H34)</f>
        <v>331200</v>
      </c>
      <c r="I35"/>
    </row>
    <row r="36" spans="3:9" s="1" customFormat="1" ht="15.75" x14ac:dyDescent="0.25">
      <c r="C36" s="28"/>
      <c r="D36" s="50"/>
      <c r="E36" s="42"/>
      <c r="F36" s="36"/>
      <c r="G36" s="32"/>
      <c r="H36" s="33"/>
      <c r="I36"/>
    </row>
    <row r="37" spans="3:9" s="1" customFormat="1" ht="15.75" x14ac:dyDescent="0.25">
      <c r="C37" s="39">
        <v>4</v>
      </c>
      <c r="D37" s="52" t="s">
        <v>18</v>
      </c>
      <c r="E37" s="30"/>
      <c r="F37" s="31"/>
      <c r="G37" s="53"/>
      <c r="H37" s="54"/>
      <c r="I37"/>
    </row>
    <row r="38" spans="3:9" s="1" customFormat="1" ht="15.75" x14ac:dyDescent="0.25">
      <c r="C38" s="28">
        <v>4.01</v>
      </c>
      <c r="D38" s="29" t="s">
        <v>37</v>
      </c>
      <c r="E38" s="42">
        <v>1</v>
      </c>
      <c r="F38" s="31" t="s">
        <v>10</v>
      </c>
      <c r="G38" s="32">
        <v>9500</v>
      </c>
      <c r="H38" s="33">
        <f>E38*G38</f>
        <v>9500</v>
      </c>
      <c r="I38"/>
    </row>
    <row r="39" spans="3:9" s="1" customFormat="1" ht="15.75" x14ac:dyDescent="0.25">
      <c r="C39" s="28">
        <v>4.0199999999999996</v>
      </c>
      <c r="D39" s="29" t="s">
        <v>33</v>
      </c>
      <c r="E39" s="42">
        <v>1</v>
      </c>
      <c r="F39" s="31" t="s">
        <v>10</v>
      </c>
      <c r="G39" s="32">
        <v>7500</v>
      </c>
      <c r="H39" s="33">
        <f>E39*G39</f>
        <v>7500</v>
      </c>
      <c r="I39"/>
    </row>
    <row r="40" spans="3:9" s="1" customFormat="1" ht="15.75" x14ac:dyDescent="0.25">
      <c r="C40" s="28">
        <v>3.03</v>
      </c>
      <c r="D40" s="29" t="s">
        <v>19</v>
      </c>
      <c r="E40" s="30">
        <v>1</v>
      </c>
      <c r="F40" s="31" t="s">
        <v>10</v>
      </c>
      <c r="G40" s="32">
        <v>8500</v>
      </c>
      <c r="H40" s="33">
        <f t="shared" ref="H40:H43" si="4">E40*G40</f>
        <v>8500</v>
      </c>
      <c r="I40"/>
    </row>
    <row r="41" spans="3:9" s="1" customFormat="1" ht="15.75" x14ac:dyDescent="0.25">
      <c r="C41" s="28">
        <v>4.04</v>
      </c>
      <c r="D41" s="29" t="s">
        <v>29</v>
      </c>
      <c r="E41" s="30">
        <v>1</v>
      </c>
      <c r="F41" s="31" t="s">
        <v>10</v>
      </c>
      <c r="G41" s="32">
        <v>50000</v>
      </c>
      <c r="H41" s="33">
        <f t="shared" si="4"/>
        <v>50000</v>
      </c>
      <c r="I41"/>
    </row>
    <row r="42" spans="3:9" s="1" customFormat="1" ht="15.75" x14ac:dyDescent="0.25">
      <c r="C42" s="28">
        <v>4.05</v>
      </c>
      <c r="D42" s="55" t="s">
        <v>31</v>
      </c>
      <c r="E42" s="30">
        <v>1</v>
      </c>
      <c r="F42" s="31" t="s">
        <v>12</v>
      </c>
      <c r="G42" s="32">
        <v>2500</v>
      </c>
      <c r="H42" s="33">
        <f t="shared" si="4"/>
        <v>2500</v>
      </c>
      <c r="I42"/>
    </row>
    <row r="43" spans="3:9" s="1" customFormat="1" ht="15.75" x14ac:dyDescent="0.25">
      <c r="C43" s="28">
        <v>4.0599999999999996</v>
      </c>
      <c r="D43" s="55" t="s">
        <v>35</v>
      </c>
      <c r="E43" s="30">
        <v>1</v>
      </c>
      <c r="F43" s="31" t="s">
        <v>12</v>
      </c>
      <c r="G43" s="56">
        <v>40000</v>
      </c>
      <c r="H43" s="33">
        <f t="shared" si="4"/>
        <v>40000</v>
      </c>
      <c r="I43"/>
    </row>
    <row r="44" spans="3:9" s="1" customFormat="1" ht="15.75" x14ac:dyDescent="0.25">
      <c r="C44" s="51"/>
      <c r="D44" s="40"/>
      <c r="E44" s="42"/>
      <c r="F44" s="31"/>
      <c r="G44" s="47" t="s">
        <v>11</v>
      </c>
      <c r="H44" s="34">
        <f>SUM(H38:H43)</f>
        <v>118000</v>
      </c>
      <c r="I44"/>
    </row>
    <row r="45" spans="3:9" s="1" customFormat="1" ht="16.5" thickBot="1" x14ac:dyDescent="0.3">
      <c r="C45" s="28"/>
      <c r="D45" s="50"/>
      <c r="E45" s="57"/>
      <c r="F45" s="36"/>
      <c r="G45" s="32"/>
      <c r="H45" s="33"/>
      <c r="I45"/>
    </row>
    <row r="46" spans="3:9" ht="18.75" thickBot="1" x14ac:dyDescent="0.3">
      <c r="C46" s="22"/>
      <c r="D46" s="23"/>
      <c r="E46" s="24"/>
      <c r="F46" s="25"/>
      <c r="G46" s="26" t="s">
        <v>20</v>
      </c>
      <c r="H46" s="27">
        <f>H17+H23+H35+H44</f>
        <v>572200</v>
      </c>
    </row>
    <row r="47" spans="3:9" x14ac:dyDescent="0.25">
      <c r="C47" s="8"/>
      <c r="D47" s="4"/>
      <c r="E47" s="11"/>
      <c r="F47" s="2"/>
      <c r="G47" s="6"/>
      <c r="H47" s="7"/>
    </row>
    <row r="48" spans="3:9" x14ac:dyDescent="0.25">
      <c r="C48" s="8"/>
      <c r="D48" s="4"/>
      <c r="E48" s="11"/>
      <c r="F48" s="2"/>
      <c r="G48" s="6"/>
      <c r="H48" s="7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  <row r="59" spans="3:9" s="1" customFormat="1" x14ac:dyDescent="0.25">
      <c r="C59"/>
      <c r="D59"/>
      <c r="E59"/>
      <c r="F59"/>
      <c r="G59"/>
      <c r="H59"/>
      <c r="I59"/>
    </row>
    <row r="60" spans="3:9" s="1" customFormat="1" x14ac:dyDescent="0.25">
      <c r="C60"/>
      <c r="D60"/>
      <c r="E60"/>
      <c r="F60"/>
      <c r="G60"/>
      <c r="H60"/>
      <c r="I60"/>
    </row>
    <row r="61" spans="3:9" s="1" customFormat="1" x14ac:dyDescent="0.25">
      <c r="C61"/>
      <c r="D61"/>
      <c r="E61"/>
      <c r="F61"/>
      <c r="G61"/>
      <c r="H61"/>
      <c r="I61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E627-58A9-4B3B-BB5D-291503597B49}">
  <sheetPr>
    <pageSetUpPr fitToPage="1"/>
  </sheetPr>
  <dimension ref="C1:I58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87</v>
      </c>
      <c r="D3" s="71"/>
      <c r="E3" s="71"/>
      <c r="F3" s="71"/>
      <c r="G3" s="71"/>
      <c r="H3" s="72"/>
    </row>
    <row r="4" spans="3:9" ht="18" x14ac:dyDescent="0.25">
      <c r="C4" s="73" t="s">
        <v>73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87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22500</v>
      </c>
      <c r="H11" s="44">
        <f t="shared" ref="H11:H16" si="0">(E11*G11)</f>
        <v>22500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18500</v>
      </c>
      <c r="H13" s="44">
        <f t="shared" si="0"/>
        <v>18500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12500</v>
      </c>
      <c r="H14" s="44">
        <f t="shared" si="0"/>
        <v>12500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8500</v>
      </c>
      <c r="H16" s="44">
        <f t="shared" si="0"/>
        <v>8500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69000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35000</v>
      </c>
      <c r="H21" s="44">
        <f t="shared" si="1"/>
        <v>35000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56000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85000</v>
      </c>
      <c r="H26" s="33">
        <f t="shared" ref="H26:H31" si="2">E26*G26</f>
        <v>85000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27500</v>
      </c>
      <c r="H27" s="33">
        <f t="shared" si="2"/>
        <v>27500</v>
      </c>
      <c r="I27"/>
    </row>
    <row r="28" spans="3:9" s="1" customFormat="1" ht="15.75" x14ac:dyDescent="0.25">
      <c r="C28" s="28">
        <v>3.03</v>
      </c>
      <c r="D28" s="41" t="s">
        <v>88</v>
      </c>
      <c r="E28" s="42">
        <v>1</v>
      </c>
      <c r="F28" s="36" t="s">
        <v>10</v>
      </c>
      <c r="G28" s="45">
        <v>115000</v>
      </c>
      <c r="H28" s="33">
        <f t="shared" si="2"/>
        <v>115000</v>
      </c>
      <c r="I28"/>
    </row>
    <row r="29" spans="3:9" s="1" customFormat="1" ht="15.75" x14ac:dyDescent="0.25">
      <c r="C29" s="28">
        <v>3.04</v>
      </c>
      <c r="D29" s="41" t="s">
        <v>74</v>
      </c>
      <c r="E29" s="42">
        <v>1</v>
      </c>
      <c r="F29" s="36" t="s">
        <v>10</v>
      </c>
      <c r="G29" s="32">
        <v>22500</v>
      </c>
      <c r="H29" s="33">
        <f t="shared" si="2"/>
        <v>22500</v>
      </c>
      <c r="I29"/>
    </row>
    <row r="30" spans="3:9" s="1" customFormat="1" ht="15.75" x14ac:dyDescent="0.25">
      <c r="C30" s="28">
        <v>3.05</v>
      </c>
      <c r="D30" s="41" t="s">
        <v>75</v>
      </c>
      <c r="E30" s="42">
        <v>1</v>
      </c>
      <c r="F30" s="36" t="s">
        <v>10</v>
      </c>
      <c r="G30" s="32">
        <v>47500</v>
      </c>
      <c r="H30" s="33">
        <f t="shared" si="2"/>
        <v>47500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4750</v>
      </c>
      <c r="H31" s="33">
        <f t="shared" si="2"/>
        <v>4750</v>
      </c>
      <c r="I31"/>
    </row>
    <row r="32" spans="3:9" s="1" customFormat="1" ht="15.75" x14ac:dyDescent="0.25">
      <c r="C32" s="28"/>
      <c r="D32" s="50"/>
      <c r="E32" s="42"/>
      <c r="F32" s="36"/>
      <c r="G32" s="47" t="s">
        <v>11</v>
      </c>
      <c r="H32" s="34">
        <f>SUM(H26:H31)</f>
        <v>302250</v>
      </c>
      <c r="I32"/>
    </row>
    <row r="33" spans="3:9" s="1" customFormat="1" ht="15.75" x14ac:dyDescent="0.25">
      <c r="C33" s="28"/>
      <c r="D33" s="50"/>
      <c r="E33" s="42"/>
      <c r="F33" s="36"/>
      <c r="G33" s="32"/>
      <c r="H33" s="33"/>
      <c r="I33"/>
    </row>
    <row r="34" spans="3:9" s="1" customFormat="1" ht="15.75" x14ac:dyDescent="0.25">
      <c r="C34" s="39">
        <v>4</v>
      </c>
      <c r="D34" s="52" t="s">
        <v>18</v>
      </c>
      <c r="E34" s="30"/>
      <c r="F34" s="31"/>
      <c r="G34" s="53"/>
      <c r="H34" s="54"/>
      <c r="I34"/>
    </row>
    <row r="35" spans="3:9" s="1" customFormat="1" ht="15.75" x14ac:dyDescent="0.25">
      <c r="C35" s="28">
        <v>4.01</v>
      </c>
      <c r="D35" s="29" t="s">
        <v>37</v>
      </c>
      <c r="E35" s="42">
        <v>1</v>
      </c>
      <c r="F35" s="31" t="s">
        <v>10</v>
      </c>
      <c r="G35" s="32">
        <v>18500</v>
      </c>
      <c r="H35" s="33">
        <f>E35*G35</f>
        <v>18500</v>
      </c>
      <c r="I35"/>
    </row>
    <row r="36" spans="3:9" s="1" customFormat="1" ht="15.75" x14ac:dyDescent="0.25">
      <c r="C36" s="28">
        <v>4.0199999999999996</v>
      </c>
      <c r="D36" s="29" t="s">
        <v>33</v>
      </c>
      <c r="E36" s="42">
        <v>1</v>
      </c>
      <c r="F36" s="31" t="s">
        <v>10</v>
      </c>
      <c r="G36" s="32">
        <v>7500</v>
      </c>
      <c r="H36" s="33">
        <f>E36*G36</f>
        <v>7500</v>
      </c>
      <c r="I36"/>
    </row>
    <row r="37" spans="3:9" s="1" customFormat="1" ht="15.75" x14ac:dyDescent="0.25">
      <c r="C37" s="28">
        <v>4.03</v>
      </c>
      <c r="D37" s="29" t="s">
        <v>19</v>
      </c>
      <c r="E37" s="30">
        <v>1</v>
      </c>
      <c r="F37" s="31" t="s">
        <v>10</v>
      </c>
      <c r="G37" s="32">
        <v>8500</v>
      </c>
      <c r="H37" s="33">
        <f t="shared" ref="H37:H40" si="3">E37*G37</f>
        <v>8500</v>
      </c>
      <c r="I37"/>
    </row>
    <row r="38" spans="3:9" s="1" customFormat="1" ht="15.75" x14ac:dyDescent="0.25">
      <c r="C38" s="28">
        <v>4.04</v>
      </c>
      <c r="D38" s="29" t="s">
        <v>89</v>
      </c>
      <c r="E38" s="30">
        <v>1</v>
      </c>
      <c r="F38" s="31" t="s">
        <v>10</v>
      </c>
      <c r="G38" s="32">
        <v>45000</v>
      </c>
      <c r="H38" s="33">
        <f t="shared" si="3"/>
        <v>45000</v>
      </c>
      <c r="I38"/>
    </row>
    <row r="39" spans="3:9" s="1" customFormat="1" ht="15.75" x14ac:dyDescent="0.25">
      <c r="C39" s="28">
        <v>4.05</v>
      </c>
      <c r="D39" s="55" t="s">
        <v>31</v>
      </c>
      <c r="E39" s="30">
        <v>1</v>
      </c>
      <c r="F39" s="31" t="s">
        <v>12</v>
      </c>
      <c r="G39" s="32">
        <v>2500</v>
      </c>
      <c r="H39" s="33">
        <f t="shared" si="3"/>
        <v>2500</v>
      </c>
      <c r="I39"/>
    </row>
    <row r="40" spans="3:9" s="1" customFormat="1" ht="15.75" x14ac:dyDescent="0.25">
      <c r="C40" s="28">
        <v>4.0599999999999996</v>
      </c>
      <c r="D40" s="55" t="s">
        <v>35</v>
      </c>
      <c r="E40" s="30">
        <v>1</v>
      </c>
      <c r="F40" s="31" t="s">
        <v>12</v>
      </c>
      <c r="G40" s="56">
        <v>47250</v>
      </c>
      <c r="H40" s="33">
        <f t="shared" si="3"/>
        <v>47250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SUM(H35:H40)</f>
        <v>129250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H17+H23+H32+H41</f>
        <v>556500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66630-202D-436C-94DA-08BDCE266D91}">
  <sheetPr>
    <pageSetUpPr fitToPage="1"/>
  </sheetPr>
  <dimension ref="C1:I60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90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91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12500</v>
      </c>
      <c r="H13" s="44">
        <f t="shared" si="0"/>
        <v>12500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8500</v>
      </c>
      <c r="H14" s="44">
        <f t="shared" si="0"/>
        <v>8500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45500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45000</v>
      </c>
      <c r="H21" s="44">
        <f t="shared" si="1"/>
        <v>45000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66000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85000</v>
      </c>
      <c r="H26" s="33">
        <f t="shared" ref="H26:H32" si="2">E26*G26</f>
        <v>85000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38000</v>
      </c>
      <c r="H27" s="33">
        <f t="shared" si="2"/>
        <v>38000</v>
      </c>
      <c r="I27"/>
    </row>
    <row r="28" spans="3:9" s="1" customFormat="1" ht="15.75" x14ac:dyDescent="0.25">
      <c r="C28" s="28">
        <v>3.03</v>
      </c>
      <c r="D28" s="41" t="s">
        <v>92</v>
      </c>
      <c r="E28" s="42">
        <v>1</v>
      </c>
      <c r="F28" s="36" t="s">
        <v>10</v>
      </c>
      <c r="G28" s="45">
        <v>195000</v>
      </c>
      <c r="H28" s="33">
        <f t="shared" si="2"/>
        <v>195000</v>
      </c>
      <c r="I28"/>
    </row>
    <row r="29" spans="3:9" s="1" customFormat="1" ht="15.75" x14ac:dyDescent="0.25">
      <c r="C29" s="28">
        <v>3.04</v>
      </c>
      <c r="D29" s="41" t="s">
        <v>22</v>
      </c>
      <c r="E29" s="42">
        <v>1</v>
      </c>
      <c r="F29" s="36" t="s">
        <v>10</v>
      </c>
      <c r="G29" s="32">
        <v>8500</v>
      </c>
      <c r="H29" s="33">
        <f t="shared" si="2"/>
        <v>8500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3500</v>
      </c>
      <c r="H30" s="33">
        <f t="shared" si="2"/>
        <v>3500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3500</v>
      </c>
      <c r="H31" s="33">
        <f t="shared" si="2"/>
        <v>3500</v>
      </c>
      <c r="I31"/>
    </row>
    <row r="32" spans="3:9" s="1" customFormat="1" ht="15.75" x14ac:dyDescent="0.25">
      <c r="C32" s="28">
        <v>3.07</v>
      </c>
      <c r="D32" s="41" t="s">
        <v>25</v>
      </c>
      <c r="E32" s="42">
        <v>1</v>
      </c>
      <c r="F32" s="36" t="s">
        <v>10</v>
      </c>
      <c r="G32" s="32">
        <v>25000</v>
      </c>
      <c r="H32" s="33">
        <f t="shared" si="2"/>
        <v>25000</v>
      </c>
      <c r="I32"/>
    </row>
    <row r="33" spans="3:9" s="1" customFormat="1" ht="15.75" x14ac:dyDescent="0.25">
      <c r="C33" s="28">
        <v>3.08</v>
      </c>
      <c r="D33" s="49" t="s">
        <v>26</v>
      </c>
      <c r="E33" s="42">
        <v>1</v>
      </c>
      <c r="F33" s="36" t="s">
        <v>10</v>
      </c>
      <c r="G33" s="32">
        <v>17000</v>
      </c>
      <c r="H33" s="33">
        <f>E33*G33</f>
        <v>17000</v>
      </c>
      <c r="I33"/>
    </row>
    <row r="34" spans="3:9" s="1" customFormat="1" ht="15.75" x14ac:dyDescent="0.25">
      <c r="C34" s="28"/>
      <c r="D34" s="50"/>
      <c r="E34" s="42"/>
      <c r="F34" s="36"/>
      <c r="G34" s="47" t="s">
        <v>11</v>
      </c>
      <c r="H34" s="34">
        <f>SUM(H26:H33)</f>
        <v>375500</v>
      </c>
      <c r="I34"/>
    </row>
    <row r="35" spans="3:9" s="1" customFormat="1" ht="15.75" x14ac:dyDescent="0.25">
      <c r="C35" s="28"/>
      <c r="D35" s="50"/>
      <c r="E35" s="42"/>
      <c r="F35" s="36"/>
      <c r="G35" s="32"/>
      <c r="H35" s="33"/>
      <c r="I35"/>
    </row>
    <row r="36" spans="3:9" s="1" customFormat="1" ht="15.75" x14ac:dyDescent="0.25">
      <c r="C36" s="39">
        <v>4</v>
      </c>
      <c r="D36" s="52" t="s">
        <v>18</v>
      </c>
      <c r="E36" s="30"/>
      <c r="F36" s="31"/>
      <c r="G36" s="53"/>
      <c r="H36" s="54"/>
      <c r="I36"/>
    </row>
    <row r="37" spans="3:9" s="1" customFormat="1" ht="15.75" x14ac:dyDescent="0.25">
      <c r="C37" s="28">
        <v>4.01</v>
      </c>
      <c r="D37" s="29" t="s">
        <v>37</v>
      </c>
      <c r="E37" s="42">
        <v>1</v>
      </c>
      <c r="F37" s="31" t="s">
        <v>10</v>
      </c>
      <c r="G37" s="32">
        <v>12500</v>
      </c>
      <c r="H37" s="33">
        <f>E37*G37</f>
        <v>12500</v>
      </c>
      <c r="I37"/>
    </row>
    <row r="38" spans="3:9" s="1" customFormat="1" ht="15.75" x14ac:dyDescent="0.25">
      <c r="C38" s="28">
        <v>4.0199999999999996</v>
      </c>
      <c r="D38" s="29" t="s">
        <v>33</v>
      </c>
      <c r="E38" s="42">
        <v>1</v>
      </c>
      <c r="F38" s="31" t="s">
        <v>10</v>
      </c>
      <c r="G38" s="32">
        <v>7500</v>
      </c>
      <c r="H38" s="33">
        <f>E38*G38</f>
        <v>7500</v>
      </c>
      <c r="I38"/>
    </row>
    <row r="39" spans="3:9" s="1" customFormat="1" ht="15.75" x14ac:dyDescent="0.25">
      <c r="C39" s="28">
        <v>4.03</v>
      </c>
      <c r="D39" s="29" t="s">
        <v>19</v>
      </c>
      <c r="E39" s="30">
        <v>1</v>
      </c>
      <c r="F39" s="31" t="s">
        <v>10</v>
      </c>
      <c r="G39" s="32">
        <v>8500</v>
      </c>
      <c r="H39" s="33">
        <f t="shared" ref="H39:H42" si="3">E39*G39</f>
        <v>8500</v>
      </c>
      <c r="I39"/>
    </row>
    <row r="40" spans="3:9" s="1" customFormat="1" ht="15.75" x14ac:dyDescent="0.25">
      <c r="C40" s="28">
        <v>4.04</v>
      </c>
      <c r="D40" s="29" t="s">
        <v>71</v>
      </c>
      <c r="E40" s="30">
        <v>1</v>
      </c>
      <c r="F40" s="31" t="s">
        <v>10</v>
      </c>
      <c r="G40" s="32">
        <v>72500</v>
      </c>
      <c r="H40" s="33">
        <f t="shared" si="3"/>
        <v>72500</v>
      </c>
      <c r="I40"/>
    </row>
    <row r="41" spans="3:9" s="1" customFormat="1" ht="15.75" x14ac:dyDescent="0.25">
      <c r="C41" s="28">
        <v>4.05</v>
      </c>
      <c r="D41" s="55" t="s">
        <v>31</v>
      </c>
      <c r="E41" s="30">
        <v>1</v>
      </c>
      <c r="F41" s="31" t="s">
        <v>12</v>
      </c>
      <c r="G41" s="32">
        <v>2500</v>
      </c>
      <c r="H41" s="33">
        <f t="shared" si="3"/>
        <v>2500</v>
      </c>
      <c r="I41"/>
    </row>
    <row r="42" spans="3:9" s="1" customFormat="1" ht="15.75" x14ac:dyDescent="0.25">
      <c r="C42" s="28">
        <v>4.0599999999999996</v>
      </c>
      <c r="D42" s="55" t="s">
        <v>35</v>
      </c>
      <c r="E42" s="30">
        <v>1</v>
      </c>
      <c r="F42" s="31" t="s">
        <v>12</v>
      </c>
      <c r="G42" s="56">
        <v>40000</v>
      </c>
      <c r="H42" s="33">
        <f t="shared" si="3"/>
        <v>40000</v>
      </c>
      <c r="I42"/>
    </row>
    <row r="43" spans="3:9" s="1" customFormat="1" ht="15.75" x14ac:dyDescent="0.25">
      <c r="C43" s="51"/>
      <c r="D43" s="40"/>
      <c r="E43" s="42"/>
      <c r="F43" s="31"/>
      <c r="G43" s="47" t="s">
        <v>11</v>
      </c>
      <c r="H43" s="34">
        <f>SUM(H37:H42)</f>
        <v>143500</v>
      </c>
      <c r="I43"/>
    </row>
    <row r="44" spans="3:9" s="1" customFormat="1" ht="16.5" thickBot="1" x14ac:dyDescent="0.3">
      <c r="C44" s="28"/>
      <c r="D44" s="50"/>
      <c r="E44" s="57"/>
      <c r="F44" s="36"/>
      <c r="G44" s="32"/>
      <c r="H44" s="33"/>
      <c r="I44"/>
    </row>
    <row r="45" spans="3:9" ht="18.75" thickBot="1" x14ac:dyDescent="0.3">
      <c r="C45" s="22"/>
      <c r="D45" s="23"/>
      <c r="E45" s="24"/>
      <c r="F45" s="25"/>
      <c r="G45" s="26" t="s">
        <v>20</v>
      </c>
      <c r="H45" s="27">
        <f>H17+H23+H34+H43</f>
        <v>630500</v>
      </c>
    </row>
    <row r="46" spans="3:9" x14ac:dyDescent="0.25">
      <c r="C46" s="8"/>
      <c r="D46" s="4"/>
      <c r="E46" s="11"/>
      <c r="F46" s="2"/>
      <c r="G46" s="6"/>
      <c r="H46" s="7"/>
    </row>
    <row r="47" spans="3:9" x14ac:dyDescent="0.25">
      <c r="C47" s="8"/>
      <c r="D47" s="4"/>
      <c r="E47" s="11"/>
      <c r="F47" s="2"/>
      <c r="G47" s="6"/>
      <c r="H47" s="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  <row r="59" spans="3:9" s="1" customFormat="1" x14ac:dyDescent="0.25">
      <c r="C59"/>
      <c r="D59"/>
      <c r="E59"/>
      <c r="F59"/>
      <c r="G59"/>
      <c r="H59"/>
      <c r="I59"/>
    </row>
    <row r="60" spans="3:9" s="1" customFormat="1" x14ac:dyDescent="0.25">
      <c r="C60"/>
      <c r="D60"/>
      <c r="E60"/>
      <c r="F60"/>
      <c r="G60"/>
      <c r="H60"/>
      <c r="I60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9B61-EADA-4EC7-B0F3-967B6349444C}">
  <sheetPr>
    <pageSetUpPr fitToPage="1"/>
  </sheetPr>
  <dimension ref="C1:I58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94</v>
      </c>
      <c r="D3" s="71"/>
      <c r="E3" s="71"/>
      <c r="F3" s="71"/>
      <c r="G3" s="71"/>
      <c r="H3" s="72"/>
    </row>
    <row r="4" spans="3:9" ht="18" x14ac:dyDescent="0.25">
      <c r="C4" s="73" t="s">
        <v>73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94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18500</v>
      </c>
      <c r="H11" s="44">
        <f t="shared" ref="H11:H16" si="0">(E11*G11)</f>
        <v>18500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18500</v>
      </c>
      <c r="H13" s="44">
        <f t="shared" si="0"/>
        <v>18500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12500</v>
      </c>
      <c r="H14" s="44">
        <f t="shared" si="0"/>
        <v>12500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4500</v>
      </c>
      <c r="H16" s="44">
        <f t="shared" si="0"/>
        <v>4500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61000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14500</v>
      </c>
      <c r="H20" s="44">
        <f t="shared" ref="H20:H22" si="1">(E20*G20)</f>
        <v>14500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45000</v>
      </c>
      <c r="H21" s="44">
        <f t="shared" si="1"/>
        <v>45000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68000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105000</v>
      </c>
      <c r="H26" s="33">
        <f t="shared" ref="H26:H31" si="2">E26*G26</f>
        <v>105000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38500</v>
      </c>
      <c r="H27" s="33">
        <f t="shared" si="2"/>
        <v>38500</v>
      </c>
      <c r="I27"/>
    </row>
    <row r="28" spans="3:9" s="1" customFormat="1" ht="15.75" x14ac:dyDescent="0.25">
      <c r="C28" s="28">
        <v>3.03</v>
      </c>
      <c r="D28" s="41" t="s">
        <v>70</v>
      </c>
      <c r="E28" s="42">
        <v>1</v>
      </c>
      <c r="F28" s="36" t="s">
        <v>10</v>
      </c>
      <c r="G28" s="45">
        <v>125000</v>
      </c>
      <c r="H28" s="33">
        <f t="shared" si="2"/>
        <v>125000</v>
      </c>
      <c r="I28"/>
    </row>
    <row r="29" spans="3:9" s="1" customFormat="1" ht="15.75" x14ac:dyDescent="0.25">
      <c r="C29" s="28">
        <v>3.04</v>
      </c>
      <c r="D29" s="41" t="s">
        <v>74</v>
      </c>
      <c r="E29" s="42">
        <v>1</v>
      </c>
      <c r="F29" s="36" t="s">
        <v>10</v>
      </c>
      <c r="G29" s="32">
        <v>27500</v>
      </c>
      <c r="H29" s="33">
        <f t="shared" si="2"/>
        <v>27500</v>
      </c>
      <c r="I29"/>
    </row>
    <row r="30" spans="3:9" s="1" customFormat="1" ht="15.75" x14ac:dyDescent="0.25">
      <c r="C30" s="28">
        <v>3.05</v>
      </c>
      <c r="D30" s="41" t="s">
        <v>75</v>
      </c>
      <c r="E30" s="42">
        <v>1</v>
      </c>
      <c r="F30" s="36" t="s">
        <v>10</v>
      </c>
      <c r="G30" s="32">
        <v>55000</v>
      </c>
      <c r="H30" s="33">
        <f t="shared" si="2"/>
        <v>55000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4750</v>
      </c>
      <c r="H31" s="33">
        <f t="shared" si="2"/>
        <v>4750</v>
      </c>
      <c r="I31"/>
    </row>
    <row r="32" spans="3:9" s="1" customFormat="1" ht="15.75" x14ac:dyDescent="0.25">
      <c r="C32" s="28"/>
      <c r="D32" s="50"/>
      <c r="E32" s="42"/>
      <c r="F32" s="36"/>
      <c r="G32" s="47" t="s">
        <v>11</v>
      </c>
      <c r="H32" s="34">
        <f>SUM(H26:H31)</f>
        <v>355750</v>
      </c>
      <c r="I32"/>
    </row>
    <row r="33" spans="3:9" s="1" customFormat="1" ht="15.75" x14ac:dyDescent="0.25">
      <c r="C33" s="28"/>
      <c r="D33" s="50"/>
      <c r="E33" s="42"/>
      <c r="F33" s="36"/>
      <c r="G33" s="32"/>
      <c r="H33" s="33"/>
      <c r="I33"/>
    </row>
    <row r="34" spans="3:9" s="1" customFormat="1" ht="15.75" x14ac:dyDescent="0.25">
      <c r="C34" s="39">
        <v>4</v>
      </c>
      <c r="D34" s="52" t="s">
        <v>18</v>
      </c>
      <c r="E34" s="30"/>
      <c r="F34" s="31"/>
      <c r="G34" s="53"/>
      <c r="H34" s="54"/>
      <c r="I34"/>
    </row>
    <row r="35" spans="3:9" s="1" customFormat="1" ht="15.75" x14ac:dyDescent="0.25">
      <c r="C35" s="28">
        <v>4.01</v>
      </c>
      <c r="D35" s="29" t="s">
        <v>37</v>
      </c>
      <c r="E35" s="42">
        <v>1</v>
      </c>
      <c r="F35" s="31" t="s">
        <v>10</v>
      </c>
      <c r="G35" s="32">
        <v>18500</v>
      </c>
      <c r="H35" s="33">
        <f>E35*G35</f>
        <v>18500</v>
      </c>
      <c r="I35"/>
    </row>
    <row r="36" spans="3:9" s="1" customFormat="1" ht="15.75" x14ac:dyDescent="0.25">
      <c r="C36" s="28">
        <v>4.0199999999999996</v>
      </c>
      <c r="D36" s="29" t="s">
        <v>33</v>
      </c>
      <c r="E36" s="42">
        <v>1</v>
      </c>
      <c r="F36" s="31" t="s">
        <v>10</v>
      </c>
      <c r="G36" s="32">
        <v>7500</v>
      </c>
      <c r="H36" s="33">
        <f>E36*G36</f>
        <v>7500</v>
      </c>
      <c r="I36"/>
    </row>
    <row r="37" spans="3:9" s="1" customFormat="1" ht="15.75" x14ac:dyDescent="0.25">
      <c r="C37" s="28">
        <v>4.03</v>
      </c>
      <c r="D37" s="29" t="s">
        <v>19</v>
      </c>
      <c r="E37" s="30">
        <v>1</v>
      </c>
      <c r="F37" s="31" t="s">
        <v>10</v>
      </c>
      <c r="G37" s="32">
        <v>8500</v>
      </c>
      <c r="H37" s="33">
        <f t="shared" ref="H37:H40" si="3">E37*G37</f>
        <v>8500</v>
      </c>
      <c r="I37"/>
    </row>
    <row r="38" spans="3:9" s="1" customFormat="1" ht="15.75" x14ac:dyDescent="0.25">
      <c r="C38" s="28">
        <v>4.04</v>
      </c>
      <c r="D38" s="29" t="s">
        <v>93</v>
      </c>
      <c r="E38" s="30">
        <v>1</v>
      </c>
      <c r="F38" s="31" t="s">
        <v>10</v>
      </c>
      <c r="G38" s="32">
        <v>65000</v>
      </c>
      <c r="H38" s="33">
        <f t="shared" si="3"/>
        <v>65000</v>
      </c>
      <c r="I38"/>
    </row>
    <row r="39" spans="3:9" s="1" customFormat="1" ht="15.75" x14ac:dyDescent="0.25">
      <c r="C39" s="28">
        <v>4.05</v>
      </c>
      <c r="D39" s="55" t="s">
        <v>31</v>
      </c>
      <c r="E39" s="30">
        <v>1</v>
      </c>
      <c r="F39" s="31" t="s">
        <v>12</v>
      </c>
      <c r="G39" s="32">
        <v>2500</v>
      </c>
      <c r="H39" s="33">
        <f t="shared" si="3"/>
        <v>2500</v>
      </c>
      <c r="I39"/>
    </row>
    <row r="40" spans="3:9" s="1" customFormat="1" ht="15.75" x14ac:dyDescent="0.25">
      <c r="C40" s="28">
        <v>4.0599999999999996</v>
      </c>
      <c r="D40" s="55" t="s">
        <v>35</v>
      </c>
      <c r="E40" s="30">
        <v>1</v>
      </c>
      <c r="F40" s="31" t="s">
        <v>12</v>
      </c>
      <c r="G40" s="56">
        <v>52500</v>
      </c>
      <c r="H40" s="33">
        <f t="shared" si="3"/>
        <v>52500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SUM(H35:H40)</f>
        <v>154500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H17+H23+H32+H41</f>
        <v>639250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38FC-4D06-4ADC-9262-6F74DAD7C130}">
  <sheetPr>
    <pageSetUpPr fitToPage="1"/>
  </sheetPr>
  <dimension ref="C1:I46"/>
  <sheetViews>
    <sheetView zoomScale="70" zoomScaleNormal="70" workbookViewId="0">
      <selection activeCell="C6" sqref="C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95</v>
      </c>
      <c r="D3" s="71"/>
      <c r="E3" s="71"/>
      <c r="F3" s="71"/>
      <c r="G3" s="71"/>
      <c r="H3" s="72"/>
    </row>
    <row r="4" spans="3:9" ht="18" x14ac:dyDescent="0.25">
      <c r="C4" s="73" t="s">
        <v>0</v>
      </c>
      <c r="D4" s="74"/>
      <c r="E4" s="74"/>
      <c r="F4" s="74"/>
      <c r="G4" s="74"/>
      <c r="H4" s="75"/>
    </row>
    <row r="5" spans="3:9" ht="18.75" thickBot="1" x14ac:dyDescent="0.3">
      <c r="C5" s="76">
        <f>'Black Rock Pump Station'!C6:H6</f>
        <v>44260</v>
      </c>
      <c r="D5" s="77"/>
      <c r="E5" s="77"/>
      <c r="F5" s="77"/>
      <c r="G5" s="77"/>
      <c r="H5" s="78"/>
    </row>
    <row r="6" spans="3:9" ht="15.75" x14ac:dyDescent="0.25">
      <c r="C6" s="12" t="s">
        <v>1</v>
      </c>
      <c r="D6" s="13"/>
      <c r="E6" s="14"/>
      <c r="F6" s="15"/>
      <c r="G6" s="16"/>
      <c r="H6" s="17" t="s">
        <v>2</v>
      </c>
    </row>
    <row r="7" spans="3:9" ht="15.75" x14ac:dyDescent="0.25">
      <c r="C7" s="18" t="s">
        <v>3</v>
      </c>
      <c r="D7" s="19" t="s">
        <v>4</v>
      </c>
      <c r="E7" s="19" t="s">
        <v>5</v>
      </c>
      <c r="F7" s="19" t="s">
        <v>6</v>
      </c>
      <c r="G7" s="20" t="s">
        <v>7</v>
      </c>
      <c r="H7" s="21" t="s">
        <v>8</v>
      </c>
    </row>
    <row r="8" spans="3:9" s="1" customFormat="1" ht="15.75" x14ac:dyDescent="0.25">
      <c r="C8" s="35" t="s">
        <v>96</v>
      </c>
      <c r="D8" s="31"/>
      <c r="E8" s="31"/>
      <c r="F8" s="36"/>
      <c r="G8" s="37"/>
      <c r="H8" s="38"/>
      <c r="I8"/>
    </row>
    <row r="9" spans="3:9" s="1" customFormat="1" ht="15.75" x14ac:dyDescent="0.25">
      <c r="C9" s="39"/>
      <c r="D9" s="41" t="s">
        <v>97</v>
      </c>
      <c r="E9" s="31">
        <v>1</v>
      </c>
      <c r="F9" s="36" t="s">
        <v>10</v>
      </c>
      <c r="G9" s="65">
        <v>65000</v>
      </c>
      <c r="H9" s="66">
        <f>E9*G9</f>
        <v>65000</v>
      </c>
      <c r="I9"/>
    </row>
    <row r="10" spans="3:9" s="1" customFormat="1" ht="15.75" x14ac:dyDescent="0.25">
      <c r="C10" s="28"/>
      <c r="D10" s="41"/>
      <c r="E10" s="42"/>
      <c r="F10" s="36"/>
      <c r="G10" s="43"/>
      <c r="H10" s="44"/>
      <c r="I10"/>
    </row>
    <row r="11" spans="3:9" s="1" customFormat="1" ht="15.75" x14ac:dyDescent="0.25">
      <c r="C11" s="67" t="s">
        <v>98</v>
      </c>
      <c r="D11" s="41"/>
      <c r="E11" s="42"/>
      <c r="F11" s="36"/>
      <c r="G11" s="43"/>
      <c r="H11" s="44"/>
      <c r="I11"/>
    </row>
    <row r="12" spans="3:9" s="1" customFormat="1" ht="15.75" x14ac:dyDescent="0.25">
      <c r="C12" s="28"/>
      <c r="D12" s="41" t="s">
        <v>99</v>
      </c>
      <c r="E12" s="31">
        <v>1</v>
      </c>
      <c r="F12" s="36" t="s">
        <v>10</v>
      </c>
      <c r="G12" s="65">
        <v>105000</v>
      </c>
      <c r="H12" s="66">
        <f>E12*G12</f>
        <v>105000</v>
      </c>
      <c r="I12"/>
    </row>
    <row r="13" spans="3:9" s="1" customFormat="1" ht="15.75" x14ac:dyDescent="0.25">
      <c r="C13" s="28"/>
      <c r="D13" s="41"/>
      <c r="E13" s="42"/>
      <c r="F13" s="36"/>
      <c r="G13" s="43"/>
      <c r="H13" s="44"/>
      <c r="I13"/>
    </row>
    <row r="14" spans="3:9" s="1" customFormat="1" ht="15.75" x14ac:dyDescent="0.25">
      <c r="C14" s="67" t="s">
        <v>100</v>
      </c>
      <c r="D14" s="41"/>
      <c r="E14" s="42"/>
      <c r="F14" s="36"/>
      <c r="G14" s="43"/>
      <c r="H14" s="44"/>
      <c r="I14"/>
    </row>
    <row r="15" spans="3:9" s="1" customFormat="1" ht="15.75" x14ac:dyDescent="0.25">
      <c r="C15" s="67"/>
      <c r="D15" s="41" t="s">
        <v>101</v>
      </c>
      <c r="E15" s="42">
        <v>1</v>
      </c>
      <c r="F15" s="36" t="s">
        <v>10</v>
      </c>
      <c r="G15" s="69">
        <v>225000</v>
      </c>
      <c r="H15" s="66">
        <f>E15*G15</f>
        <v>225000</v>
      </c>
      <c r="I15"/>
    </row>
    <row r="16" spans="3:9" s="1" customFormat="1" ht="15.75" x14ac:dyDescent="0.25">
      <c r="C16" s="67"/>
      <c r="D16" s="41"/>
      <c r="E16" s="42"/>
      <c r="F16" s="36"/>
      <c r="G16" s="43"/>
      <c r="H16" s="44"/>
      <c r="I16"/>
    </row>
    <row r="17" spans="3:9" s="1" customFormat="1" ht="15.75" x14ac:dyDescent="0.25">
      <c r="C17" s="67" t="s">
        <v>104</v>
      </c>
      <c r="D17" s="41"/>
      <c r="E17" s="42"/>
      <c r="F17" s="36"/>
      <c r="G17" s="43"/>
      <c r="H17" s="44"/>
      <c r="I17"/>
    </row>
    <row r="18" spans="3:9" s="1" customFormat="1" ht="15.75" x14ac:dyDescent="0.25">
      <c r="C18" s="67"/>
      <c r="D18" s="41" t="s">
        <v>102</v>
      </c>
      <c r="E18" s="42">
        <v>1</v>
      </c>
      <c r="F18" s="36" t="s">
        <v>10</v>
      </c>
      <c r="G18" s="69">
        <v>165000</v>
      </c>
      <c r="H18" s="66">
        <f>E18*G18</f>
        <v>165000</v>
      </c>
      <c r="I18"/>
    </row>
    <row r="19" spans="3:9" s="1" customFormat="1" ht="15.75" x14ac:dyDescent="0.25">
      <c r="C19" s="67"/>
      <c r="D19" s="41"/>
      <c r="E19" s="42"/>
      <c r="F19" s="36"/>
      <c r="G19" s="43"/>
      <c r="H19" s="44"/>
      <c r="I19"/>
    </row>
    <row r="20" spans="3:9" s="1" customFormat="1" ht="15.75" x14ac:dyDescent="0.25">
      <c r="C20" s="67" t="s">
        <v>103</v>
      </c>
      <c r="D20" s="41"/>
      <c r="E20" s="42"/>
      <c r="F20" s="36"/>
      <c r="G20" s="43"/>
      <c r="H20" s="44"/>
      <c r="I20"/>
    </row>
    <row r="21" spans="3:9" s="1" customFormat="1" ht="15.75" x14ac:dyDescent="0.25">
      <c r="C21" s="67"/>
      <c r="D21" s="41" t="s">
        <v>101</v>
      </c>
      <c r="E21" s="42">
        <v>1</v>
      </c>
      <c r="F21" s="36" t="s">
        <v>10</v>
      </c>
      <c r="G21" s="69">
        <v>225000</v>
      </c>
      <c r="H21" s="66">
        <f>E21*G21</f>
        <v>225000</v>
      </c>
      <c r="I21"/>
    </row>
    <row r="22" spans="3:9" s="1" customFormat="1" ht="15.75" x14ac:dyDescent="0.25">
      <c r="C22" s="67"/>
      <c r="D22" s="41"/>
      <c r="E22" s="42"/>
      <c r="F22" s="36"/>
      <c r="G22" s="43"/>
      <c r="H22" s="44"/>
      <c r="I22"/>
    </row>
    <row r="23" spans="3:9" s="1" customFormat="1" ht="15.75" x14ac:dyDescent="0.25">
      <c r="C23" s="67" t="s">
        <v>105</v>
      </c>
      <c r="D23" s="41"/>
      <c r="E23" s="42"/>
      <c r="F23" s="36"/>
      <c r="G23" s="43"/>
      <c r="H23" s="44"/>
      <c r="I23"/>
    </row>
    <row r="24" spans="3:9" s="1" customFormat="1" ht="15.75" x14ac:dyDescent="0.25">
      <c r="C24" s="67"/>
      <c r="D24" s="41" t="s">
        <v>99</v>
      </c>
      <c r="E24" s="31">
        <v>1</v>
      </c>
      <c r="F24" s="36" t="s">
        <v>10</v>
      </c>
      <c r="G24" s="65">
        <v>105000</v>
      </c>
      <c r="H24" s="66">
        <f>E24*G24</f>
        <v>105000</v>
      </c>
      <c r="I24"/>
    </row>
    <row r="25" spans="3:9" s="1" customFormat="1" ht="15.75" x14ac:dyDescent="0.25">
      <c r="C25" s="67"/>
      <c r="D25" s="41"/>
      <c r="E25" s="42"/>
      <c r="F25" s="36"/>
      <c r="G25" s="43"/>
      <c r="H25" s="44"/>
      <c r="I25"/>
    </row>
    <row r="26" spans="3:9" s="1" customFormat="1" ht="15.75" x14ac:dyDescent="0.25">
      <c r="C26" s="67" t="s">
        <v>106</v>
      </c>
      <c r="D26" s="41"/>
      <c r="E26" s="42"/>
      <c r="F26" s="36"/>
      <c r="G26" s="43"/>
      <c r="H26" s="44"/>
      <c r="I26"/>
    </row>
    <row r="27" spans="3:9" s="1" customFormat="1" ht="15.75" x14ac:dyDescent="0.25">
      <c r="C27" s="67"/>
      <c r="D27" s="41" t="s">
        <v>99</v>
      </c>
      <c r="E27" s="31">
        <v>1</v>
      </c>
      <c r="F27" s="36" t="s">
        <v>10</v>
      </c>
      <c r="G27" s="65">
        <v>105000</v>
      </c>
      <c r="H27" s="66">
        <f>E27*G27</f>
        <v>105000</v>
      </c>
      <c r="I27"/>
    </row>
    <row r="28" spans="3:9" s="1" customFormat="1" ht="15.75" x14ac:dyDescent="0.25">
      <c r="C28" s="67"/>
      <c r="D28" s="41"/>
      <c r="E28" s="42"/>
      <c r="F28" s="36"/>
      <c r="G28" s="43"/>
      <c r="H28" s="44"/>
      <c r="I28"/>
    </row>
    <row r="29" spans="3:9" s="1" customFormat="1" ht="15.75" x14ac:dyDescent="0.25">
      <c r="C29" s="67" t="s">
        <v>108</v>
      </c>
      <c r="D29" s="41"/>
      <c r="E29" s="42"/>
      <c r="F29" s="36"/>
      <c r="G29" s="43"/>
      <c r="H29" s="44"/>
      <c r="I29"/>
    </row>
    <row r="30" spans="3:9" s="1" customFormat="1" ht="15.75" x14ac:dyDescent="0.25">
      <c r="C30" s="67"/>
      <c r="D30" s="41" t="s">
        <v>107</v>
      </c>
      <c r="E30" s="42">
        <v>1</v>
      </c>
      <c r="F30" s="36" t="s">
        <v>10</v>
      </c>
      <c r="G30" s="65">
        <v>22500</v>
      </c>
      <c r="H30" s="66">
        <f>E30*G30</f>
        <v>22500</v>
      </c>
      <c r="I30"/>
    </row>
    <row r="31" spans="3:9" s="1" customFormat="1" ht="16.5" thickBot="1" x14ac:dyDescent="0.3">
      <c r="C31" s="68"/>
      <c r="D31" s="61"/>
      <c r="E31" s="57"/>
      <c r="F31" s="62"/>
      <c r="G31" s="63"/>
      <c r="H31" s="64"/>
      <c r="I31"/>
    </row>
    <row r="32" spans="3:9" x14ac:dyDescent="0.25">
      <c r="C32" s="8"/>
      <c r="D32" s="4"/>
      <c r="E32" s="11"/>
      <c r="F32" s="2"/>
      <c r="G32" s="6"/>
      <c r="H32" s="7"/>
    </row>
    <row r="33" spans="3:9" x14ac:dyDescent="0.25">
      <c r="C33" s="8"/>
      <c r="D33" s="4"/>
      <c r="E33" s="11"/>
      <c r="F33" s="2"/>
      <c r="G33" s="6"/>
      <c r="H33" s="7"/>
    </row>
    <row r="34" spans="3:9" s="1" customFormat="1" x14ac:dyDescent="0.25">
      <c r="C34"/>
      <c r="D34"/>
      <c r="E34"/>
      <c r="F34"/>
      <c r="G34"/>
      <c r="H34"/>
      <c r="I34"/>
    </row>
    <row r="35" spans="3:9" s="1" customFormat="1" x14ac:dyDescent="0.25">
      <c r="C35"/>
      <c r="D35"/>
      <c r="E35"/>
      <c r="F35"/>
      <c r="G35"/>
      <c r="H35"/>
      <c r="I35"/>
    </row>
    <row r="36" spans="3:9" s="1" customFormat="1" x14ac:dyDescent="0.25">
      <c r="C36"/>
      <c r="D36"/>
      <c r="E36"/>
      <c r="F36"/>
      <c r="G36"/>
      <c r="H36"/>
      <c r="I36"/>
    </row>
    <row r="37" spans="3:9" s="1" customFormat="1" x14ac:dyDescent="0.25">
      <c r="C37"/>
      <c r="D37"/>
      <c r="E37"/>
      <c r="F37"/>
      <c r="G37"/>
      <c r="H37"/>
      <c r="I37"/>
    </row>
    <row r="38" spans="3:9" s="1" customFormat="1" x14ac:dyDescent="0.25">
      <c r="C38"/>
      <c r="D38"/>
      <c r="E38"/>
      <c r="F38"/>
      <c r="G38"/>
      <c r="H38"/>
      <c r="I38"/>
    </row>
    <row r="39" spans="3:9" s="1" customFormat="1" x14ac:dyDescent="0.25">
      <c r="C39"/>
      <c r="D39"/>
      <c r="E39"/>
      <c r="F39"/>
      <c r="G39"/>
      <c r="H39"/>
      <c r="I39"/>
    </row>
    <row r="40" spans="3:9" s="1" customFormat="1" x14ac:dyDescent="0.25">
      <c r="C40"/>
      <c r="D40"/>
      <c r="E40"/>
      <c r="F40"/>
      <c r="G40"/>
      <c r="H40"/>
      <c r="I40"/>
    </row>
    <row r="41" spans="3:9" s="1" customFormat="1" x14ac:dyDescent="0.25">
      <c r="C41"/>
      <c r="D41"/>
      <c r="E41"/>
      <c r="F41"/>
      <c r="G41"/>
      <c r="H41"/>
      <c r="I41"/>
    </row>
    <row r="42" spans="3:9" s="1" customFormat="1" x14ac:dyDescent="0.25">
      <c r="C42"/>
      <c r="D42"/>
      <c r="E42"/>
      <c r="F42"/>
      <c r="G42"/>
      <c r="H42"/>
      <c r="I42"/>
    </row>
    <row r="43" spans="3:9" s="1" customFormat="1" x14ac:dyDescent="0.25">
      <c r="C43"/>
      <c r="D43"/>
      <c r="E43"/>
      <c r="F43"/>
      <c r="G43"/>
      <c r="H43"/>
      <c r="I43"/>
    </row>
    <row r="44" spans="3:9" s="1" customFormat="1" x14ac:dyDescent="0.25">
      <c r="C44"/>
      <c r="D44"/>
      <c r="E44"/>
      <c r="F44"/>
      <c r="G44"/>
      <c r="H44"/>
      <c r="I44"/>
    </row>
    <row r="45" spans="3:9" s="1" customFormat="1" x14ac:dyDescent="0.25">
      <c r="C45"/>
      <c r="D45"/>
      <c r="E45"/>
      <c r="F45"/>
      <c r="G45"/>
      <c r="H45"/>
      <c r="I45"/>
    </row>
    <row r="46" spans="3:9" s="1" customFormat="1" x14ac:dyDescent="0.25">
      <c r="C46"/>
      <c r="D46"/>
      <c r="E46"/>
      <c r="F46"/>
      <c r="G46"/>
      <c r="H46"/>
      <c r="I46"/>
    </row>
  </sheetData>
  <mergeCells count="3">
    <mergeCell ref="C3:H3"/>
    <mergeCell ref="C4:H4"/>
    <mergeCell ref="C5:H5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AED8-DF78-4539-8BC6-B14245640DA3}">
  <sheetPr>
    <pageSetUpPr fitToPage="1"/>
  </sheetPr>
  <dimension ref="C1:I57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65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65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30000</v>
      </c>
      <c r="H13" s="44">
        <f t="shared" si="0"/>
        <v>30000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12500</v>
      </c>
      <c r="H14" s="44">
        <f t="shared" si="0"/>
        <v>12500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67000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57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4500</v>
      </c>
      <c r="H20" s="44">
        <f t="shared" ref="H20:H22" si="1">(E20*G20)</f>
        <v>4500</v>
      </c>
      <c r="I20"/>
    </row>
    <row r="21" spans="3:9" s="1" customFormat="1" ht="15.75" x14ac:dyDescent="0.25">
      <c r="C21" s="28">
        <v>2.02</v>
      </c>
      <c r="D21" s="29" t="s">
        <v>57</v>
      </c>
      <c r="E21" s="42">
        <v>1</v>
      </c>
      <c r="F21" s="36" t="s">
        <v>10</v>
      </c>
      <c r="G21" s="32">
        <v>12500</v>
      </c>
      <c r="H21" s="44">
        <f t="shared" si="1"/>
        <v>12500</v>
      </c>
      <c r="I21"/>
    </row>
    <row r="22" spans="3:9" s="1" customFormat="1" ht="15.75" x14ac:dyDescent="0.25">
      <c r="C22" s="28">
        <v>2.0299999999999998</v>
      </c>
      <c r="D22" s="29" t="s">
        <v>62</v>
      </c>
      <c r="E22" s="42">
        <v>1</v>
      </c>
      <c r="F22" s="36" t="s">
        <v>10</v>
      </c>
      <c r="G22" s="32">
        <v>12500</v>
      </c>
      <c r="H22" s="44">
        <f t="shared" si="1"/>
        <v>12500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29500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58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24500</v>
      </c>
      <c r="H26" s="33">
        <f t="shared" ref="H26:H30" si="2">E26*G26</f>
        <v>24500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22500</v>
      </c>
      <c r="H27" s="33">
        <f t="shared" si="2"/>
        <v>22500</v>
      </c>
      <c r="I27"/>
    </row>
    <row r="28" spans="3:9" s="1" customFormat="1" ht="15.75" x14ac:dyDescent="0.25">
      <c r="C28" s="28">
        <v>3.03</v>
      </c>
      <c r="D28" s="41" t="s">
        <v>63</v>
      </c>
      <c r="E28" s="42">
        <v>1</v>
      </c>
      <c r="F28" s="36" t="s">
        <v>10</v>
      </c>
      <c r="G28" s="45">
        <v>27500</v>
      </c>
      <c r="H28" s="33">
        <f t="shared" si="2"/>
        <v>27500</v>
      </c>
      <c r="I28"/>
    </row>
    <row r="29" spans="3:9" s="1" customFormat="1" ht="15.75" x14ac:dyDescent="0.25">
      <c r="C29" s="28">
        <v>3.04</v>
      </c>
      <c r="D29" s="41" t="s">
        <v>59</v>
      </c>
      <c r="E29" s="42">
        <v>1</v>
      </c>
      <c r="F29" s="36" t="s">
        <v>10</v>
      </c>
      <c r="G29" s="32">
        <v>4500</v>
      </c>
      <c r="H29" s="33">
        <f t="shared" si="2"/>
        <v>4500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1250</v>
      </c>
      <c r="H30" s="33">
        <f t="shared" si="2"/>
        <v>1250</v>
      </c>
      <c r="I30"/>
    </row>
    <row r="31" spans="3:9" s="1" customFormat="1" ht="15.75" x14ac:dyDescent="0.25">
      <c r="C31" s="28"/>
      <c r="D31" s="50"/>
      <c r="E31" s="42"/>
      <c r="F31" s="36"/>
      <c r="G31" s="47" t="s">
        <v>11</v>
      </c>
      <c r="H31" s="34">
        <f>SUM(H26:H30)</f>
        <v>80250</v>
      </c>
      <c r="I31"/>
    </row>
    <row r="32" spans="3:9" s="1" customFormat="1" ht="15.75" x14ac:dyDescent="0.25">
      <c r="C32" s="28"/>
      <c r="D32" s="50"/>
      <c r="E32" s="42"/>
      <c r="F32" s="36"/>
      <c r="G32" s="32"/>
      <c r="H32" s="33"/>
      <c r="I32"/>
    </row>
    <row r="33" spans="3:9" s="1" customFormat="1" ht="15.75" x14ac:dyDescent="0.25">
      <c r="C33" s="39">
        <v>4</v>
      </c>
      <c r="D33" s="52" t="s">
        <v>18</v>
      </c>
      <c r="E33" s="30"/>
      <c r="F33" s="31"/>
      <c r="G33" s="53"/>
      <c r="H33" s="54"/>
      <c r="I33"/>
    </row>
    <row r="34" spans="3:9" s="1" customFormat="1" ht="15.75" x14ac:dyDescent="0.25">
      <c r="C34" s="28">
        <v>4.01</v>
      </c>
      <c r="D34" s="29" t="s">
        <v>64</v>
      </c>
      <c r="E34" s="42">
        <v>1</v>
      </c>
      <c r="F34" s="31" t="s">
        <v>10</v>
      </c>
      <c r="G34" s="32">
        <v>18500</v>
      </c>
      <c r="H34" s="33">
        <f>E34*G34</f>
        <v>18500</v>
      </c>
      <c r="I34"/>
    </row>
    <row r="35" spans="3:9" s="1" customFormat="1" ht="15.75" x14ac:dyDescent="0.25">
      <c r="C35" s="28">
        <v>4.0199999999999996</v>
      </c>
      <c r="D35" s="29" t="s">
        <v>33</v>
      </c>
      <c r="E35" s="42">
        <v>1</v>
      </c>
      <c r="F35" s="31" t="s">
        <v>10</v>
      </c>
      <c r="G35" s="32">
        <v>7500</v>
      </c>
      <c r="H35" s="33">
        <f>E35*G35</f>
        <v>7500</v>
      </c>
      <c r="I35"/>
    </row>
    <row r="36" spans="3:9" s="1" customFormat="1" ht="15.75" x14ac:dyDescent="0.25">
      <c r="C36" s="28">
        <v>4.03</v>
      </c>
      <c r="D36" s="29" t="s">
        <v>60</v>
      </c>
      <c r="E36" s="30">
        <v>1</v>
      </c>
      <c r="F36" s="31" t="s">
        <v>10</v>
      </c>
      <c r="G36" s="32">
        <v>3500</v>
      </c>
      <c r="H36" s="33">
        <f t="shared" ref="H36:H39" si="3">E36*G36</f>
        <v>3500</v>
      </c>
      <c r="I36"/>
    </row>
    <row r="37" spans="3:9" s="1" customFormat="1" ht="15.75" x14ac:dyDescent="0.25">
      <c r="C37" s="28">
        <v>4.04</v>
      </c>
      <c r="D37" s="29" t="s">
        <v>61</v>
      </c>
      <c r="E37" s="30">
        <v>1</v>
      </c>
      <c r="F37" s="31" t="s">
        <v>10</v>
      </c>
      <c r="G37" s="32">
        <v>24500</v>
      </c>
      <c r="H37" s="33">
        <f t="shared" si="3"/>
        <v>24500</v>
      </c>
      <c r="I37"/>
    </row>
    <row r="38" spans="3:9" s="1" customFormat="1" ht="15.75" x14ac:dyDescent="0.25">
      <c r="C38" s="28">
        <v>4.05</v>
      </c>
      <c r="D38" s="55" t="s">
        <v>31</v>
      </c>
      <c r="E38" s="30">
        <v>1</v>
      </c>
      <c r="F38" s="31" t="s">
        <v>12</v>
      </c>
      <c r="G38" s="32">
        <v>2500</v>
      </c>
      <c r="H38" s="33">
        <f t="shared" si="3"/>
        <v>2500</v>
      </c>
      <c r="I38"/>
    </row>
    <row r="39" spans="3:9" s="1" customFormat="1" ht="15.75" x14ac:dyDescent="0.25">
      <c r="C39" s="28">
        <v>4.0599999999999996</v>
      </c>
      <c r="D39" s="55" t="s">
        <v>35</v>
      </c>
      <c r="E39" s="30">
        <v>1</v>
      </c>
      <c r="F39" s="31" t="s">
        <v>12</v>
      </c>
      <c r="G39" s="56">
        <v>12500</v>
      </c>
      <c r="H39" s="33">
        <f t="shared" si="3"/>
        <v>12500</v>
      </c>
      <c r="I39"/>
    </row>
    <row r="40" spans="3:9" s="1" customFormat="1" ht="15.75" x14ac:dyDescent="0.25">
      <c r="C40" s="51"/>
      <c r="D40" s="40"/>
      <c r="E40" s="42"/>
      <c r="F40" s="31"/>
      <c r="G40" s="47" t="s">
        <v>11</v>
      </c>
      <c r="H40" s="34">
        <f>SUM(H34:H39)</f>
        <v>69000</v>
      </c>
      <c r="I40"/>
    </row>
    <row r="41" spans="3:9" s="1" customFormat="1" ht="16.5" thickBot="1" x14ac:dyDescent="0.3">
      <c r="C41" s="28"/>
      <c r="D41" s="50"/>
      <c r="E41" s="57"/>
      <c r="F41" s="36"/>
      <c r="G41" s="32"/>
      <c r="H41" s="33"/>
      <c r="I41"/>
    </row>
    <row r="42" spans="3:9" ht="18.75" thickBot="1" x14ac:dyDescent="0.3">
      <c r="C42" s="22"/>
      <c r="D42" s="23"/>
      <c r="E42" s="24"/>
      <c r="F42" s="25"/>
      <c r="G42" s="26" t="s">
        <v>20</v>
      </c>
      <c r="H42" s="27">
        <f>H17+H23+H31+H40</f>
        <v>245750</v>
      </c>
    </row>
    <row r="43" spans="3:9" x14ac:dyDescent="0.25">
      <c r="C43" s="8"/>
      <c r="D43" s="4"/>
      <c r="E43" s="11"/>
      <c r="F43" s="2"/>
      <c r="G43" s="6"/>
      <c r="H43" s="7"/>
    </row>
    <row r="44" spans="3:9" x14ac:dyDescent="0.25">
      <c r="C44" s="8"/>
      <c r="D44" s="4"/>
      <c r="E44" s="11"/>
      <c r="F44" s="2"/>
      <c r="G44" s="6"/>
      <c r="H44" s="7"/>
    </row>
    <row r="45" spans="3:9" s="1" customFormat="1" x14ac:dyDescent="0.25">
      <c r="C45"/>
      <c r="D45"/>
      <c r="E45"/>
      <c r="F45"/>
      <c r="G45"/>
      <c r="H45"/>
      <c r="I45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9E85-A2FA-4CBF-9B20-FC26A4C7D95F}">
  <sheetPr>
    <pageSetUpPr fitToPage="1"/>
  </sheetPr>
  <dimension ref="C1:I60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66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66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12500</v>
      </c>
      <c r="H13" s="44">
        <f t="shared" si="0"/>
        <v>12500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8500</v>
      </c>
      <c r="H14" s="44">
        <f t="shared" si="0"/>
        <v>8500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45500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45000</v>
      </c>
      <c r="H21" s="44">
        <f t="shared" si="1"/>
        <v>45000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66000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85000</v>
      </c>
      <c r="H26" s="33">
        <f t="shared" ref="H26:H32" si="2">E26*G26</f>
        <v>85000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38000</v>
      </c>
      <c r="H27" s="33">
        <f t="shared" si="2"/>
        <v>38000</v>
      </c>
      <c r="I27"/>
    </row>
    <row r="28" spans="3:9" s="1" customFormat="1" ht="15.75" x14ac:dyDescent="0.25">
      <c r="C28" s="28">
        <v>3.03</v>
      </c>
      <c r="D28" s="41" t="s">
        <v>67</v>
      </c>
      <c r="E28" s="42">
        <v>1</v>
      </c>
      <c r="F28" s="36" t="s">
        <v>10</v>
      </c>
      <c r="G28" s="45">
        <v>175000</v>
      </c>
      <c r="H28" s="33">
        <f t="shared" si="2"/>
        <v>175000</v>
      </c>
      <c r="I28"/>
    </row>
    <row r="29" spans="3:9" s="1" customFormat="1" ht="15.75" x14ac:dyDescent="0.25">
      <c r="C29" s="28">
        <v>3.04</v>
      </c>
      <c r="D29" s="41" t="s">
        <v>22</v>
      </c>
      <c r="E29" s="42">
        <v>1</v>
      </c>
      <c r="F29" s="36" t="s">
        <v>10</v>
      </c>
      <c r="G29" s="32">
        <v>8500</v>
      </c>
      <c r="H29" s="33">
        <f t="shared" si="2"/>
        <v>8500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3500</v>
      </c>
      <c r="H30" s="33">
        <f t="shared" si="2"/>
        <v>3500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3500</v>
      </c>
      <c r="H31" s="33">
        <f t="shared" si="2"/>
        <v>3500</v>
      </c>
      <c r="I31"/>
    </row>
    <row r="32" spans="3:9" s="1" customFormat="1" ht="15.75" x14ac:dyDescent="0.25">
      <c r="C32" s="28">
        <v>3.07</v>
      </c>
      <c r="D32" s="41" t="s">
        <v>25</v>
      </c>
      <c r="E32" s="42">
        <v>1</v>
      </c>
      <c r="F32" s="36" t="s">
        <v>10</v>
      </c>
      <c r="G32" s="32">
        <v>25000</v>
      </c>
      <c r="H32" s="33">
        <f t="shared" si="2"/>
        <v>25000</v>
      </c>
      <c r="I32"/>
    </row>
    <row r="33" spans="3:9" s="1" customFormat="1" ht="15.75" x14ac:dyDescent="0.25">
      <c r="C33" s="28">
        <v>3.08</v>
      </c>
      <c r="D33" s="49" t="s">
        <v>26</v>
      </c>
      <c r="E33" s="42">
        <v>1</v>
      </c>
      <c r="F33" s="36" t="s">
        <v>10</v>
      </c>
      <c r="G33" s="32">
        <v>17000</v>
      </c>
      <c r="H33" s="33">
        <f>E33*G33</f>
        <v>17000</v>
      </c>
      <c r="I33"/>
    </row>
    <row r="34" spans="3:9" s="1" customFormat="1" ht="15.75" x14ac:dyDescent="0.25">
      <c r="C34" s="28"/>
      <c r="D34" s="50"/>
      <c r="E34" s="42"/>
      <c r="F34" s="36"/>
      <c r="G34" s="47" t="s">
        <v>11</v>
      </c>
      <c r="H34" s="34">
        <f>SUM(H26:H33)</f>
        <v>355500</v>
      </c>
      <c r="I34"/>
    </row>
    <row r="35" spans="3:9" s="1" customFormat="1" ht="15.75" x14ac:dyDescent="0.25">
      <c r="C35" s="28"/>
      <c r="D35" s="50"/>
      <c r="E35" s="42"/>
      <c r="F35" s="36"/>
      <c r="G35" s="32"/>
      <c r="H35" s="33"/>
      <c r="I35"/>
    </row>
    <row r="36" spans="3:9" s="1" customFormat="1" ht="15.75" x14ac:dyDescent="0.25">
      <c r="C36" s="39">
        <v>4</v>
      </c>
      <c r="D36" s="52" t="s">
        <v>18</v>
      </c>
      <c r="E36" s="30"/>
      <c r="F36" s="31"/>
      <c r="G36" s="53"/>
      <c r="H36" s="54"/>
      <c r="I36"/>
    </row>
    <row r="37" spans="3:9" s="1" customFormat="1" ht="15.75" x14ac:dyDescent="0.25">
      <c r="C37" s="28">
        <v>4.01</v>
      </c>
      <c r="D37" s="29" t="s">
        <v>37</v>
      </c>
      <c r="E37" s="42">
        <v>1</v>
      </c>
      <c r="F37" s="31" t="s">
        <v>10</v>
      </c>
      <c r="G37" s="32">
        <v>12500</v>
      </c>
      <c r="H37" s="33">
        <f>E37*G37</f>
        <v>12500</v>
      </c>
      <c r="I37"/>
    </row>
    <row r="38" spans="3:9" s="1" customFormat="1" ht="15.75" x14ac:dyDescent="0.25">
      <c r="C38" s="28">
        <v>4.0199999999999996</v>
      </c>
      <c r="D38" s="29" t="s">
        <v>33</v>
      </c>
      <c r="E38" s="42">
        <v>1</v>
      </c>
      <c r="F38" s="31" t="s">
        <v>10</v>
      </c>
      <c r="G38" s="32">
        <v>7500</v>
      </c>
      <c r="H38" s="33">
        <f>E38*G38</f>
        <v>7500</v>
      </c>
      <c r="I38"/>
    </row>
    <row r="39" spans="3:9" s="1" customFormat="1" ht="15.75" x14ac:dyDescent="0.25">
      <c r="C39" s="28">
        <v>4.03</v>
      </c>
      <c r="D39" s="29" t="s">
        <v>19</v>
      </c>
      <c r="E39" s="30">
        <v>1</v>
      </c>
      <c r="F39" s="31" t="s">
        <v>10</v>
      </c>
      <c r="G39" s="32">
        <v>8500</v>
      </c>
      <c r="H39" s="33">
        <f t="shared" ref="H39:H42" si="3">E39*G39</f>
        <v>8500</v>
      </c>
      <c r="I39"/>
    </row>
    <row r="40" spans="3:9" s="1" customFormat="1" ht="15.75" x14ac:dyDescent="0.25">
      <c r="C40" s="28">
        <v>4.04</v>
      </c>
      <c r="D40" s="29" t="s">
        <v>68</v>
      </c>
      <c r="E40" s="30">
        <v>1</v>
      </c>
      <c r="F40" s="31" t="s">
        <v>10</v>
      </c>
      <c r="G40" s="32">
        <v>125000</v>
      </c>
      <c r="H40" s="33">
        <f t="shared" si="3"/>
        <v>125000</v>
      </c>
      <c r="I40"/>
    </row>
    <row r="41" spans="3:9" s="1" customFormat="1" ht="15.75" x14ac:dyDescent="0.25">
      <c r="C41" s="28">
        <v>4.05</v>
      </c>
      <c r="D41" s="55" t="s">
        <v>31</v>
      </c>
      <c r="E41" s="30">
        <v>1</v>
      </c>
      <c r="F41" s="31" t="s">
        <v>12</v>
      </c>
      <c r="G41" s="32">
        <v>2500</v>
      </c>
      <c r="H41" s="33">
        <f t="shared" si="3"/>
        <v>2500</v>
      </c>
      <c r="I41"/>
    </row>
    <row r="42" spans="3:9" s="1" customFormat="1" ht="15.75" x14ac:dyDescent="0.25">
      <c r="C42" s="28">
        <v>4.0599999999999996</v>
      </c>
      <c r="D42" s="55" t="s">
        <v>35</v>
      </c>
      <c r="E42" s="30">
        <v>1</v>
      </c>
      <c r="F42" s="31" t="s">
        <v>12</v>
      </c>
      <c r="G42" s="56">
        <v>40000</v>
      </c>
      <c r="H42" s="33">
        <f t="shared" si="3"/>
        <v>40000</v>
      </c>
      <c r="I42"/>
    </row>
    <row r="43" spans="3:9" s="1" customFormat="1" ht="15.75" x14ac:dyDescent="0.25">
      <c r="C43" s="51"/>
      <c r="D43" s="40"/>
      <c r="E43" s="42"/>
      <c r="F43" s="31"/>
      <c r="G43" s="47" t="s">
        <v>11</v>
      </c>
      <c r="H43" s="34">
        <f>SUM(H37:H42)</f>
        <v>196000</v>
      </c>
      <c r="I43"/>
    </row>
    <row r="44" spans="3:9" s="1" customFormat="1" ht="16.5" thickBot="1" x14ac:dyDescent="0.3">
      <c r="C44" s="28"/>
      <c r="D44" s="50"/>
      <c r="E44" s="57"/>
      <c r="F44" s="36"/>
      <c r="G44" s="32"/>
      <c r="H44" s="33"/>
      <c r="I44"/>
    </row>
    <row r="45" spans="3:9" ht="18.75" thickBot="1" x14ac:dyDescent="0.3">
      <c r="C45" s="22"/>
      <c r="D45" s="23"/>
      <c r="E45" s="24"/>
      <c r="F45" s="25"/>
      <c r="G45" s="26" t="s">
        <v>20</v>
      </c>
      <c r="H45" s="27">
        <f>H17+H23+H34+H43</f>
        <v>663000</v>
      </c>
    </row>
    <row r="46" spans="3:9" x14ac:dyDescent="0.25">
      <c r="C46" s="8"/>
      <c r="D46" s="4"/>
      <c r="E46" s="11"/>
      <c r="F46" s="2"/>
      <c r="G46" s="6"/>
      <c r="H46" s="7"/>
    </row>
    <row r="47" spans="3:9" x14ac:dyDescent="0.25">
      <c r="C47" s="8"/>
      <c r="D47" s="4"/>
      <c r="E47" s="11"/>
      <c r="F47" s="2"/>
      <c r="G47" s="6"/>
      <c r="H47" s="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  <row r="59" spans="3:9" s="1" customFormat="1" x14ac:dyDescent="0.25">
      <c r="C59"/>
      <c r="D59"/>
      <c r="E59"/>
      <c r="F59"/>
      <c r="G59"/>
      <c r="H59"/>
      <c r="I59"/>
    </row>
    <row r="60" spans="3:9" s="1" customFormat="1" x14ac:dyDescent="0.25">
      <c r="C60"/>
      <c r="D60"/>
      <c r="E60"/>
      <c r="F60"/>
      <c r="G60"/>
      <c r="H60"/>
      <c r="I60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F5955-B7D7-4694-B752-D6AB9A6C3F7C}">
  <sheetPr>
    <pageSetUpPr fitToPage="1"/>
  </sheetPr>
  <dimension ref="C1:I60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69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69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12500</v>
      </c>
      <c r="H13" s="44">
        <f t="shared" si="0"/>
        <v>12500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8500</v>
      </c>
      <c r="H14" s="44">
        <f t="shared" si="0"/>
        <v>8500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45500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35000</v>
      </c>
      <c r="H21" s="44">
        <f t="shared" si="1"/>
        <v>35000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56000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85000</v>
      </c>
      <c r="H26" s="33">
        <f t="shared" ref="H26:H32" si="2">E26*G26</f>
        <v>85000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38000</v>
      </c>
      <c r="H27" s="33">
        <f t="shared" si="2"/>
        <v>38000</v>
      </c>
      <c r="I27"/>
    </row>
    <row r="28" spans="3:9" s="1" customFormat="1" ht="15.75" x14ac:dyDescent="0.25">
      <c r="C28" s="28">
        <v>3.03</v>
      </c>
      <c r="D28" s="41" t="s">
        <v>70</v>
      </c>
      <c r="E28" s="42">
        <v>1</v>
      </c>
      <c r="F28" s="36" t="s">
        <v>10</v>
      </c>
      <c r="G28" s="45">
        <v>155000</v>
      </c>
      <c r="H28" s="33">
        <f t="shared" si="2"/>
        <v>155000</v>
      </c>
      <c r="I28"/>
    </row>
    <row r="29" spans="3:9" s="1" customFormat="1" ht="15.75" x14ac:dyDescent="0.25">
      <c r="C29" s="28">
        <v>3.04</v>
      </c>
      <c r="D29" s="41" t="s">
        <v>22</v>
      </c>
      <c r="E29" s="42">
        <v>1</v>
      </c>
      <c r="F29" s="36" t="s">
        <v>10</v>
      </c>
      <c r="G29" s="32">
        <v>8500</v>
      </c>
      <c r="H29" s="33">
        <f t="shared" si="2"/>
        <v>8500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3500</v>
      </c>
      <c r="H30" s="33">
        <f t="shared" si="2"/>
        <v>3500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3500</v>
      </c>
      <c r="H31" s="33">
        <f t="shared" si="2"/>
        <v>3500</v>
      </c>
      <c r="I31"/>
    </row>
    <row r="32" spans="3:9" s="1" customFormat="1" ht="15.75" x14ac:dyDescent="0.25">
      <c r="C32" s="28">
        <v>3.07</v>
      </c>
      <c r="D32" s="41" t="s">
        <v>25</v>
      </c>
      <c r="E32" s="42">
        <v>1</v>
      </c>
      <c r="F32" s="36" t="s">
        <v>10</v>
      </c>
      <c r="G32" s="32">
        <v>25000</v>
      </c>
      <c r="H32" s="33">
        <f t="shared" si="2"/>
        <v>25000</v>
      </c>
      <c r="I32"/>
    </row>
    <row r="33" spans="3:9" s="1" customFormat="1" ht="15.75" x14ac:dyDescent="0.25">
      <c r="C33" s="28">
        <v>3.08</v>
      </c>
      <c r="D33" s="49" t="s">
        <v>26</v>
      </c>
      <c r="E33" s="42">
        <v>1</v>
      </c>
      <c r="F33" s="36" t="s">
        <v>10</v>
      </c>
      <c r="G33" s="32">
        <v>17000</v>
      </c>
      <c r="H33" s="33">
        <f>E33*G33</f>
        <v>17000</v>
      </c>
      <c r="I33"/>
    </row>
    <row r="34" spans="3:9" s="1" customFormat="1" ht="15.75" x14ac:dyDescent="0.25">
      <c r="C34" s="28"/>
      <c r="D34" s="50"/>
      <c r="E34" s="42"/>
      <c r="F34" s="36"/>
      <c r="G34" s="47" t="s">
        <v>11</v>
      </c>
      <c r="H34" s="34">
        <f>SUM(H26:H33)</f>
        <v>335500</v>
      </c>
      <c r="I34"/>
    </row>
    <row r="35" spans="3:9" s="1" customFormat="1" ht="15.75" x14ac:dyDescent="0.25">
      <c r="C35" s="28"/>
      <c r="D35" s="50"/>
      <c r="E35" s="42"/>
      <c r="F35" s="36"/>
      <c r="G35" s="32"/>
      <c r="H35" s="33"/>
      <c r="I35"/>
    </row>
    <row r="36" spans="3:9" s="1" customFormat="1" ht="15.75" x14ac:dyDescent="0.25">
      <c r="C36" s="39">
        <v>4</v>
      </c>
      <c r="D36" s="52" t="s">
        <v>18</v>
      </c>
      <c r="E36" s="30"/>
      <c r="F36" s="31"/>
      <c r="G36" s="53"/>
      <c r="H36" s="54"/>
      <c r="I36"/>
    </row>
    <row r="37" spans="3:9" s="1" customFormat="1" ht="15.75" x14ac:dyDescent="0.25">
      <c r="C37" s="28">
        <v>4.01</v>
      </c>
      <c r="D37" s="29" t="s">
        <v>37</v>
      </c>
      <c r="E37" s="42">
        <v>1</v>
      </c>
      <c r="F37" s="31" t="s">
        <v>10</v>
      </c>
      <c r="G37" s="32">
        <v>12500</v>
      </c>
      <c r="H37" s="33">
        <f>E37*G37</f>
        <v>12500</v>
      </c>
      <c r="I37"/>
    </row>
    <row r="38" spans="3:9" s="1" customFormat="1" ht="15.75" x14ac:dyDescent="0.25">
      <c r="C38" s="28">
        <v>4.0199999999999996</v>
      </c>
      <c r="D38" s="29" t="s">
        <v>33</v>
      </c>
      <c r="E38" s="42">
        <v>1</v>
      </c>
      <c r="F38" s="31" t="s">
        <v>10</v>
      </c>
      <c r="G38" s="32">
        <v>7500</v>
      </c>
      <c r="H38" s="33">
        <f>E38*G38</f>
        <v>7500</v>
      </c>
      <c r="I38"/>
    </row>
    <row r="39" spans="3:9" s="1" customFormat="1" ht="15.75" x14ac:dyDescent="0.25">
      <c r="C39" s="28">
        <v>4.03</v>
      </c>
      <c r="D39" s="29" t="s">
        <v>19</v>
      </c>
      <c r="E39" s="30">
        <v>1</v>
      </c>
      <c r="F39" s="31" t="s">
        <v>10</v>
      </c>
      <c r="G39" s="32">
        <v>8500</v>
      </c>
      <c r="H39" s="33">
        <f t="shared" ref="H39:H42" si="3">E39*G39</f>
        <v>8500</v>
      </c>
      <c r="I39"/>
    </row>
    <row r="40" spans="3:9" s="1" customFormat="1" ht="15.75" x14ac:dyDescent="0.25">
      <c r="C40" s="28">
        <v>4.04</v>
      </c>
      <c r="D40" s="29" t="s">
        <v>71</v>
      </c>
      <c r="E40" s="30">
        <v>1</v>
      </c>
      <c r="F40" s="31" t="s">
        <v>10</v>
      </c>
      <c r="G40" s="32">
        <v>65000</v>
      </c>
      <c r="H40" s="33">
        <f t="shared" si="3"/>
        <v>65000</v>
      </c>
      <c r="I40"/>
    </row>
    <row r="41" spans="3:9" s="1" customFormat="1" ht="15.75" x14ac:dyDescent="0.25">
      <c r="C41" s="28">
        <v>4.05</v>
      </c>
      <c r="D41" s="55" t="s">
        <v>31</v>
      </c>
      <c r="E41" s="30">
        <v>1</v>
      </c>
      <c r="F41" s="31" t="s">
        <v>12</v>
      </c>
      <c r="G41" s="32">
        <v>2500</v>
      </c>
      <c r="H41" s="33">
        <f t="shared" si="3"/>
        <v>2500</v>
      </c>
      <c r="I41"/>
    </row>
    <row r="42" spans="3:9" s="1" customFormat="1" ht="15.75" x14ac:dyDescent="0.25">
      <c r="C42" s="28">
        <v>4.0599999999999996</v>
      </c>
      <c r="D42" s="55" t="s">
        <v>35</v>
      </c>
      <c r="E42" s="30">
        <v>1</v>
      </c>
      <c r="F42" s="31" t="s">
        <v>12</v>
      </c>
      <c r="G42" s="56">
        <v>40000</v>
      </c>
      <c r="H42" s="33">
        <f t="shared" si="3"/>
        <v>40000</v>
      </c>
      <c r="I42"/>
    </row>
    <row r="43" spans="3:9" s="1" customFormat="1" ht="15.75" x14ac:dyDescent="0.25">
      <c r="C43" s="51"/>
      <c r="D43" s="40"/>
      <c r="E43" s="42"/>
      <c r="F43" s="31"/>
      <c r="G43" s="47" t="s">
        <v>11</v>
      </c>
      <c r="H43" s="34">
        <f>SUM(H37:H42)</f>
        <v>136000</v>
      </c>
      <c r="I43"/>
    </row>
    <row r="44" spans="3:9" s="1" customFormat="1" ht="16.5" thickBot="1" x14ac:dyDescent="0.3">
      <c r="C44" s="28"/>
      <c r="D44" s="50"/>
      <c r="E44" s="57"/>
      <c r="F44" s="36"/>
      <c r="G44" s="32"/>
      <c r="H44" s="33"/>
      <c r="I44"/>
    </row>
    <row r="45" spans="3:9" ht="18.75" thickBot="1" x14ac:dyDescent="0.3">
      <c r="C45" s="22"/>
      <c r="D45" s="23"/>
      <c r="E45" s="24"/>
      <c r="F45" s="25"/>
      <c r="G45" s="26" t="s">
        <v>20</v>
      </c>
      <c r="H45" s="27">
        <f>H17+H23+H34+H43</f>
        <v>573000</v>
      </c>
    </row>
    <row r="46" spans="3:9" x14ac:dyDescent="0.25">
      <c r="C46" s="8"/>
      <c r="D46" s="4"/>
      <c r="E46" s="11"/>
      <c r="F46" s="2"/>
      <c r="G46" s="6"/>
      <c r="H46" s="7"/>
    </row>
    <row r="47" spans="3:9" x14ac:dyDescent="0.25">
      <c r="C47" s="8"/>
      <c r="D47" s="4"/>
      <c r="E47" s="11"/>
      <c r="F47" s="2"/>
      <c r="G47" s="6"/>
      <c r="H47" s="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  <row r="59" spans="3:9" s="1" customFormat="1" x14ac:dyDescent="0.25">
      <c r="C59"/>
      <c r="D59"/>
      <c r="E59"/>
      <c r="F59"/>
      <c r="G59"/>
      <c r="H59"/>
      <c r="I59"/>
    </row>
    <row r="60" spans="3:9" s="1" customFormat="1" x14ac:dyDescent="0.25">
      <c r="C60"/>
      <c r="D60"/>
      <c r="E60"/>
      <c r="F60"/>
      <c r="G60"/>
      <c r="H60"/>
      <c r="I60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6464F-EA4A-4372-BA25-A6A19071F0D7}">
  <sheetPr>
    <pageSetUpPr fitToPage="1"/>
  </sheetPr>
  <dimension ref="C1:I58"/>
  <sheetViews>
    <sheetView zoomScale="70" zoomScaleNormal="70" workbookViewId="0">
      <selection activeCell="H50" sqref="H50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72</v>
      </c>
      <c r="D3" s="71"/>
      <c r="E3" s="71"/>
      <c r="F3" s="71"/>
      <c r="G3" s="71"/>
      <c r="H3" s="72"/>
    </row>
    <row r="4" spans="3:9" ht="18" x14ac:dyDescent="0.25">
      <c r="C4" s="73" t="s">
        <v>73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72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12500</v>
      </c>
      <c r="H13" s="44">
        <f t="shared" si="0"/>
        <v>12500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8500</v>
      </c>
      <c r="H14" s="44">
        <f t="shared" si="0"/>
        <v>8500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45500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35000</v>
      </c>
      <c r="H21" s="44">
        <f t="shared" si="1"/>
        <v>35000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56000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125000</v>
      </c>
      <c r="H26" s="33">
        <f t="shared" ref="H26:H31" si="2">E26*G26</f>
        <v>125000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47500</v>
      </c>
      <c r="H27" s="33">
        <f t="shared" si="2"/>
        <v>47500</v>
      </c>
      <c r="I27"/>
    </row>
    <row r="28" spans="3:9" s="1" customFormat="1" ht="15.75" x14ac:dyDescent="0.25">
      <c r="C28" s="28">
        <v>3.03</v>
      </c>
      <c r="D28" s="41" t="s">
        <v>76</v>
      </c>
      <c r="E28" s="42">
        <v>1</v>
      </c>
      <c r="F28" s="36" t="s">
        <v>10</v>
      </c>
      <c r="G28" s="45">
        <v>175000</v>
      </c>
      <c r="H28" s="33">
        <f t="shared" si="2"/>
        <v>175000</v>
      </c>
      <c r="I28"/>
    </row>
    <row r="29" spans="3:9" s="1" customFormat="1" ht="15.75" x14ac:dyDescent="0.25">
      <c r="C29" s="28">
        <v>3.04</v>
      </c>
      <c r="D29" s="41" t="s">
        <v>74</v>
      </c>
      <c r="E29" s="42">
        <v>1</v>
      </c>
      <c r="F29" s="36" t="s">
        <v>10</v>
      </c>
      <c r="G29" s="32">
        <v>27500</v>
      </c>
      <c r="H29" s="33">
        <f t="shared" si="2"/>
        <v>27500</v>
      </c>
      <c r="I29"/>
    </row>
    <row r="30" spans="3:9" s="1" customFormat="1" ht="15.75" x14ac:dyDescent="0.25">
      <c r="C30" s="28">
        <v>3.05</v>
      </c>
      <c r="D30" s="41" t="s">
        <v>75</v>
      </c>
      <c r="E30" s="42">
        <v>1</v>
      </c>
      <c r="F30" s="36" t="s">
        <v>10</v>
      </c>
      <c r="G30" s="32">
        <v>65000</v>
      </c>
      <c r="H30" s="33">
        <f t="shared" si="2"/>
        <v>65000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4750</v>
      </c>
      <c r="H31" s="33">
        <f t="shared" si="2"/>
        <v>4750</v>
      </c>
      <c r="I31"/>
    </row>
    <row r="32" spans="3:9" s="1" customFormat="1" ht="15.75" x14ac:dyDescent="0.25">
      <c r="C32" s="28"/>
      <c r="D32" s="50"/>
      <c r="E32" s="42"/>
      <c r="F32" s="36"/>
      <c r="G32" s="47" t="s">
        <v>11</v>
      </c>
      <c r="H32" s="34">
        <f>SUM(H26:H31)</f>
        <v>444750</v>
      </c>
      <c r="I32"/>
    </row>
    <row r="33" spans="3:9" s="1" customFormat="1" ht="15.75" x14ac:dyDescent="0.25">
      <c r="C33" s="28"/>
      <c r="D33" s="50"/>
      <c r="E33" s="42"/>
      <c r="F33" s="36"/>
      <c r="G33" s="32"/>
      <c r="H33" s="33"/>
      <c r="I33"/>
    </row>
    <row r="34" spans="3:9" s="1" customFormat="1" ht="15.75" x14ac:dyDescent="0.25">
      <c r="C34" s="39">
        <v>4</v>
      </c>
      <c r="D34" s="52" t="s">
        <v>18</v>
      </c>
      <c r="E34" s="30"/>
      <c r="F34" s="31"/>
      <c r="G34" s="53"/>
      <c r="H34" s="54"/>
      <c r="I34"/>
    </row>
    <row r="35" spans="3:9" s="1" customFormat="1" ht="15.75" x14ac:dyDescent="0.25">
      <c r="C35" s="28">
        <v>4.01</v>
      </c>
      <c r="D35" s="29" t="s">
        <v>37</v>
      </c>
      <c r="E35" s="42">
        <v>1</v>
      </c>
      <c r="F35" s="31" t="s">
        <v>10</v>
      </c>
      <c r="G35" s="32">
        <v>18500</v>
      </c>
      <c r="H35" s="33">
        <f>E35*G35</f>
        <v>18500</v>
      </c>
      <c r="I35"/>
    </row>
    <row r="36" spans="3:9" s="1" customFormat="1" ht="15.75" x14ac:dyDescent="0.25">
      <c r="C36" s="28">
        <v>4.0199999999999996</v>
      </c>
      <c r="D36" s="29" t="s">
        <v>33</v>
      </c>
      <c r="E36" s="42">
        <v>1</v>
      </c>
      <c r="F36" s="31" t="s">
        <v>10</v>
      </c>
      <c r="G36" s="32">
        <v>7500</v>
      </c>
      <c r="H36" s="33">
        <f>E36*G36</f>
        <v>7500</v>
      </c>
      <c r="I36"/>
    </row>
    <row r="37" spans="3:9" s="1" customFormat="1" ht="15.75" x14ac:dyDescent="0.25">
      <c r="C37" s="28">
        <v>4.03</v>
      </c>
      <c r="D37" s="29" t="s">
        <v>19</v>
      </c>
      <c r="E37" s="30">
        <v>1</v>
      </c>
      <c r="F37" s="31" t="s">
        <v>10</v>
      </c>
      <c r="G37" s="32">
        <v>8500</v>
      </c>
      <c r="H37" s="33">
        <f t="shared" ref="H37:H40" si="3">E37*G37</f>
        <v>8500</v>
      </c>
      <c r="I37"/>
    </row>
    <row r="38" spans="3:9" s="1" customFormat="1" ht="15.75" x14ac:dyDescent="0.25">
      <c r="C38" s="28">
        <v>4.04</v>
      </c>
      <c r="D38" s="29" t="s">
        <v>77</v>
      </c>
      <c r="E38" s="30">
        <v>1</v>
      </c>
      <c r="F38" s="31" t="s">
        <v>10</v>
      </c>
      <c r="G38" s="32">
        <v>85000</v>
      </c>
      <c r="H38" s="33">
        <f t="shared" si="3"/>
        <v>85000</v>
      </c>
      <c r="I38"/>
    </row>
    <row r="39" spans="3:9" s="1" customFormat="1" ht="15.75" x14ac:dyDescent="0.25">
      <c r="C39" s="28">
        <v>4.05</v>
      </c>
      <c r="D39" s="55" t="s">
        <v>31</v>
      </c>
      <c r="E39" s="30">
        <v>1</v>
      </c>
      <c r="F39" s="31" t="s">
        <v>12</v>
      </c>
      <c r="G39" s="32">
        <v>2500</v>
      </c>
      <c r="H39" s="33">
        <f t="shared" si="3"/>
        <v>2500</v>
      </c>
      <c r="I39"/>
    </row>
    <row r="40" spans="3:9" s="1" customFormat="1" ht="15.75" x14ac:dyDescent="0.25">
      <c r="C40" s="28">
        <v>4.0599999999999996</v>
      </c>
      <c r="D40" s="55" t="s">
        <v>35</v>
      </c>
      <c r="E40" s="30">
        <v>1</v>
      </c>
      <c r="F40" s="31" t="s">
        <v>12</v>
      </c>
      <c r="G40" s="56">
        <v>47250</v>
      </c>
      <c r="H40" s="33">
        <f t="shared" si="3"/>
        <v>47250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SUM(H35:H40)</f>
        <v>169250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H17+H23+H32+H41</f>
        <v>715500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7D5D-E876-4713-9242-581451340987}">
  <sheetPr>
    <pageSetUpPr fitToPage="1"/>
  </sheetPr>
  <dimension ref="C1:I57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78</v>
      </c>
      <c r="D3" s="71"/>
      <c r="E3" s="71"/>
      <c r="F3" s="71"/>
      <c r="G3" s="71"/>
      <c r="H3" s="72"/>
    </row>
    <row r="4" spans="3:9" ht="18" x14ac:dyDescent="0.25">
      <c r="C4" s="73" t="s">
        <v>40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78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12500</v>
      </c>
      <c r="H11" s="44">
        <f t="shared" ref="H11:H16" si="0">(E11*G11)</f>
        <v>12500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6500</v>
      </c>
      <c r="H13" s="44">
        <f t="shared" si="0"/>
        <v>6500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8500</v>
      </c>
      <c r="H14" s="44">
        <f t="shared" si="0"/>
        <v>8500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5000</v>
      </c>
      <c r="H16" s="44">
        <f t="shared" si="0"/>
        <v>5000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39500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57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4500</v>
      </c>
      <c r="H20" s="44">
        <f t="shared" ref="H20:H22" si="1">(E20*G20)</f>
        <v>4500</v>
      </c>
      <c r="I20"/>
    </row>
    <row r="21" spans="3:9" s="1" customFormat="1" ht="15.75" x14ac:dyDescent="0.25">
      <c r="C21" s="28">
        <v>2.02</v>
      </c>
      <c r="D21" s="29" t="s">
        <v>57</v>
      </c>
      <c r="E21" s="42">
        <v>1</v>
      </c>
      <c r="F21" s="36" t="s">
        <v>10</v>
      </c>
      <c r="G21" s="32">
        <v>3500</v>
      </c>
      <c r="H21" s="44">
        <f t="shared" si="1"/>
        <v>3500</v>
      </c>
      <c r="I21"/>
    </row>
    <row r="22" spans="3:9" s="1" customFormat="1" ht="15.75" x14ac:dyDescent="0.25">
      <c r="C22" s="28">
        <v>2.0299999999999998</v>
      </c>
      <c r="D22" s="29" t="s">
        <v>62</v>
      </c>
      <c r="E22" s="42">
        <v>1</v>
      </c>
      <c r="F22" s="36" t="s">
        <v>10</v>
      </c>
      <c r="G22" s="32">
        <v>12500</v>
      </c>
      <c r="H22" s="44">
        <f t="shared" si="1"/>
        <v>12500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20500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58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24500</v>
      </c>
      <c r="H26" s="33">
        <f t="shared" ref="H26:H30" si="2">E26*G26</f>
        <v>24500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22500</v>
      </c>
      <c r="H27" s="33">
        <f t="shared" si="2"/>
        <v>22500</v>
      </c>
      <c r="I27"/>
    </row>
    <row r="28" spans="3:9" s="1" customFormat="1" ht="15.75" x14ac:dyDescent="0.25">
      <c r="C28" s="28">
        <v>3.03</v>
      </c>
      <c r="D28" s="41" t="s">
        <v>63</v>
      </c>
      <c r="E28" s="42">
        <v>1</v>
      </c>
      <c r="F28" s="36" t="s">
        <v>10</v>
      </c>
      <c r="G28" s="45">
        <v>27500</v>
      </c>
      <c r="H28" s="33">
        <f t="shared" si="2"/>
        <v>27500</v>
      </c>
      <c r="I28"/>
    </row>
    <row r="29" spans="3:9" s="1" customFormat="1" ht="15.75" x14ac:dyDescent="0.25">
      <c r="C29" s="28">
        <v>3.04</v>
      </c>
      <c r="D29" s="41" t="s">
        <v>59</v>
      </c>
      <c r="E29" s="42">
        <v>1</v>
      </c>
      <c r="F29" s="36" t="s">
        <v>10</v>
      </c>
      <c r="G29" s="32">
        <v>4500</v>
      </c>
      <c r="H29" s="33">
        <f t="shared" si="2"/>
        <v>4500</v>
      </c>
      <c r="I29"/>
    </row>
    <row r="30" spans="3:9" s="1" customFormat="1" ht="15.75" x14ac:dyDescent="0.25">
      <c r="C30" s="28">
        <v>3.05</v>
      </c>
      <c r="D30" s="41" t="s">
        <v>17</v>
      </c>
      <c r="E30" s="42">
        <v>1</v>
      </c>
      <c r="F30" s="36" t="s">
        <v>10</v>
      </c>
      <c r="G30" s="32">
        <v>1250</v>
      </c>
      <c r="H30" s="33">
        <f t="shared" si="2"/>
        <v>1250</v>
      </c>
      <c r="I30"/>
    </row>
    <row r="31" spans="3:9" s="1" customFormat="1" ht="15.75" x14ac:dyDescent="0.25">
      <c r="C31" s="28"/>
      <c r="D31" s="50"/>
      <c r="E31" s="42"/>
      <c r="F31" s="36"/>
      <c r="G31" s="47" t="s">
        <v>11</v>
      </c>
      <c r="H31" s="34">
        <f>SUM(H26:H30)</f>
        <v>80250</v>
      </c>
      <c r="I31"/>
    </row>
    <row r="32" spans="3:9" s="1" customFormat="1" ht="15.75" x14ac:dyDescent="0.25">
      <c r="C32" s="28"/>
      <c r="D32" s="50"/>
      <c r="E32" s="42"/>
      <c r="F32" s="36"/>
      <c r="G32" s="32"/>
      <c r="H32" s="33"/>
      <c r="I32"/>
    </row>
    <row r="33" spans="3:9" s="1" customFormat="1" ht="15.75" x14ac:dyDescent="0.25">
      <c r="C33" s="39">
        <v>4</v>
      </c>
      <c r="D33" s="52" t="s">
        <v>18</v>
      </c>
      <c r="E33" s="30"/>
      <c r="F33" s="31"/>
      <c r="G33" s="53"/>
      <c r="H33" s="54"/>
      <c r="I33"/>
    </row>
    <row r="34" spans="3:9" s="1" customFormat="1" ht="15.75" x14ac:dyDescent="0.25">
      <c r="C34" s="28">
        <v>4.01</v>
      </c>
      <c r="D34" s="29" t="s">
        <v>64</v>
      </c>
      <c r="E34" s="42">
        <v>1</v>
      </c>
      <c r="F34" s="31" t="s">
        <v>10</v>
      </c>
      <c r="G34" s="32">
        <v>18500</v>
      </c>
      <c r="H34" s="33">
        <f>E34*G34</f>
        <v>18500</v>
      </c>
      <c r="I34"/>
    </row>
    <row r="35" spans="3:9" s="1" customFormat="1" ht="15.75" x14ac:dyDescent="0.25">
      <c r="C35" s="28">
        <v>4.0199999999999996</v>
      </c>
      <c r="D35" s="29" t="s">
        <v>33</v>
      </c>
      <c r="E35" s="42">
        <v>1</v>
      </c>
      <c r="F35" s="31" t="s">
        <v>10</v>
      </c>
      <c r="G35" s="32">
        <v>7500</v>
      </c>
      <c r="H35" s="33">
        <f>E35*G35</f>
        <v>7500</v>
      </c>
      <c r="I35"/>
    </row>
    <row r="36" spans="3:9" s="1" customFormat="1" ht="15.75" x14ac:dyDescent="0.25">
      <c r="C36" s="28">
        <v>4.03</v>
      </c>
      <c r="D36" s="29" t="s">
        <v>60</v>
      </c>
      <c r="E36" s="30">
        <v>1</v>
      </c>
      <c r="F36" s="31" t="s">
        <v>10</v>
      </c>
      <c r="G36" s="32">
        <v>3500</v>
      </c>
      <c r="H36" s="33">
        <f t="shared" ref="H36:H39" si="3">E36*G36</f>
        <v>3500</v>
      </c>
      <c r="I36"/>
    </row>
    <row r="37" spans="3:9" s="1" customFormat="1" ht="15.75" x14ac:dyDescent="0.25">
      <c r="C37" s="28">
        <v>4.04</v>
      </c>
      <c r="D37" s="29" t="s">
        <v>61</v>
      </c>
      <c r="E37" s="30">
        <v>1</v>
      </c>
      <c r="F37" s="31" t="s">
        <v>10</v>
      </c>
      <c r="G37" s="32">
        <v>24500</v>
      </c>
      <c r="H37" s="33">
        <f t="shared" si="3"/>
        <v>24500</v>
      </c>
      <c r="I37"/>
    </row>
    <row r="38" spans="3:9" s="1" customFormat="1" ht="15.75" x14ac:dyDescent="0.25">
      <c r="C38" s="28">
        <v>4.05</v>
      </c>
      <c r="D38" s="55" t="s">
        <v>31</v>
      </c>
      <c r="E38" s="30">
        <v>1</v>
      </c>
      <c r="F38" s="31" t="s">
        <v>12</v>
      </c>
      <c r="G38" s="32">
        <v>2500</v>
      </c>
      <c r="H38" s="33">
        <f t="shared" si="3"/>
        <v>2500</v>
      </c>
      <c r="I38"/>
    </row>
    <row r="39" spans="3:9" s="1" customFormat="1" ht="15.75" x14ac:dyDescent="0.25">
      <c r="C39" s="28">
        <v>4.0599999999999996</v>
      </c>
      <c r="D39" s="55" t="s">
        <v>35</v>
      </c>
      <c r="E39" s="30">
        <v>1</v>
      </c>
      <c r="F39" s="31" t="s">
        <v>12</v>
      </c>
      <c r="G39" s="56">
        <v>12500</v>
      </c>
      <c r="H39" s="33">
        <f t="shared" si="3"/>
        <v>12500</v>
      </c>
      <c r="I39"/>
    </row>
    <row r="40" spans="3:9" s="1" customFormat="1" ht="15.75" x14ac:dyDescent="0.25">
      <c r="C40" s="51"/>
      <c r="D40" s="40"/>
      <c r="E40" s="42"/>
      <c r="F40" s="31"/>
      <c r="G40" s="47" t="s">
        <v>11</v>
      </c>
      <c r="H40" s="34">
        <f>SUM(H34:H39)</f>
        <v>69000</v>
      </c>
      <c r="I40"/>
    </row>
    <row r="41" spans="3:9" s="1" customFormat="1" ht="16.5" thickBot="1" x14ac:dyDescent="0.3">
      <c r="C41" s="28"/>
      <c r="D41" s="50"/>
      <c r="E41" s="57"/>
      <c r="F41" s="36"/>
      <c r="G41" s="32"/>
      <c r="H41" s="33"/>
      <c r="I41"/>
    </row>
    <row r="42" spans="3:9" ht="18.75" thickBot="1" x14ac:dyDescent="0.3">
      <c r="C42" s="22"/>
      <c r="D42" s="23"/>
      <c r="E42" s="24"/>
      <c r="F42" s="25"/>
      <c r="G42" s="26" t="s">
        <v>20</v>
      </c>
      <c r="H42" s="27">
        <f>H17+H23+H31+H40</f>
        <v>209250</v>
      </c>
    </row>
    <row r="43" spans="3:9" x14ac:dyDescent="0.25">
      <c r="C43" s="8"/>
      <c r="D43" s="4"/>
      <c r="E43" s="11"/>
      <c r="F43" s="2"/>
      <c r="G43" s="6"/>
      <c r="H43" s="7"/>
    </row>
    <row r="44" spans="3:9" x14ac:dyDescent="0.25">
      <c r="C44" s="8"/>
      <c r="D44" s="4"/>
      <c r="E44" s="11"/>
      <c r="F44" s="2"/>
      <c r="G44" s="6"/>
      <c r="H44" s="7"/>
    </row>
    <row r="45" spans="3:9" s="1" customFormat="1" x14ac:dyDescent="0.25">
      <c r="C45"/>
      <c r="D45"/>
      <c r="E45"/>
      <c r="F45"/>
      <c r="G45"/>
      <c r="H45"/>
      <c r="I45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DB84-FD51-4CE6-BA53-6F783D178107}">
  <sheetPr>
    <pageSetUpPr fitToPage="1"/>
  </sheetPr>
  <dimension ref="C1:I58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79</v>
      </c>
      <c r="D3" s="71"/>
      <c r="E3" s="71"/>
      <c r="F3" s="71"/>
      <c r="G3" s="71"/>
      <c r="H3" s="72"/>
    </row>
    <row r="4" spans="3:9" ht="18" x14ac:dyDescent="0.25">
      <c r="C4" s="73" t="s">
        <v>73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79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22500</v>
      </c>
      <c r="H11" s="44">
        <f t="shared" ref="H11:H16" si="0">(E11*G11)</f>
        <v>22500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5000</v>
      </c>
      <c r="H12" s="44">
        <f t="shared" si="0"/>
        <v>5000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18500</v>
      </c>
      <c r="H13" s="44">
        <f t="shared" si="0"/>
        <v>18500</v>
      </c>
      <c r="I13"/>
    </row>
    <row r="14" spans="3:9" s="1" customFormat="1" ht="15.75" x14ac:dyDescent="0.25">
      <c r="C14" s="28">
        <v>1.05</v>
      </c>
      <c r="D14" s="41" t="s">
        <v>36</v>
      </c>
      <c r="E14" s="42">
        <v>1</v>
      </c>
      <c r="F14" s="36" t="s">
        <v>10</v>
      </c>
      <c r="G14" s="43">
        <v>12500</v>
      </c>
      <c r="H14" s="44">
        <f t="shared" si="0"/>
        <v>12500</v>
      </c>
      <c r="I14"/>
    </row>
    <row r="15" spans="3:9" s="1" customFormat="1" ht="15.75" x14ac:dyDescent="0.25">
      <c r="C15" s="28">
        <v>1.06</v>
      </c>
      <c r="D15" s="41" t="s">
        <v>30</v>
      </c>
      <c r="E15" s="42">
        <v>1</v>
      </c>
      <c r="F15" s="36" t="s">
        <v>10</v>
      </c>
      <c r="G15" s="43">
        <v>2000</v>
      </c>
      <c r="H15" s="44">
        <f t="shared" si="0"/>
        <v>2000</v>
      </c>
      <c r="I15"/>
    </row>
    <row r="16" spans="3:9" s="1" customFormat="1" ht="15.75" x14ac:dyDescent="0.25">
      <c r="C16" s="28">
        <v>1.07</v>
      </c>
      <c r="D16" s="41" t="s">
        <v>16</v>
      </c>
      <c r="E16" s="42">
        <v>1</v>
      </c>
      <c r="F16" s="36" t="s">
        <v>10</v>
      </c>
      <c r="G16" s="45">
        <v>8500</v>
      </c>
      <c r="H16" s="44">
        <f t="shared" si="0"/>
        <v>8500</v>
      </c>
      <c r="I16"/>
    </row>
    <row r="17" spans="3:9" s="1" customFormat="1" ht="15.75" x14ac:dyDescent="0.25">
      <c r="C17" s="28"/>
      <c r="D17" s="29"/>
      <c r="E17" s="42"/>
      <c r="F17" s="46"/>
      <c r="G17" s="47" t="s">
        <v>11</v>
      </c>
      <c r="H17" s="48">
        <f>SUM(H11:H16)</f>
        <v>69000</v>
      </c>
      <c r="I17"/>
    </row>
    <row r="18" spans="3:9" s="1" customFormat="1" ht="15.75" x14ac:dyDescent="0.25">
      <c r="C18" s="28"/>
      <c r="D18" s="29"/>
      <c r="E18" s="42"/>
      <c r="F18" s="46"/>
      <c r="G18" s="53"/>
      <c r="H18" s="58"/>
      <c r="I18"/>
    </row>
    <row r="19" spans="3:9" s="1" customFormat="1" ht="15.75" x14ac:dyDescent="0.25">
      <c r="C19" s="39">
        <v>2</v>
      </c>
      <c r="D19" s="52" t="s">
        <v>38</v>
      </c>
      <c r="E19" s="42"/>
      <c r="F19" s="46"/>
      <c r="G19" s="53"/>
      <c r="H19" s="58"/>
      <c r="I19"/>
    </row>
    <row r="20" spans="3:9" s="1" customFormat="1" ht="15.75" x14ac:dyDescent="0.25">
      <c r="C20" s="28">
        <v>2.0099999999999998</v>
      </c>
      <c r="D20" s="29" t="s">
        <v>41</v>
      </c>
      <c r="E20" s="42">
        <v>1</v>
      </c>
      <c r="F20" s="36" t="s">
        <v>10</v>
      </c>
      <c r="G20" s="32">
        <v>12500</v>
      </c>
      <c r="H20" s="44">
        <f t="shared" ref="H20:H22" si="1">(E20*G20)</f>
        <v>12500</v>
      </c>
      <c r="I20"/>
    </row>
    <row r="21" spans="3:9" s="1" customFormat="1" ht="15.75" x14ac:dyDescent="0.25">
      <c r="C21" s="28">
        <v>2.02</v>
      </c>
      <c r="D21" s="29" t="s">
        <v>42</v>
      </c>
      <c r="E21" s="42">
        <v>1</v>
      </c>
      <c r="F21" s="36" t="s">
        <v>10</v>
      </c>
      <c r="G21" s="32">
        <v>45000</v>
      </c>
      <c r="H21" s="44">
        <f t="shared" si="1"/>
        <v>45000</v>
      </c>
      <c r="I21"/>
    </row>
    <row r="22" spans="3:9" s="1" customFormat="1" ht="15.75" x14ac:dyDescent="0.25">
      <c r="C22" s="28">
        <v>2.0299999999999998</v>
      </c>
      <c r="D22" s="29" t="s">
        <v>43</v>
      </c>
      <c r="E22" s="42">
        <v>1</v>
      </c>
      <c r="F22" s="36" t="s">
        <v>10</v>
      </c>
      <c r="G22" s="32">
        <v>8500</v>
      </c>
      <c r="H22" s="44">
        <f t="shared" si="1"/>
        <v>8500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SUM(H20:H22)</f>
        <v>66000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9" t="s">
        <v>14</v>
      </c>
      <c r="E26" s="42">
        <v>1</v>
      </c>
      <c r="F26" s="36" t="s">
        <v>10</v>
      </c>
      <c r="G26" s="45">
        <v>105000</v>
      </c>
      <c r="H26" s="33">
        <f t="shared" ref="H26:H31" si="2">E26*G26</f>
        <v>105000</v>
      </c>
      <c r="I26"/>
    </row>
    <row r="27" spans="3:9" s="1" customFormat="1" ht="15.75" x14ac:dyDescent="0.25">
      <c r="C27" s="28">
        <v>3.02</v>
      </c>
      <c r="D27" s="50" t="s">
        <v>24</v>
      </c>
      <c r="E27" s="42">
        <v>1</v>
      </c>
      <c r="F27" s="36" t="s">
        <v>10</v>
      </c>
      <c r="G27" s="45">
        <v>38500</v>
      </c>
      <c r="H27" s="33">
        <f t="shared" si="2"/>
        <v>38500</v>
      </c>
      <c r="I27"/>
    </row>
    <row r="28" spans="3:9" s="1" customFormat="1" ht="15.75" x14ac:dyDescent="0.25">
      <c r="C28" s="28">
        <v>3.03</v>
      </c>
      <c r="D28" s="41" t="s">
        <v>81</v>
      </c>
      <c r="E28" s="42">
        <v>1</v>
      </c>
      <c r="F28" s="36" t="s">
        <v>10</v>
      </c>
      <c r="G28" s="45">
        <v>105000</v>
      </c>
      <c r="H28" s="33">
        <f t="shared" si="2"/>
        <v>105000</v>
      </c>
      <c r="I28"/>
    </row>
    <row r="29" spans="3:9" s="1" customFormat="1" ht="15.75" x14ac:dyDescent="0.25">
      <c r="C29" s="28">
        <v>3.04</v>
      </c>
      <c r="D29" s="41" t="s">
        <v>74</v>
      </c>
      <c r="E29" s="42">
        <v>1</v>
      </c>
      <c r="F29" s="36" t="s">
        <v>10</v>
      </c>
      <c r="G29" s="32">
        <v>27500</v>
      </c>
      <c r="H29" s="33">
        <f t="shared" si="2"/>
        <v>27500</v>
      </c>
      <c r="I29"/>
    </row>
    <row r="30" spans="3:9" s="1" customFormat="1" ht="15.75" x14ac:dyDescent="0.25">
      <c r="C30" s="28">
        <v>3.05</v>
      </c>
      <c r="D30" s="41" t="s">
        <v>75</v>
      </c>
      <c r="E30" s="42">
        <v>1</v>
      </c>
      <c r="F30" s="36" t="s">
        <v>10</v>
      </c>
      <c r="G30" s="32">
        <v>55000</v>
      </c>
      <c r="H30" s="33">
        <f t="shared" si="2"/>
        <v>55000</v>
      </c>
      <c r="I30"/>
    </row>
    <row r="31" spans="3:9" s="1" customFormat="1" ht="15.75" x14ac:dyDescent="0.25">
      <c r="C31" s="28">
        <v>3.06</v>
      </c>
      <c r="D31" s="41" t="s">
        <v>45</v>
      </c>
      <c r="E31" s="42">
        <v>1</v>
      </c>
      <c r="F31" s="36" t="s">
        <v>10</v>
      </c>
      <c r="G31" s="32">
        <v>4750</v>
      </c>
      <c r="H31" s="33">
        <f t="shared" si="2"/>
        <v>4750</v>
      </c>
      <c r="I31"/>
    </row>
    <row r="32" spans="3:9" s="1" customFormat="1" ht="15.75" x14ac:dyDescent="0.25">
      <c r="C32" s="28"/>
      <c r="D32" s="50"/>
      <c r="E32" s="42"/>
      <c r="F32" s="36"/>
      <c r="G32" s="47" t="s">
        <v>11</v>
      </c>
      <c r="H32" s="34">
        <f>SUM(H26:H31)</f>
        <v>335750</v>
      </c>
      <c r="I32"/>
    </row>
    <row r="33" spans="3:9" s="1" customFormat="1" ht="15.75" x14ac:dyDescent="0.25">
      <c r="C33" s="28"/>
      <c r="D33" s="50"/>
      <c r="E33" s="42"/>
      <c r="F33" s="36"/>
      <c r="G33" s="32"/>
      <c r="H33" s="33"/>
      <c r="I33"/>
    </row>
    <row r="34" spans="3:9" s="1" customFormat="1" ht="15.75" x14ac:dyDescent="0.25">
      <c r="C34" s="39">
        <v>4</v>
      </c>
      <c r="D34" s="52" t="s">
        <v>18</v>
      </c>
      <c r="E34" s="30"/>
      <c r="F34" s="31"/>
      <c r="G34" s="53"/>
      <c r="H34" s="54"/>
      <c r="I34"/>
    </row>
    <row r="35" spans="3:9" s="1" customFormat="1" ht="15.75" x14ac:dyDescent="0.25">
      <c r="C35" s="28">
        <v>4.01</v>
      </c>
      <c r="D35" s="29" t="s">
        <v>37</v>
      </c>
      <c r="E35" s="42">
        <v>1</v>
      </c>
      <c r="F35" s="31" t="s">
        <v>10</v>
      </c>
      <c r="G35" s="32">
        <v>18500</v>
      </c>
      <c r="H35" s="33">
        <f>E35*G35</f>
        <v>18500</v>
      </c>
      <c r="I35"/>
    </row>
    <row r="36" spans="3:9" s="1" customFormat="1" ht="15.75" x14ac:dyDescent="0.25">
      <c r="C36" s="28">
        <v>4.0199999999999996</v>
      </c>
      <c r="D36" s="29" t="s">
        <v>33</v>
      </c>
      <c r="E36" s="42">
        <v>1</v>
      </c>
      <c r="F36" s="31" t="s">
        <v>10</v>
      </c>
      <c r="G36" s="32">
        <v>7500</v>
      </c>
      <c r="H36" s="33">
        <f>E36*G36</f>
        <v>7500</v>
      </c>
      <c r="I36"/>
    </row>
    <row r="37" spans="3:9" s="1" customFormat="1" ht="15.75" x14ac:dyDescent="0.25">
      <c r="C37" s="28">
        <v>4.03</v>
      </c>
      <c r="D37" s="29" t="s">
        <v>19</v>
      </c>
      <c r="E37" s="30">
        <v>1</v>
      </c>
      <c r="F37" s="31" t="s">
        <v>10</v>
      </c>
      <c r="G37" s="32">
        <v>8500</v>
      </c>
      <c r="H37" s="33">
        <f t="shared" ref="H37:H40" si="3">E37*G37</f>
        <v>8500</v>
      </c>
      <c r="I37"/>
    </row>
    <row r="38" spans="3:9" s="1" customFormat="1" ht="15.75" x14ac:dyDescent="0.25">
      <c r="C38" s="28">
        <v>4.04</v>
      </c>
      <c r="D38" s="29" t="s">
        <v>80</v>
      </c>
      <c r="E38" s="30">
        <v>1</v>
      </c>
      <c r="F38" s="31" t="s">
        <v>10</v>
      </c>
      <c r="G38" s="32">
        <v>92500</v>
      </c>
      <c r="H38" s="33">
        <f t="shared" si="3"/>
        <v>92500</v>
      </c>
      <c r="I38"/>
    </row>
    <row r="39" spans="3:9" s="1" customFormat="1" ht="15.75" x14ac:dyDescent="0.25">
      <c r="C39" s="28">
        <v>4.05</v>
      </c>
      <c r="D39" s="55" t="s">
        <v>31</v>
      </c>
      <c r="E39" s="30">
        <v>1</v>
      </c>
      <c r="F39" s="31" t="s">
        <v>12</v>
      </c>
      <c r="G39" s="32">
        <v>2500</v>
      </c>
      <c r="H39" s="33">
        <f t="shared" si="3"/>
        <v>2500</v>
      </c>
      <c r="I39"/>
    </row>
    <row r="40" spans="3:9" s="1" customFormat="1" ht="15.75" x14ac:dyDescent="0.25">
      <c r="C40" s="28">
        <v>4.0599999999999996</v>
      </c>
      <c r="D40" s="55" t="s">
        <v>35</v>
      </c>
      <c r="E40" s="30">
        <v>1</v>
      </c>
      <c r="F40" s="31" t="s">
        <v>12</v>
      </c>
      <c r="G40" s="56">
        <v>47250</v>
      </c>
      <c r="H40" s="33">
        <f t="shared" si="3"/>
        <v>47250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SUM(H35:H40)</f>
        <v>176750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H17+H23+H32+H41</f>
        <v>647500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47B51-2B55-417A-BBD6-67AB01D4A177}">
  <sheetPr>
    <pageSetUpPr fitToPage="1"/>
  </sheetPr>
  <dimension ref="C1:I58"/>
  <sheetViews>
    <sheetView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82</v>
      </c>
      <c r="D3" s="71"/>
      <c r="E3" s="71"/>
      <c r="F3" s="71"/>
      <c r="G3" s="71"/>
      <c r="H3" s="72"/>
    </row>
    <row r="4" spans="3:9" ht="18" x14ac:dyDescent="0.25">
      <c r="C4" s="73" t="s">
        <v>44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82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25000</v>
      </c>
      <c r="H11" s="44">
        <f t="shared" ref="H11:H14" si="0">(E11*G11)</f>
        <v>25000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8500</v>
      </c>
      <c r="H12" s="44">
        <f t="shared" si="0"/>
        <v>8500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15000</v>
      </c>
      <c r="H13" s="44">
        <f t="shared" si="0"/>
        <v>15000</v>
      </c>
      <c r="I13"/>
    </row>
    <row r="14" spans="3:9" s="1" customFormat="1" ht="15.75" x14ac:dyDescent="0.25">
      <c r="C14" s="28">
        <v>1.04</v>
      </c>
      <c r="D14" s="41" t="s">
        <v>16</v>
      </c>
      <c r="E14" s="42">
        <v>1</v>
      </c>
      <c r="F14" s="36" t="s">
        <v>10</v>
      </c>
      <c r="G14" s="45">
        <v>5000</v>
      </c>
      <c r="H14" s="44">
        <f t="shared" si="0"/>
        <v>5000</v>
      </c>
      <c r="I14"/>
    </row>
    <row r="15" spans="3:9" s="1" customFormat="1" ht="15.75" x14ac:dyDescent="0.25">
      <c r="C15" s="28"/>
      <c r="D15" s="29"/>
      <c r="E15" s="42"/>
      <c r="F15" s="46"/>
      <c r="G15" s="47" t="s">
        <v>11</v>
      </c>
      <c r="H15" s="48">
        <f>SUM(H11:H14)</f>
        <v>53500</v>
      </c>
      <c r="I15"/>
    </row>
    <row r="16" spans="3:9" s="1" customFormat="1" ht="15.75" x14ac:dyDescent="0.25">
      <c r="C16" s="28"/>
      <c r="D16" s="29"/>
      <c r="E16" s="42"/>
      <c r="F16" s="46"/>
      <c r="G16" s="53"/>
      <c r="H16" s="58"/>
      <c r="I16"/>
    </row>
    <row r="17" spans="3:9" s="1" customFormat="1" ht="15.75" x14ac:dyDescent="0.25">
      <c r="C17" s="39">
        <v>2</v>
      </c>
      <c r="D17" s="52" t="s">
        <v>46</v>
      </c>
      <c r="E17" s="42"/>
      <c r="F17" s="46"/>
      <c r="G17" s="53"/>
      <c r="H17" s="58"/>
      <c r="I17"/>
    </row>
    <row r="18" spans="3:9" s="1" customFormat="1" ht="15.75" x14ac:dyDescent="0.25">
      <c r="C18" s="28">
        <v>2.0099999999999998</v>
      </c>
      <c r="D18" s="49" t="s">
        <v>14</v>
      </c>
      <c r="E18" s="42">
        <v>1</v>
      </c>
      <c r="F18" s="36" t="s">
        <v>10</v>
      </c>
      <c r="G18" s="32">
        <v>145000</v>
      </c>
      <c r="H18" s="44">
        <f t="shared" ref="H18:H22" si="1">(E18*G18)</f>
        <v>145000</v>
      </c>
      <c r="I18"/>
    </row>
    <row r="19" spans="3:9" s="1" customFormat="1" ht="15.75" x14ac:dyDescent="0.25">
      <c r="C19" s="28">
        <v>2.02</v>
      </c>
      <c r="D19" s="29" t="s">
        <v>52</v>
      </c>
      <c r="E19" s="42">
        <v>1</v>
      </c>
      <c r="F19" s="36" t="s">
        <v>10</v>
      </c>
      <c r="G19" s="32">
        <v>475000</v>
      </c>
      <c r="H19" s="44">
        <f t="shared" si="1"/>
        <v>475000</v>
      </c>
      <c r="I19"/>
    </row>
    <row r="20" spans="3:9" s="1" customFormat="1" ht="15.75" x14ac:dyDescent="0.25">
      <c r="C20" s="28">
        <v>2.0299999999999998</v>
      </c>
      <c r="D20" s="29" t="s">
        <v>48</v>
      </c>
      <c r="E20" s="42">
        <v>1</v>
      </c>
      <c r="F20" s="36" t="s">
        <v>10</v>
      </c>
      <c r="G20" s="32">
        <v>115000</v>
      </c>
      <c r="H20" s="44">
        <f t="shared" si="1"/>
        <v>115000</v>
      </c>
      <c r="I20"/>
    </row>
    <row r="21" spans="3:9" s="1" customFormat="1" ht="15.75" x14ac:dyDescent="0.25">
      <c r="C21" s="28">
        <v>2.04</v>
      </c>
      <c r="D21" s="29" t="s">
        <v>47</v>
      </c>
      <c r="E21" s="42">
        <v>1</v>
      </c>
      <c r="F21" s="36" t="s">
        <v>10</v>
      </c>
      <c r="G21" s="32">
        <v>18500</v>
      </c>
      <c r="H21" s="44">
        <f t="shared" si="1"/>
        <v>18500</v>
      </c>
      <c r="I21"/>
    </row>
    <row r="22" spans="3:9" s="1" customFormat="1" ht="15.75" x14ac:dyDescent="0.25">
      <c r="C22" s="28">
        <v>2.0499999999999998</v>
      </c>
      <c r="D22" s="29" t="s">
        <v>43</v>
      </c>
      <c r="E22" s="42">
        <v>1</v>
      </c>
      <c r="F22" s="36" t="s">
        <v>10</v>
      </c>
      <c r="G22" s="32">
        <v>26000</v>
      </c>
      <c r="H22" s="44">
        <f t="shared" si="1"/>
        <v>26000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SUM(H18:H22)</f>
        <v>779500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1" t="s">
        <v>83</v>
      </c>
      <c r="E26" s="42">
        <v>1</v>
      </c>
      <c r="F26" s="36" t="s">
        <v>10</v>
      </c>
      <c r="G26" s="45">
        <v>77500</v>
      </c>
      <c r="H26" s="33">
        <f t="shared" ref="H26:H30" si="2">E26*G26</f>
        <v>77500</v>
      </c>
      <c r="I26"/>
    </row>
    <row r="27" spans="3:9" s="1" customFormat="1" ht="15.75" x14ac:dyDescent="0.25">
      <c r="C27" s="28">
        <v>3.02</v>
      </c>
      <c r="D27" s="41" t="s">
        <v>54</v>
      </c>
      <c r="E27" s="42">
        <v>1</v>
      </c>
      <c r="F27" s="36" t="s">
        <v>10</v>
      </c>
      <c r="G27" s="45">
        <v>68500</v>
      </c>
      <c r="H27" s="33">
        <f t="shared" si="2"/>
        <v>68500</v>
      </c>
      <c r="I27"/>
    </row>
    <row r="28" spans="3:9" s="1" customFormat="1" ht="15.75" x14ac:dyDescent="0.25">
      <c r="C28" s="28">
        <v>3.03</v>
      </c>
      <c r="D28" s="41" t="s">
        <v>53</v>
      </c>
      <c r="E28" s="42">
        <v>1</v>
      </c>
      <c r="F28" s="36" t="s">
        <v>10</v>
      </c>
      <c r="G28" s="32">
        <v>78500</v>
      </c>
      <c r="H28" s="33">
        <f t="shared" si="2"/>
        <v>78500</v>
      </c>
      <c r="I28"/>
    </row>
    <row r="29" spans="3:9" s="1" customFormat="1" ht="15.75" x14ac:dyDescent="0.25">
      <c r="C29" s="28">
        <v>3.04</v>
      </c>
      <c r="D29" s="41" t="s">
        <v>17</v>
      </c>
      <c r="E29" s="42">
        <v>1</v>
      </c>
      <c r="F29" s="36" t="s">
        <v>10</v>
      </c>
      <c r="G29" s="32">
        <v>12750</v>
      </c>
      <c r="H29" s="33">
        <f t="shared" si="2"/>
        <v>12750</v>
      </c>
      <c r="I29"/>
    </row>
    <row r="30" spans="3:9" s="1" customFormat="1" ht="15.75" x14ac:dyDescent="0.25">
      <c r="C30" s="28">
        <v>3.05</v>
      </c>
      <c r="D30" s="41" t="s">
        <v>45</v>
      </c>
      <c r="E30" s="42">
        <v>1</v>
      </c>
      <c r="F30" s="36" t="s">
        <v>10</v>
      </c>
      <c r="G30" s="32">
        <v>14500</v>
      </c>
      <c r="H30" s="33">
        <f t="shared" si="2"/>
        <v>14500</v>
      </c>
      <c r="I30"/>
    </row>
    <row r="31" spans="3:9" s="1" customFormat="1" ht="15.75" x14ac:dyDescent="0.25">
      <c r="C31" s="28"/>
      <c r="D31" s="50"/>
      <c r="E31" s="42"/>
      <c r="F31" s="36"/>
      <c r="G31" s="47" t="s">
        <v>11</v>
      </c>
      <c r="H31" s="34">
        <f>SUM(H26:H30)</f>
        <v>251750</v>
      </c>
      <c r="I31"/>
    </row>
    <row r="32" spans="3:9" s="1" customFormat="1" ht="15.75" x14ac:dyDescent="0.25">
      <c r="C32" s="28"/>
      <c r="D32" s="50"/>
      <c r="E32" s="42"/>
      <c r="F32" s="36"/>
      <c r="G32" s="32"/>
      <c r="H32" s="33"/>
      <c r="I32"/>
    </row>
    <row r="33" spans="3:9" s="1" customFormat="1" ht="15.75" x14ac:dyDescent="0.25">
      <c r="C33" s="39">
        <v>4</v>
      </c>
      <c r="D33" s="52" t="s">
        <v>18</v>
      </c>
      <c r="E33" s="30"/>
      <c r="F33" s="31"/>
      <c r="G33" s="53"/>
      <c r="H33" s="54"/>
      <c r="I33"/>
    </row>
    <row r="34" spans="3:9" s="1" customFormat="1" ht="15.75" x14ac:dyDescent="0.25">
      <c r="C34" s="28">
        <v>4.01</v>
      </c>
      <c r="D34" s="29" t="s">
        <v>33</v>
      </c>
      <c r="E34" s="42">
        <v>1</v>
      </c>
      <c r="F34" s="31" t="s">
        <v>10</v>
      </c>
      <c r="G34" s="32">
        <v>12500</v>
      </c>
      <c r="H34" s="33">
        <f>E34*G34</f>
        <v>12500</v>
      </c>
      <c r="I34"/>
    </row>
    <row r="35" spans="3:9" s="1" customFormat="1" ht="15.75" x14ac:dyDescent="0.25">
      <c r="C35" s="28">
        <v>4.0199999999999996</v>
      </c>
      <c r="D35" s="60" t="s">
        <v>50</v>
      </c>
      <c r="E35" s="42">
        <v>1</v>
      </c>
      <c r="F35" s="31" t="s">
        <v>10</v>
      </c>
      <c r="G35" s="32">
        <v>36250</v>
      </c>
      <c r="H35" s="33">
        <f>E35*G35</f>
        <v>36250</v>
      </c>
      <c r="I35"/>
    </row>
    <row r="36" spans="3:9" s="1" customFormat="1" ht="15.75" x14ac:dyDescent="0.25">
      <c r="C36" s="28">
        <v>4.03</v>
      </c>
      <c r="D36" s="60" t="s">
        <v>51</v>
      </c>
      <c r="E36" s="42">
        <v>1</v>
      </c>
      <c r="F36" s="31" t="s">
        <v>10</v>
      </c>
      <c r="G36" s="32">
        <v>18500</v>
      </c>
      <c r="H36" s="33">
        <f>E36*G36</f>
        <v>18500</v>
      </c>
      <c r="I36"/>
    </row>
    <row r="37" spans="3:9" s="1" customFormat="1" ht="15.75" x14ac:dyDescent="0.25">
      <c r="C37" s="28">
        <v>4.04</v>
      </c>
      <c r="D37" s="29" t="s">
        <v>19</v>
      </c>
      <c r="E37" s="30">
        <v>1</v>
      </c>
      <c r="F37" s="31" t="s">
        <v>10</v>
      </c>
      <c r="G37" s="32">
        <v>12500</v>
      </c>
      <c r="H37" s="33">
        <f t="shared" ref="H37:H40" si="3">E37*G37</f>
        <v>12500</v>
      </c>
      <c r="I37"/>
    </row>
    <row r="38" spans="3:9" s="1" customFormat="1" ht="15.75" x14ac:dyDescent="0.25">
      <c r="C38" s="28">
        <v>4.05</v>
      </c>
      <c r="D38" s="29" t="s">
        <v>56</v>
      </c>
      <c r="E38" s="30">
        <v>1</v>
      </c>
      <c r="F38" s="31" t="s">
        <v>10</v>
      </c>
      <c r="G38" s="32">
        <v>75000</v>
      </c>
      <c r="H38" s="33">
        <f t="shared" si="3"/>
        <v>75000</v>
      </c>
      <c r="I38"/>
    </row>
    <row r="39" spans="3:9" s="1" customFormat="1" ht="15.75" x14ac:dyDescent="0.25">
      <c r="C39" s="28">
        <v>4.0599999999999996</v>
      </c>
      <c r="D39" s="55" t="s">
        <v>31</v>
      </c>
      <c r="E39" s="30">
        <v>1</v>
      </c>
      <c r="F39" s="31" t="s">
        <v>12</v>
      </c>
      <c r="G39" s="32">
        <v>4500</v>
      </c>
      <c r="H39" s="33">
        <f t="shared" si="3"/>
        <v>4500</v>
      </c>
      <c r="I39"/>
    </row>
    <row r="40" spans="3:9" s="1" customFormat="1" ht="15.75" x14ac:dyDescent="0.25">
      <c r="C40" s="28">
        <v>4.07</v>
      </c>
      <c r="D40" s="55" t="s">
        <v>35</v>
      </c>
      <c r="E40" s="30">
        <v>1</v>
      </c>
      <c r="F40" s="31" t="s">
        <v>12</v>
      </c>
      <c r="G40" s="56">
        <v>74000</v>
      </c>
      <c r="H40" s="33">
        <f t="shared" si="3"/>
        <v>74000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SUM(H34:H40)</f>
        <v>233250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H15+H23+H31+H41</f>
        <v>1318000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AE671-F279-4864-B6DC-5BB52A7C8E77}">
  <sheetPr>
    <pageSetUpPr fitToPage="1"/>
  </sheetPr>
  <dimension ref="C1:I58"/>
  <sheetViews>
    <sheetView topLeftCell="C1" zoomScale="70" zoomScaleNormal="70" workbookViewId="0">
      <selection activeCell="C6" sqref="C6:H6"/>
    </sheetView>
  </sheetViews>
  <sheetFormatPr defaultColWidth="9.140625" defaultRowHeight="15" x14ac:dyDescent="0.25"/>
  <cols>
    <col min="1" max="2" width="3.7109375" customWidth="1"/>
    <col min="3" max="3" width="10.140625" customWidth="1"/>
    <col min="4" max="4" width="88.7109375" customWidth="1"/>
    <col min="5" max="5" width="11.28515625" bestFit="1" customWidth="1"/>
    <col min="6" max="6" width="6.85546875" customWidth="1"/>
    <col min="7" max="7" width="29.7109375" bestFit="1" customWidth="1"/>
    <col min="8" max="8" width="20.7109375" customWidth="1"/>
    <col min="9" max="9" width="10.5703125" bestFit="1" customWidth="1"/>
    <col min="11" max="11" width="14.28515625" bestFit="1" customWidth="1"/>
    <col min="15" max="15" width="10.140625" customWidth="1"/>
    <col min="16" max="16" width="88.7109375" customWidth="1"/>
    <col min="17" max="17" width="11.28515625" bestFit="1" customWidth="1"/>
    <col min="18" max="18" width="6.85546875" customWidth="1"/>
    <col min="19" max="19" width="29.7109375" bestFit="1" customWidth="1"/>
    <col min="20" max="20" width="20.7109375" customWidth="1"/>
  </cols>
  <sheetData>
    <row r="1" spans="3:9" x14ac:dyDescent="0.25">
      <c r="C1" s="9"/>
      <c r="D1" s="10"/>
      <c r="E1" s="5"/>
      <c r="F1" s="2"/>
      <c r="G1" s="6"/>
      <c r="H1" s="7"/>
    </row>
    <row r="2" spans="3:9" ht="15.75" thickBot="1" x14ac:dyDescent="0.3">
      <c r="C2" s="8"/>
      <c r="D2" s="3"/>
      <c r="E2" s="11"/>
      <c r="F2" s="2"/>
      <c r="G2" s="6"/>
      <c r="H2" s="7"/>
    </row>
    <row r="3" spans="3:9" ht="18" x14ac:dyDescent="0.25">
      <c r="C3" s="70" t="s">
        <v>84</v>
      </c>
      <c r="D3" s="71"/>
      <c r="E3" s="71"/>
      <c r="F3" s="71"/>
      <c r="G3" s="71"/>
      <c r="H3" s="72"/>
    </row>
    <row r="4" spans="3:9" ht="18" x14ac:dyDescent="0.25">
      <c r="C4" s="73" t="s">
        <v>44</v>
      </c>
      <c r="D4" s="74"/>
      <c r="E4" s="74"/>
      <c r="F4" s="74"/>
      <c r="G4" s="74"/>
      <c r="H4" s="75"/>
    </row>
    <row r="5" spans="3:9" ht="18" x14ac:dyDescent="0.25">
      <c r="C5" s="73" t="s">
        <v>0</v>
      </c>
      <c r="D5" s="74"/>
      <c r="E5" s="74"/>
      <c r="F5" s="74"/>
      <c r="G5" s="74"/>
      <c r="H5" s="75"/>
    </row>
    <row r="6" spans="3:9" ht="18.75" thickBot="1" x14ac:dyDescent="0.3">
      <c r="C6" s="76">
        <f>'Black Rock Pump Station'!C6:H6</f>
        <v>44260</v>
      </c>
      <c r="D6" s="77"/>
      <c r="E6" s="77"/>
      <c r="F6" s="77"/>
      <c r="G6" s="77"/>
      <c r="H6" s="78"/>
    </row>
    <row r="7" spans="3:9" ht="15.75" x14ac:dyDescent="0.25">
      <c r="C7" s="12" t="s">
        <v>1</v>
      </c>
      <c r="D7" s="13"/>
      <c r="E7" s="14"/>
      <c r="F7" s="15"/>
      <c r="G7" s="16"/>
      <c r="H7" s="17" t="s">
        <v>2</v>
      </c>
    </row>
    <row r="8" spans="3:9" ht="15.75" x14ac:dyDescent="0.25">
      <c r="C8" s="18" t="s">
        <v>3</v>
      </c>
      <c r="D8" s="19" t="s">
        <v>4</v>
      </c>
      <c r="E8" s="19" t="s">
        <v>5</v>
      </c>
      <c r="F8" s="19" t="s">
        <v>6</v>
      </c>
      <c r="G8" s="20" t="s">
        <v>7</v>
      </c>
      <c r="H8" s="21" t="s">
        <v>8</v>
      </c>
    </row>
    <row r="9" spans="3:9" s="1" customFormat="1" ht="15.75" x14ac:dyDescent="0.25">
      <c r="C9" s="35" t="s">
        <v>84</v>
      </c>
      <c r="D9" s="31"/>
      <c r="E9" s="31"/>
      <c r="F9" s="36"/>
      <c r="G9" s="37"/>
      <c r="H9" s="38"/>
      <c r="I9"/>
    </row>
    <row r="10" spans="3:9" s="1" customFormat="1" ht="15.75" x14ac:dyDescent="0.25">
      <c r="C10" s="39">
        <v>1</v>
      </c>
      <c r="D10" s="40" t="s">
        <v>9</v>
      </c>
      <c r="E10" s="31"/>
      <c r="F10" s="36"/>
      <c r="G10" s="37"/>
      <c r="H10" s="38"/>
      <c r="I10"/>
    </row>
    <row r="11" spans="3:9" s="1" customFormat="1" ht="15.75" x14ac:dyDescent="0.25">
      <c r="C11" s="28">
        <v>1.01</v>
      </c>
      <c r="D11" s="41" t="s">
        <v>32</v>
      </c>
      <c r="E11" s="42">
        <v>1</v>
      </c>
      <c r="F11" s="36" t="s">
        <v>10</v>
      </c>
      <c r="G11" s="43">
        <v>25000</v>
      </c>
      <c r="H11" s="44">
        <f t="shared" ref="H11:H14" si="0">(E11*G11)</f>
        <v>25000</v>
      </c>
      <c r="I11"/>
    </row>
    <row r="12" spans="3:9" s="1" customFormat="1" ht="15.75" x14ac:dyDescent="0.25">
      <c r="C12" s="28">
        <v>1.02</v>
      </c>
      <c r="D12" s="41" t="s">
        <v>27</v>
      </c>
      <c r="E12" s="42">
        <v>1</v>
      </c>
      <c r="F12" s="36" t="s">
        <v>10</v>
      </c>
      <c r="G12" s="43">
        <v>8500</v>
      </c>
      <c r="H12" s="44">
        <f t="shared" si="0"/>
        <v>8500</v>
      </c>
      <c r="I12"/>
    </row>
    <row r="13" spans="3:9" s="1" customFormat="1" ht="15.75" x14ac:dyDescent="0.25">
      <c r="C13" s="28">
        <v>1.03</v>
      </c>
      <c r="D13" s="41" t="s">
        <v>21</v>
      </c>
      <c r="E13" s="42">
        <v>1</v>
      </c>
      <c r="F13" s="36" t="s">
        <v>10</v>
      </c>
      <c r="G13" s="43">
        <v>15000</v>
      </c>
      <c r="H13" s="44">
        <f t="shared" si="0"/>
        <v>15000</v>
      </c>
      <c r="I13"/>
    </row>
    <row r="14" spans="3:9" s="1" customFormat="1" ht="15.75" x14ac:dyDescent="0.25">
      <c r="C14" s="28">
        <v>1.04</v>
      </c>
      <c r="D14" s="41" t="s">
        <v>16</v>
      </c>
      <c r="E14" s="42">
        <v>1</v>
      </c>
      <c r="F14" s="36" t="s">
        <v>10</v>
      </c>
      <c r="G14" s="45">
        <v>5000</v>
      </c>
      <c r="H14" s="44">
        <f t="shared" si="0"/>
        <v>5000</v>
      </c>
      <c r="I14"/>
    </row>
    <row r="15" spans="3:9" s="1" customFormat="1" ht="15.75" x14ac:dyDescent="0.25">
      <c r="C15" s="28"/>
      <c r="D15" s="29"/>
      <c r="E15" s="42"/>
      <c r="F15" s="46"/>
      <c r="G15" s="47" t="s">
        <v>11</v>
      </c>
      <c r="H15" s="48">
        <f>SUM(H11:H14)</f>
        <v>53500</v>
      </c>
      <c r="I15"/>
    </row>
    <row r="16" spans="3:9" s="1" customFormat="1" ht="15.75" x14ac:dyDescent="0.25">
      <c r="C16" s="28"/>
      <c r="D16" s="29"/>
      <c r="E16" s="42"/>
      <c r="F16" s="46"/>
      <c r="G16" s="53"/>
      <c r="H16" s="58"/>
      <c r="I16"/>
    </row>
    <row r="17" spans="3:9" s="1" customFormat="1" ht="15.75" x14ac:dyDescent="0.25">
      <c r="C17" s="39">
        <v>2</v>
      </c>
      <c r="D17" s="52" t="s">
        <v>46</v>
      </c>
      <c r="E17" s="42"/>
      <c r="F17" s="46"/>
      <c r="G17" s="53"/>
      <c r="H17" s="58"/>
      <c r="I17"/>
    </row>
    <row r="18" spans="3:9" s="1" customFormat="1" ht="15.75" x14ac:dyDescent="0.25">
      <c r="C18" s="28">
        <v>2.0099999999999998</v>
      </c>
      <c r="D18" s="49" t="s">
        <v>14</v>
      </c>
      <c r="E18" s="42">
        <v>1</v>
      </c>
      <c r="F18" s="36" t="s">
        <v>10</v>
      </c>
      <c r="G18" s="32">
        <v>245000</v>
      </c>
      <c r="H18" s="44">
        <f t="shared" ref="H18:H22" si="1">(E18*G18)</f>
        <v>245000</v>
      </c>
      <c r="I18"/>
    </row>
    <row r="19" spans="3:9" s="1" customFormat="1" ht="15.75" x14ac:dyDescent="0.25">
      <c r="C19" s="28">
        <v>2.02</v>
      </c>
      <c r="D19" s="29" t="s">
        <v>52</v>
      </c>
      <c r="E19" s="42">
        <v>1</v>
      </c>
      <c r="F19" s="36" t="s">
        <v>10</v>
      </c>
      <c r="G19" s="32">
        <v>625000</v>
      </c>
      <c r="H19" s="44">
        <f t="shared" si="1"/>
        <v>625000</v>
      </c>
      <c r="I19"/>
    </row>
    <row r="20" spans="3:9" s="1" customFormat="1" ht="15.75" x14ac:dyDescent="0.25">
      <c r="C20" s="28">
        <v>2.0299999999999998</v>
      </c>
      <c r="D20" s="29" t="s">
        <v>48</v>
      </c>
      <c r="E20" s="42">
        <v>1</v>
      </c>
      <c r="F20" s="36" t="s">
        <v>10</v>
      </c>
      <c r="G20" s="32">
        <v>165750</v>
      </c>
      <c r="H20" s="44">
        <f t="shared" si="1"/>
        <v>165750</v>
      </c>
      <c r="I20"/>
    </row>
    <row r="21" spans="3:9" s="1" customFormat="1" ht="15.75" x14ac:dyDescent="0.25">
      <c r="C21" s="28">
        <v>2.04</v>
      </c>
      <c r="D21" s="29" t="s">
        <v>47</v>
      </c>
      <c r="E21" s="42">
        <v>1</v>
      </c>
      <c r="F21" s="36" t="s">
        <v>10</v>
      </c>
      <c r="G21" s="32">
        <v>38500</v>
      </c>
      <c r="H21" s="44">
        <f t="shared" si="1"/>
        <v>38500</v>
      </c>
      <c r="I21"/>
    </row>
    <row r="22" spans="3:9" s="1" customFormat="1" ht="15.75" x14ac:dyDescent="0.25">
      <c r="C22" s="28">
        <v>2.0499999999999998</v>
      </c>
      <c r="D22" s="29" t="s">
        <v>43</v>
      </c>
      <c r="E22" s="42">
        <v>1</v>
      </c>
      <c r="F22" s="36" t="s">
        <v>10</v>
      </c>
      <c r="G22" s="32">
        <v>42500</v>
      </c>
      <c r="H22" s="44">
        <f t="shared" si="1"/>
        <v>42500</v>
      </c>
      <c r="I22"/>
    </row>
    <row r="23" spans="3:9" s="1" customFormat="1" ht="15.75" x14ac:dyDescent="0.25">
      <c r="C23" s="28"/>
      <c r="D23" s="29"/>
      <c r="E23" s="42"/>
      <c r="F23" s="46"/>
      <c r="G23" s="47" t="s">
        <v>11</v>
      </c>
      <c r="H23" s="48">
        <f>SUM(H18:H22)</f>
        <v>1116750</v>
      </c>
      <c r="I23"/>
    </row>
    <row r="24" spans="3:9" s="1" customFormat="1" ht="15.75" x14ac:dyDescent="0.25">
      <c r="C24" s="28"/>
      <c r="D24" s="29"/>
      <c r="E24" s="42"/>
      <c r="F24" s="46"/>
      <c r="G24" s="53"/>
      <c r="H24" s="58"/>
      <c r="I24"/>
    </row>
    <row r="25" spans="3:9" s="1" customFormat="1" ht="15.75" x14ac:dyDescent="0.25">
      <c r="C25" s="39">
        <v>3</v>
      </c>
      <c r="D25" s="40" t="s">
        <v>23</v>
      </c>
      <c r="E25" s="42"/>
      <c r="F25" s="36"/>
      <c r="G25" s="45"/>
      <c r="H25" s="33"/>
      <c r="I25"/>
    </row>
    <row r="26" spans="3:9" s="1" customFormat="1" ht="15.75" x14ac:dyDescent="0.25">
      <c r="C26" s="28">
        <v>3.01</v>
      </c>
      <c r="D26" s="41" t="s">
        <v>85</v>
      </c>
      <c r="E26" s="42">
        <v>1</v>
      </c>
      <c r="F26" s="36" t="s">
        <v>10</v>
      </c>
      <c r="G26" s="45">
        <v>132500</v>
      </c>
      <c r="H26" s="33">
        <f t="shared" ref="H26:H30" si="2">E26*G26</f>
        <v>132500</v>
      </c>
      <c r="I26"/>
    </row>
    <row r="27" spans="3:9" s="1" customFormat="1" ht="15.75" x14ac:dyDescent="0.25">
      <c r="C27" s="28">
        <v>3.02</v>
      </c>
      <c r="D27" s="41" t="s">
        <v>54</v>
      </c>
      <c r="E27" s="42">
        <v>1</v>
      </c>
      <c r="F27" s="36" t="s">
        <v>10</v>
      </c>
      <c r="G27" s="45">
        <v>78500</v>
      </c>
      <c r="H27" s="33">
        <f t="shared" si="2"/>
        <v>78500</v>
      </c>
      <c r="I27"/>
    </row>
    <row r="28" spans="3:9" s="1" customFormat="1" ht="15.75" x14ac:dyDescent="0.25">
      <c r="C28" s="28">
        <v>3.03</v>
      </c>
      <c r="D28" s="41" t="s">
        <v>53</v>
      </c>
      <c r="E28" s="42">
        <v>1</v>
      </c>
      <c r="F28" s="36" t="s">
        <v>10</v>
      </c>
      <c r="G28" s="32">
        <v>112500</v>
      </c>
      <c r="H28" s="33">
        <f t="shared" si="2"/>
        <v>112500</v>
      </c>
      <c r="I28"/>
    </row>
    <row r="29" spans="3:9" s="1" customFormat="1" ht="15.75" x14ac:dyDescent="0.25">
      <c r="C29" s="28">
        <v>3.04</v>
      </c>
      <c r="D29" s="41" t="s">
        <v>17</v>
      </c>
      <c r="E29" s="42">
        <v>1</v>
      </c>
      <c r="F29" s="36" t="s">
        <v>10</v>
      </c>
      <c r="G29" s="32">
        <v>22500</v>
      </c>
      <c r="H29" s="33">
        <f t="shared" si="2"/>
        <v>22500</v>
      </c>
      <c r="I29"/>
    </row>
    <row r="30" spans="3:9" s="1" customFormat="1" ht="15.75" x14ac:dyDescent="0.25">
      <c r="C30" s="28">
        <v>3.05</v>
      </c>
      <c r="D30" s="41" t="s">
        <v>45</v>
      </c>
      <c r="E30" s="42">
        <v>1</v>
      </c>
      <c r="F30" s="36" t="s">
        <v>10</v>
      </c>
      <c r="G30" s="32">
        <v>14500</v>
      </c>
      <c r="H30" s="33">
        <f t="shared" si="2"/>
        <v>14500</v>
      </c>
      <c r="I30"/>
    </row>
    <row r="31" spans="3:9" s="1" customFormat="1" ht="15.75" x14ac:dyDescent="0.25">
      <c r="C31" s="28"/>
      <c r="D31" s="50"/>
      <c r="E31" s="42"/>
      <c r="F31" s="36"/>
      <c r="G31" s="47" t="s">
        <v>11</v>
      </c>
      <c r="H31" s="34">
        <f>SUM(H26:H30)</f>
        <v>360500</v>
      </c>
      <c r="I31"/>
    </row>
    <row r="32" spans="3:9" s="1" customFormat="1" ht="15.75" x14ac:dyDescent="0.25">
      <c r="C32" s="28"/>
      <c r="D32" s="50"/>
      <c r="E32" s="42"/>
      <c r="F32" s="36"/>
      <c r="G32" s="32"/>
      <c r="H32" s="33"/>
      <c r="I32"/>
    </row>
    <row r="33" spans="3:9" s="1" customFormat="1" ht="15.75" x14ac:dyDescent="0.25">
      <c r="C33" s="39">
        <v>4</v>
      </c>
      <c r="D33" s="52" t="s">
        <v>18</v>
      </c>
      <c r="E33" s="30"/>
      <c r="F33" s="31"/>
      <c r="G33" s="53"/>
      <c r="H33" s="54"/>
      <c r="I33"/>
    </row>
    <row r="34" spans="3:9" s="1" customFormat="1" ht="15.75" x14ac:dyDescent="0.25">
      <c r="C34" s="28">
        <v>4.01</v>
      </c>
      <c r="D34" s="29" t="s">
        <v>33</v>
      </c>
      <c r="E34" s="42">
        <v>1</v>
      </c>
      <c r="F34" s="31" t="s">
        <v>10</v>
      </c>
      <c r="G34" s="32">
        <v>12500</v>
      </c>
      <c r="H34" s="33">
        <f>E34*G34</f>
        <v>12500</v>
      </c>
      <c r="I34"/>
    </row>
    <row r="35" spans="3:9" s="1" customFormat="1" ht="15.75" x14ac:dyDescent="0.25">
      <c r="C35" s="28">
        <v>4.0199999999999996</v>
      </c>
      <c r="D35" s="60" t="s">
        <v>50</v>
      </c>
      <c r="E35" s="42">
        <v>1</v>
      </c>
      <c r="F35" s="31" t="s">
        <v>10</v>
      </c>
      <c r="G35" s="32">
        <v>56000</v>
      </c>
      <c r="H35" s="33">
        <f>E35*G35</f>
        <v>56000</v>
      </c>
      <c r="I35"/>
    </row>
    <row r="36" spans="3:9" s="1" customFormat="1" ht="15.75" x14ac:dyDescent="0.25">
      <c r="C36" s="28">
        <v>4.03</v>
      </c>
      <c r="D36" s="60" t="s">
        <v>51</v>
      </c>
      <c r="E36" s="42">
        <v>1</v>
      </c>
      <c r="F36" s="31" t="s">
        <v>10</v>
      </c>
      <c r="G36" s="32">
        <v>22500</v>
      </c>
      <c r="H36" s="33">
        <f>E36*G36</f>
        <v>22500</v>
      </c>
      <c r="I36"/>
    </row>
    <row r="37" spans="3:9" s="1" customFormat="1" ht="15.75" x14ac:dyDescent="0.25">
      <c r="C37" s="28">
        <v>4.04</v>
      </c>
      <c r="D37" s="29" t="s">
        <v>19</v>
      </c>
      <c r="E37" s="30">
        <v>1</v>
      </c>
      <c r="F37" s="31" t="s">
        <v>10</v>
      </c>
      <c r="G37" s="32">
        <v>12500</v>
      </c>
      <c r="H37" s="33">
        <f t="shared" ref="H37:H40" si="3">E37*G37</f>
        <v>12500</v>
      </c>
      <c r="I37"/>
    </row>
    <row r="38" spans="3:9" s="1" customFormat="1" ht="15.75" x14ac:dyDescent="0.25">
      <c r="C38" s="28">
        <v>4.05</v>
      </c>
      <c r="D38" s="29" t="s">
        <v>86</v>
      </c>
      <c r="E38" s="30">
        <v>1</v>
      </c>
      <c r="F38" s="31" t="s">
        <v>10</v>
      </c>
      <c r="G38" s="32">
        <v>92500</v>
      </c>
      <c r="H38" s="33">
        <f t="shared" si="3"/>
        <v>92500</v>
      </c>
      <c r="I38"/>
    </row>
    <row r="39" spans="3:9" s="1" customFormat="1" ht="15.75" x14ac:dyDescent="0.25">
      <c r="C39" s="28">
        <v>4.0599999999999996</v>
      </c>
      <c r="D39" s="55" t="s">
        <v>31</v>
      </c>
      <c r="E39" s="30">
        <v>1</v>
      </c>
      <c r="F39" s="31" t="s">
        <v>12</v>
      </c>
      <c r="G39" s="32">
        <v>4500</v>
      </c>
      <c r="H39" s="33">
        <f t="shared" si="3"/>
        <v>4500</v>
      </c>
      <c r="I39"/>
    </row>
    <row r="40" spans="3:9" s="1" customFormat="1" ht="15.75" x14ac:dyDescent="0.25">
      <c r="C40" s="28">
        <v>4.07</v>
      </c>
      <c r="D40" s="55" t="s">
        <v>35</v>
      </c>
      <c r="E40" s="30">
        <v>1</v>
      </c>
      <c r="F40" s="31" t="s">
        <v>12</v>
      </c>
      <c r="G40" s="56">
        <v>105000</v>
      </c>
      <c r="H40" s="33">
        <f t="shared" si="3"/>
        <v>105000</v>
      </c>
      <c r="I40"/>
    </row>
    <row r="41" spans="3:9" s="1" customFormat="1" ht="15.75" x14ac:dyDescent="0.25">
      <c r="C41" s="51"/>
      <c r="D41" s="40"/>
      <c r="E41" s="42"/>
      <c r="F41" s="31"/>
      <c r="G41" s="47" t="s">
        <v>11</v>
      </c>
      <c r="H41" s="34">
        <f>SUM(H34:H40)</f>
        <v>305500</v>
      </c>
      <c r="I41"/>
    </row>
    <row r="42" spans="3:9" s="1" customFormat="1" ht="16.5" thickBot="1" x14ac:dyDescent="0.3">
      <c r="C42" s="28"/>
      <c r="D42" s="50"/>
      <c r="E42" s="57"/>
      <c r="F42" s="36"/>
      <c r="G42" s="32"/>
      <c r="H42" s="33"/>
      <c r="I42"/>
    </row>
    <row r="43" spans="3:9" ht="18.75" thickBot="1" x14ac:dyDescent="0.3">
      <c r="C43" s="22"/>
      <c r="D43" s="23"/>
      <c r="E43" s="24"/>
      <c r="F43" s="25"/>
      <c r="G43" s="26" t="s">
        <v>20</v>
      </c>
      <c r="H43" s="27">
        <f>H15+H23+H31+H41</f>
        <v>1836250</v>
      </c>
    </row>
    <row r="44" spans="3:9" x14ac:dyDescent="0.25">
      <c r="C44" s="8"/>
      <c r="D44" s="4"/>
      <c r="E44" s="11"/>
      <c r="F44" s="2"/>
      <c r="G44" s="6"/>
      <c r="H44" s="7"/>
    </row>
    <row r="45" spans="3:9" x14ac:dyDescent="0.25">
      <c r="C45" s="8"/>
      <c r="D45" s="4"/>
      <c r="E45" s="11"/>
      <c r="F45" s="2"/>
      <c r="G45" s="6"/>
      <c r="H45" s="7"/>
    </row>
    <row r="46" spans="3:9" s="1" customFormat="1" x14ac:dyDescent="0.25">
      <c r="C46"/>
      <c r="D46"/>
      <c r="E46"/>
      <c r="F46"/>
      <c r="G46"/>
      <c r="H46"/>
      <c r="I46"/>
    </row>
    <row r="47" spans="3:9" s="1" customFormat="1" x14ac:dyDescent="0.25">
      <c r="C47"/>
      <c r="D47"/>
      <c r="E47"/>
      <c r="F47"/>
      <c r="G47"/>
      <c r="H47"/>
      <c r="I47"/>
    </row>
    <row r="48" spans="3:9" s="1" customFormat="1" x14ac:dyDescent="0.25">
      <c r="C48"/>
      <c r="D48"/>
      <c r="E48"/>
      <c r="F48"/>
      <c r="G48"/>
      <c r="H48"/>
      <c r="I48"/>
    </row>
    <row r="49" spans="3:9" s="1" customFormat="1" x14ac:dyDescent="0.25">
      <c r="C49"/>
      <c r="D49"/>
      <c r="E49"/>
      <c r="F49"/>
      <c r="G49"/>
      <c r="H49"/>
      <c r="I49"/>
    </row>
    <row r="50" spans="3:9" s="1" customFormat="1" x14ac:dyDescent="0.25">
      <c r="C50"/>
      <c r="D50"/>
      <c r="E50"/>
      <c r="F50"/>
      <c r="G50"/>
      <c r="H50"/>
      <c r="I50"/>
    </row>
    <row r="51" spans="3:9" s="1" customFormat="1" x14ac:dyDescent="0.25">
      <c r="C51"/>
      <c r="D51"/>
      <c r="E51"/>
      <c r="F51"/>
      <c r="G51"/>
      <c r="H51"/>
      <c r="I51"/>
    </row>
    <row r="52" spans="3:9" s="1" customFormat="1" x14ac:dyDescent="0.25">
      <c r="C52"/>
      <c r="D52"/>
      <c r="E52"/>
      <c r="F52"/>
      <c r="G52"/>
      <c r="H52"/>
      <c r="I52"/>
    </row>
    <row r="53" spans="3:9" s="1" customFormat="1" x14ac:dyDescent="0.25">
      <c r="C53"/>
      <c r="D53"/>
      <c r="E53"/>
      <c r="F53"/>
      <c r="G53"/>
      <c r="H53"/>
      <c r="I53"/>
    </row>
    <row r="54" spans="3:9" s="1" customFormat="1" x14ac:dyDescent="0.25">
      <c r="C54"/>
      <c r="D54"/>
      <c r="E54"/>
      <c r="F54"/>
      <c r="G54"/>
      <c r="H54"/>
      <c r="I54"/>
    </row>
    <row r="55" spans="3:9" s="1" customFormat="1" x14ac:dyDescent="0.25">
      <c r="C55"/>
      <c r="D55"/>
      <c r="E55"/>
      <c r="F55"/>
      <c r="G55"/>
      <c r="H55"/>
      <c r="I55"/>
    </row>
    <row r="56" spans="3:9" s="1" customFormat="1" x14ac:dyDescent="0.25">
      <c r="C56"/>
      <c r="D56"/>
      <c r="E56"/>
      <c r="F56"/>
      <c r="G56"/>
      <c r="H56"/>
      <c r="I56"/>
    </row>
    <row r="57" spans="3:9" s="1" customFormat="1" x14ac:dyDescent="0.25">
      <c r="C57"/>
      <c r="D57"/>
      <c r="E57"/>
      <c r="F57"/>
      <c r="G57"/>
      <c r="H57"/>
      <c r="I57"/>
    </row>
    <row r="58" spans="3:9" s="1" customFormat="1" x14ac:dyDescent="0.25">
      <c r="C58"/>
      <c r="D58"/>
      <c r="E58"/>
      <c r="F58"/>
      <c r="G58"/>
      <c r="H58"/>
      <c r="I58"/>
    </row>
  </sheetData>
  <mergeCells count="4">
    <mergeCell ref="C3:H3"/>
    <mergeCell ref="C4:H4"/>
    <mergeCell ref="C5:H5"/>
    <mergeCell ref="C6:H6"/>
  </mergeCells>
  <pageMargins left="0.7" right="0.7" top="0.75" bottom="0.75" header="0.3" footer="0.3"/>
  <pageSetup scale="5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93E45E73C8184AB9B159E26BBF4366" ma:contentTypeVersion="9" ma:contentTypeDescription="Create a new document." ma:contentTypeScope="" ma:versionID="59c606702dd425c409ffee5e354cf09b">
  <xsd:schema xmlns:xsd="http://www.w3.org/2001/XMLSchema" xmlns:xs="http://www.w3.org/2001/XMLSchema" xmlns:p="http://schemas.microsoft.com/office/2006/metadata/properties" xmlns:ns2="7c11c9e6-3ed6-44a7-bb50-2b402fc6d82e" xmlns:ns3="823c690f-1428-4b7b-913c-f8e8cae1aa4a" targetNamespace="http://schemas.microsoft.com/office/2006/metadata/properties" ma:root="true" ma:fieldsID="6956a5ec680c3bbc22af566483c2c1e9" ns2:_="" ns3:_="">
    <xsd:import namespace="7c11c9e6-3ed6-44a7-bb50-2b402fc6d82e"/>
    <xsd:import namespace="823c690f-1428-4b7b-913c-f8e8cae1aa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c9e6-3ed6-44a7-bb50-2b402fc6d8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3c690f-1428-4b7b-913c-f8e8cae1aa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6242F-BFB2-47B4-BBE3-B7F13A497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11c9e6-3ed6-44a7-bb50-2b402fc6d82e"/>
    <ds:schemaRef ds:uri="823c690f-1428-4b7b-913c-f8e8cae1aa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6B91C0-D828-4CD7-AAEA-7FA7C29023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EAF1D0-6642-4EC8-B2D3-401595D688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Black Rock Pump Station</vt:lpstr>
      <vt:lpstr>Chanticleer Pump Station</vt:lpstr>
      <vt:lpstr>Clearview Pump Station</vt:lpstr>
      <vt:lpstr>Farmview Pump Station</vt:lpstr>
      <vt:lpstr>Fox Hill Pump Station</vt:lpstr>
      <vt:lpstr>Maplevale Pump Station</vt:lpstr>
      <vt:lpstr>Yardley Oaks</vt:lpstr>
      <vt:lpstr>Sherwood Park Pump Station</vt:lpstr>
      <vt:lpstr>Silver Lake Pump Station</vt:lpstr>
      <vt:lpstr>Stackhouse Pump Station.</vt:lpstr>
      <vt:lpstr>Yardley Estates Pump Station</vt:lpstr>
      <vt:lpstr>Mill Road Estates Pump Station</vt:lpstr>
      <vt:lpstr>Brookstone Pump Station</vt:lpstr>
      <vt:lpstr>Meter Pits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cruble</dc:creator>
  <cp:lastModifiedBy>Leonard, Allyson</cp:lastModifiedBy>
  <cp:lastPrinted>2021-02-22T21:24:17Z</cp:lastPrinted>
  <dcterms:created xsi:type="dcterms:W3CDTF">2018-08-24T11:53:27Z</dcterms:created>
  <dcterms:modified xsi:type="dcterms:W3CDTF">2021-10-28T19:53:32Z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0x0101009893E45E73C8184AB9B159E26BBF4366</vt:lpwstr>
  </property>
</Properties>
</file>