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triumeconcom.sharepoint.com/sites/0580-NationalFuelRateCase/Shared Documents/General/Testimony and Exhibits/Standard Data Request_Atrium/Standard Data Requests Atrium/"/>
    </mc:Choice>
  </mc:AlternateContent>
  <xr:revisionPtr revIDLastSave="135" documentId="8_{3ED3BAA8-0805-49BD-9DD8-379DE2FAC6DB}" xr6:coauthVersionLast="47" xr6:coauthVersionMax="47" xr10:uidLastSave="{481890A1-0485-47C6-86F1-7FC60838BE06}"/>
  <bookViews>
    <workbookView xWindow="-108" yWindow="-108" windowWidth="41496" windowHeight="16776" tabRatio="812" firstSheet="3" activeTab="3" xr2:uid="{5606A4ED-1203-4896-BAB6-280CE4E2FA27}"/>
  </bookViews>
  <sheets>
    <sheet name="Meter Allocation Factor" sheetId="17" r:id="rId1"/>
    <sheet name="COS-7" sheetId="38" r:id="rId2"/>
    <sheet name="Pivots&gt;&gt;" sheetId="28" r:id="rId3"/>
    <sheet name="Unit Cost " sheetId="41" r:id="rId4"/>
  </sheets>
  <externalReferences>
    <externalReference r:id="rId5"/>
  </externalReferences>
  <definedNames>
    <definedName name="\p">#REF!</definedName>
    <definedName name="\r">#REF!</definedName>
    <definedName name="\x">#REF!</definedName>
    <definedName name="\z">#REF!</definedName>
    <definedName name="A1R">'[1]Cost Factors'!$A$71</definedName>
    <definedName name="ADAPTER">'[1]Cost Factors'!$A$84</definedName>
    <definedName name="DATA1">#REF!</definedName>
    <definedName name="DATA10">#REF!</definedName>
    <definedName name="DATA11">#REF!</definedName>
    <definedName name="DATA12">#REF!</definedName>
    <definedName name="DATA13">#REF!</definedName>
    <definedName name="DATA14">#REF!</definedName>
    <definedName name="DATA15">#REF!</definedName>
    <definedName name="DATA16">#REF!</definedName>
    <definedName name="DATA17">#REF!</definedName>
    <definedName name="DATA18">#REF!</definedName>
    <definedName name="DATA19">#REF!</definedName>
    <definedName name="DATA2">#REF!</definedName>
    <definedName name="DATA20">#REF!</definedName>
    <definedName name="DATA21">#REF!</definedName>
    <definedName name="DATA22">#REF!</definedName>
    <definedName name="DATA23">#REF!</definedName>
    <definedName name="DATA24">#REF!</definedName>
    <definedName name="DATA25">#REF!</definedName>
    <definedName name="DATA26">#REF!</definedName>
    <definedName name="DATA27">#REF!</definedName>
    <definedName name="DATA28">#REF!</definedName>
    <definedName name="DATA29">#REF!</definedName>
    <definedName name="DATA3">#REF!</definedName>
    <definedName name="DATA30">#REF!</definedName>
    <definedName name="DATA31">#REF!</definedName>
    <definedName name="DATA32">#REF!</definedName>
    <definedName name="DATA33">#REF!</definedName>
    <definedName name="DATA34">#REF!</definedName>
    <definedName name="DATA35">#REF!</definedName>
    <definedName name="DATA36">#REF!</definedName>
    <definedName name="DATA37">#REF!</definedName>
    <definedName name="DATA38">#REF!</definedName>
    <definedName name="DATA39">#REF!</definedName>
    <definedName name="DATA4">#REF!</definedName>
    <definedName name="DATA40">#REF!</definedName>
    <definedName name="DATA41">#REF!</definedName>
    <definedName name="DATA42">#REF!</definedName>
    <definedName name="DATA43">#REF!</definedName>
    <definedName name="DATA44">#REF!</definedName>
    <definedName name="DATA5">#REF!</definedName>
    <definedName name="DATA6">#REF!</definedName>
    <definedName name="DATA7">#REF!</definedName>
    <definedName name="DATA8">#REF!</definedName>
    <definedName name="DATA9">#REF!</definedName>
    <definedName name="_xlnm.Database">#REF!</definedName>
    <definedName name="Database_MI">#REF!</definedName>
    <definedName name="_xlnm.Extract">#REF!</definedName>
    <definedName name="Extract_MI">#REF!</definedName>
    <definedName name="_xlnm.Print_Area" localSheetId="0">'Meter Allocation Factor'!$A$1:$F$42</definedName>
    <definedName name="TEST1">#REF!</definedName>
    <definedName name="TEST10">#REF!</definedName>
    <definedName name="TEST11">#REF!</definedName>
    <definedName name="TEST12">#REF!</definedName>
    <definedName name="TEST13">#REF!</definedName>
    <definedName name="TEST14">#REF!</definedName>
    <definedName name="TEST15">#REF!</definedName>
    <definedName name="TEST16">#REF!</definedName>
    <definedName name="TEST17">#REF!</definedName>
    <definedName name="TEST18">#REF!</definedName>
    <definedName name="TEST19">#REF!</definedName>
    <definedName name="TEST2">#REF!</definedName>
    <definedName name="TEST20">#REF!</definedName>
    <definedName name="TEST21">#REF!</definedName>
    <definedName name="TEST22">#REF!</definedName>
    <definedName name="TEST23">#REF!</definedName>
    <definedName name="TEST24">#REF!</definedName>
    <definedName name="TEST3">#REF!</definedName>
    <definedName name="TEST4">#REF!</definedName>
    <definedName name="TEST5">#REF!</definedName>
    <definedName name="TEST6">#REF!</definedName>
    <definedName name="TEST7">#REF!</definedName>
    <definedName name="TEST8">#REF!</definedName>
    <definedName name="TEST9">#REF!</definedName>
    <definedName name="TESTHKEY">#REF!</definedName>
    <definedName name="TESTKEYS">#REF!</definedName>
    <definedName name="TESTVKEY">#REF!</definedName>
  </definedNames>
  <calcPr calcId="191028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7" i="17" l="1"/>
  <c r="G17" i="17" l="1"/>
  <c r="D17" i="17"/>
  <c r="D28" i="17"/>
  <c r="D20" i="17"/>
  <c r="F40" i="17"/>
  <c r="C40" i="17"/>
  <c r="B40" i="17"/>
  <c r="F44" i="17"/>
  <c r="C44" i="17"/>
  <c r="B41" i="17"/>
  <c r="B44" i="17" l="1"/>
  <c r="D44" i="17" s="1"/>
  <c r="B42" i="17"/>
  <c r="C42" i="17"/>
  <c r="C45" i="17"/>
  <c r="D26" i="17"/>
  <c r="B43" i="17"/>
  <c r="B45" i="17"/>
  <c r="F45" i="17"/>
  <c r="C43" i="17"/>
  <c r="F43" i="17"/>
  <c r="B47" i="17"/>
  <c r="F42" i="17"/>
  <c r="C41" i="17"/>
  <c r="F48" i="17"/>
  <c r="D12" i="17"/>
  <c r="C46" i="17"/>
  <c r="F41" i="17"/>
  <c r="C48" i="17"/>
  <c r="F46" i="17"/>
  <c r="B48" i="17"/>
  <c r="C47" i="17"/>
  <c r="B46" i="17"/>
  <c r="D40" i="17"/>
  <c r="G40" i="17"/>
  <c r="D18" i="17"/>
  <c r="D23" i="17"/>
  <c r="D19" i="17"/>
  <c r="D25" i="17"/>
  <c r="D22" i="17"/>
  <c r="D11" i="17"/>
  <c r="D21" i="17"/>
  <c r="D24" i="17"/>
  <c r="D9" i="17"/>
  <c r="G18" i="17"/>
  <c r="G10" i="17"/>
  <c r="B32" i="17"/>
  <c r="G22" i="17"/>
  <c r="G14" i="17"/>
  <c r="G27" i="17"/>
  <c r="F32" i="17"/>
  <c r="G13" i="17"/>
  <c r="G28" i="17"/>
  <c r="G12" i="17"/>
  <c r="G26" i="17"/>
  <c r="G23" i="17"/>
  <c r="G21" i="17"/>
  <c r="G25" i="17"/>
  <c r="B15" i="17"/>
  <c r="F29" i="17"/>
  <c r="G20" i="17"/>
  <c r="G11" i="17"/>
  <c r="G24" i="17"/>
  <c r="B29" i="17"/>
  <c r="G19" i="17"/>
  <c r="G31" i="17"/>
  <c r="G9" i="17"/>
  <c r="F15" i="17"/>
  <c r="G44" i="17" l="1"/>
  <c r="D42" i="17"/>
  <c r="D43" i="17"/>
  <c r="G43" i="17"/>
  <c r="G45" i="17"/>
  <c r="D45" i="17"/>
  <c r="G42" i="17"/>
  <c r="D47" i="17"/>
  <c r="B49" i="17"/>
  <c r="D41" i="17"/>
  <c r="D48" i="17"/>
  <c r="G47" i="17"/>
  <c r="C49" i="17"/>
  <c r="G48" i="17"/>
  <c r="F49" i="17"/>
  <c r="G46" i="17"/>
  <c r="G41" i="17"/>
  <c r="D46" i="17"/>
  <c r="C32" i="17"/>
  <c r="D31" i="17"/>
  <c r="D27" i="17"/>
  <c r="D13" i="17"/>
  <c r="C29" i="17"/>
  <c r="D14" i="17"/>
  <c r="C15" i="17"/>
  <c r="D10" i="17"/>
  <c r="B33" i="17"/>
  <c r="F33" i="17"/>
  <c r="C33" i="17" l="1"/>
</calcChain>
</file>

<file path=xl/sharedStrings.xml><?xml version="1.0" encoding="utf-8"?>
<sst xmlns="http://schemas.openxmlformats.org/spreadsheetml/2006/main" count="263" uniqueCount="117">
  <si>
    <t>National Fuel Gas Distribution Corporation</t>
  </si>
  <si>
    <t>Pennsylvania Division</t>
  </si>
  <si>
    <t>Attachment COS-19</t>
  </si>
  <si>
    <t>WP_Meter Allocation Factor Development</t>
  </si>
  <si>
    <t>Rate Category</t>
  </si>
  <si>
    <t>Quantity</t>
  </si>
  <si>
    <t>Original Cost ($)</t>
  </si>
  <si>
    <t>Derived Unit Cost (Original $)</t>
  </si>
  <si>
    <t>Total Cost (2022$)</t>
  </si>
  <si>
    <t>Derived Unit Cost (2022$)</t>
  </si>
  <si>
    <t>Pennsylvania Commercial</t>
  </si>
  <si>
    <t>C_NGVS</t>
  </si>
  <si>
    <t>NGV</t>
  </si>
  <si>
    <t>LCPA</t>
  </si>
  <si>
    <t>Large Comm PA Service</t>
  </si>
  <si>
    <t>LCPA_DMT</t>
  </si>
  <si>
    <t>LCPA-BYP</t>
  </si>
  <si>
    <t>SCPA-LL</t>
  </si>
  <si>
    <t>Small Commercial &amp; PA Service (LE 250)</t>
  </si>
  <si>
    <t>SCPA-UL</t>
  </si>
  <si>
    <t>Small Commercial &amp; PA Service (GT 250)</t>
  </si>
  <si>
    <t>Commercial SUBTOTAL</t>
  </si>
  <si>
    <t>Pennsylvania Industrial</t>
  </si>
  <si>
    <t>DMLMT</t>
  </si>
  <si>
    <t>Special Contract</t>
  </si>
  <si>
    <t>IVIS</t>
  </si>
  <si>
    <t>IVIS_DMT</t>
  </si>
  <si>
    <t>IVIS-BYP</t>
  </si>
  <si>
    <t>IVIS-LBS</t>
  </si>
  <si>
    <t>LIS</t>
  </si>
  <si>
    <t>LIS_DMT</t>
  </si>
  <si>
    <t>LVIS</t>
  </si>
  <si>
    <t>LVIS_DMT</t>
  </si>
  <si>
    <t>LVIS-BYP</t>
  </si>
  <si>
    <t>SVIS</t>
  </si>
  <si>
    <t>SVIS-BYP</t>
  </si>
  <si>
    <t>Industrial SUBTOTAL</t>
  </si>
  <si>
    <t>Pennsylvania Residential</t>
  </si>
  <si>
    <t>RSS</t>
  </si>
  <si>
    <t>Residential Service</t>
  </si>
  <si>
    <t>Residential SUBTOTAL</t>
  </si>
  <si>
    <t>Total</t>
  </si>
  <si>
    <t>Customer Class</t>
  </si>
  <si>
    <t>Attachment COS-7</t>
  </si>
  <si>
    <t>Account 381 - Meter Size and Original Cost</t>
  </si>
  <si>
    <t>As of June 30, 2022</t>
  </si>
  <si>
    <t>Plant Data Meter Info</t>
  </si>
  <si>
    <t>42807 - Meter-Turb&amp;Orif  T60</t>
  </si>
  <si>
    <t>42806 - Meter-Turb&amp;Orif  T30</t>
  </si>
  <si>
    <t>42805 - Meter-Turb&amp;Orif  T18</t>
  </si>
  <si>
    <t>42714 - Meter-Rty Roots DR 11C</t>
  </si>
  <si>
    <t>42713 - Meter-Rty Roots DR 15C</t>
  </si>
  <si>
    <t>42712 - Meter-Rty Roots DR 2M</t>
  </si>
  <si>
    <t>42707 - Meter-Rty Roots DR 16M</t>
  </si>
  <si>
    <t>42706 - Meter-Rty Roots DR 11M</t>
  </si>
  <si>
    <t>42705 - Meter-Rty Roots DR 7M</t>
  </si>
  <si>
    <t>42704 - Meter-Rty Roots DR 5M</t>
  </si>
  <si>
    <t>42703 - Meter-Rty Roots DR 3M</t>
  </si>
  <si>
    <t>42702 - Meter-Rty Roots DR1.5M</t>
  </si>
  <si>
    <t>42701 - Meter-Rty Roots DR8C</t>
  </si>
  <si>
    <t>42618 - Meter-Elc Romet ADEM-T</t>
  </si>
  <si>
    <t>42615 - Meter-Rty Romet 1.5M</t>
  </si>
  <si>
    <t>42614 - Meter-Rty Romet 16M</t>
  </si>
  <si>
    <t>42613 - Meter-Rty Romet 11M</t>
  </si>
  <si>
    <t>42612 - Meter-Rty Romet 7M</t>
  </si>
  <si>
    <t>42611 - Meter-Rty Romet 5M</t>
  </si>
  <si>
    <t>42610 - Meter-Rty Romet 3M</t>
  </si>
  <si>
    <t>42608 - Meter-Rty Romet 2M</t>
  </si>
  <si>
    <t>42510 -Meter-SensusSonix 880</t>
  </si>
  <si>
    <t>42503 - Mtr - Itron - 400</t>
  </si>
  <si>
    <t>42502 - Meter - Itron 250</t>
  </si>
  <si>
    <t>42402 - Meter-Sprag Alu  250</t>
  </si>
  <si>
    <t>42313 - Meter-Rock/equ Al R275</t>
  </si>
  <si>
    <t>42310 - Meter-Rockw Alu R10000</t>
  </si>
  <si>
    <t>42309 - Meter-Rockw Alu  R5000</t>
  </si>
  <si>
    <t>42307 - Meter-Rockw Alu  R800</t>
  </si>
  <si>
    <t>42306 - Meter-Rockw Alu  R750</t>
  </si>
  <si>
    <t>42305 - Meter-Rockw Alu  R415</t>
  </si>
  <si>
    <t>42304 - Meter-Rockw Al R250/75</t>
  </si>
  <si>
    <t>42303 - Meter-Rockw Alu  R175</t>
  </si>
  <si>
    <t>42210 - Meter-Amer Al  AL 5000</t>
  </si>
  <si>
    <t>42209 - Meter-Amer Al AL 2300</t>
  </si>
  <si>
    <t>42208 - Meter-Amer Al AL 1400</t>
  </si>
  <si>
    <t>42207 - Meter-Amer Al AL 1000</t>
  </si>
  <si>
    <t>42206 - Meter-Amer Al AL 800</t>
  </si>
  <si>
    <t>42205 - Meter-Amer Al AL 425</t>
  </si>
  <si>
    <t>42204 - Meter-Amer Al AL 250</t>
  </si>
  <si>
    <t>42203 - Meter-Amer Al AC 250</t>
  </si>
  <si>
    <t>42011 - Meter-Tin Cleve 15L</t>
  </si>
  <si>
    <t>Grand Total</t>
  </si>
  <si>
    <t>2022 Unit Cost</t>
  </si>
  <si>
    <t>Original Unit Cost</t>
  </si>
  <si>
    <t>Row Labels</t>
  </si>
  <si>
    <t>Sum of Cost 2022$</t>
  </si>
  <si>
    <t>Sum of Quantity</t>
  </si>
  <si>
    <t>Sum of Derived Unit Cost</t>
  </si>
  <si>
    <t>Sum of Cost</t>
  </si>
  <si>
    <t>Sum of Derived Original Unit Cost</t>
  </si>
  <si>
    <t>29607 - Spare Rec Gauge</t>
  </si>
  <si>
    <t>42007 - Meter-Tin Am-Met 10L</t>
  </si>
  <si>
    <t>42113 - Meter-Iron Am-Met 10B</t>
  </si>
  <si>
    <t>42601 - Meter-Rty Am/Rw CVM 2M</t>
  </si>
  <si>
    <t>42604 - Meter-Rty Am/Rw CVM11M</t>
  </si>
  <si>
    <t>42605 - Meter-Rty Am/Rw CVM16M</t>
  </si>
  <si>
    <t>42708 - Meter-Rty Roots DR 23M</t>
  </si>
  <si>
    <t>42715 - Meter-Rty Roots DR 3.6</t>
  </si>
  <si>
    <t>42803 - Meter-Turb&amp;Orif  60M</t>
  </si>
  <si>
    <t>42808 - Meter-Turb&amp;Orif  T140</t>
  </si>
  <si>
    <t>42812 - Meter-Turb&amp;Orif  T90</t>
  </si>
  <si>
    <t>42901 - Remote Reader  Generat</t>
  </si>
  <si>
    <t>42902 - Remote Reader  Readout</t>
  </si>
  <si>
    <t>42903 - Remote Reader  Complet</t>
  </si>
  <si>
    <t>43001 - Index/Corrector  Bpi-P</t>
  </si>
  <si>
    <t>43003 - Index/Corrector  Em-Co</t>
  </si>
  <si>
    <t>43004 - Index/Corrector  Temp-</t>
  </si>
  <si>
    <t>43005 - Index/Corrector  Ps-Tp</t>
  </si>
  <si>
    <t>43006 - Index/Corrector  Press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</si>
</sst>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&quot;$&quot;#,##0.00"/>
    <numFmt numFmtId="167" formatCode="0.0%"/>
  </numFmts>
  <fonts count="2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color theme="0" tint="-0.499984740745262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theme="1"/>
      <name val="Arial"/>
      <family val="2"/>
    </font>
    <font>
      <u val="singleAccounting"/>
      <sz val="10"/>
      <color theme="1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9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5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8" fillId="0" borderId="0">
      <alignment vertical="top"/>
    </xf>
    <xf numFmtId="0" fontId="18" fillId="0" borderId="0"/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8" fillId="0" borderId="0">
      <alignment vertical="top"/>
    </xf>
    <xf numFmtId="4" fontId="18" fillId="34" borderId="0" applyFont="0" applyFill="0" applyBorder="0" applyAlignment="0" applyProtection="0"/>
    <xf numFmtId="0" fontId="18" fillId="0" borderId="0"/>
  </cellStyleXfs>
  <cellXfs count="69">
    <xf numFmtId="0" fontId="0" fillId="0" borderId="0" xfId="0"/>
    <xf numFmtId="165" fontId="0" fillId="0" borderId="0" xfId="42" applyNumberFormat="1" applyFont="1"/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9" fontId="0" fillId="0" borderId="0" xfId="49" applyFont="1"/>
    <xf numFmtId="165" fontId="0" fillId="0" borderId="0" xfId="42" applyNumberFormat="1" applyFont="1" applyAlignment="1">
      <alignment horizontal="center" vertical="center"/>
    </xf>
    <xf numFmtId="0" fontId="0" fillId="0" borderId="0" xfId="0" applyFill="1" applyAlignment="1">
      <alignment horizontal="center" vertical="center"/>
    </xf>
    <xf numFmtId="165" fontId="1" fillId="0" borderId="0" xfId="42" applyNumberFormat="1" applyFont="1" applyBorder="1"/>
    <xf numFmtId="9" fontId="1" fillId="0" borderId="0" xfId="48" applyFont="1"/>
    <xf numFmtId="165" fontId="1" fillId="0" borderId="12" xfId="42" applyNumberFormat="1" applyFont="1" applyBorder="1"/>
    <xf numFmtId="165" fontId="1" fillId="0" borderId="13" xfId="42" applyNumberFormat="1" applyFont="1" applyBorder="1"/>
    <xf numFmtId="165" fontId="1" fillId="0" borderId="0" xfId="46" applyNumberFormat="1" applyFont="1"/>
    <xf numFmtId="165" fontId="1" fillId="0" borderId="0" xfId="42" applyNumberFormat="1" applyFont="1"/>
    <xf numFmtId="165" fontId="1" fillId="0" borderId="11" xfId="42" applyNumberFormat="1" applyFont="1" applyBorder="1"/>
    <xf numFmtId="0" fontId="19" fillId="0" borderId="0" xfId="45" applyFont="1"/>
    <xf numFmtId="165" fontId="19" fillId="0" borderId="0" xfId="42" applyNumberFormat="1" applyFont="1"/>
    <xf numFmtId="0" fontId="19" fillId="0" borderId="0" xfId="45" applyFont="1" applyFill="1"/>
    <xf numFmtId="0" fontId="19" fillId="0" borderId="11" xfId="45" applyFont="1" applyBorder="1" applyAlignment="1"/>
    <xf numFmtId="165" fontId="19" fillId="0" borderId="11" xfId="42" applyNumberFormat="1" applyFont="1" applyBorder="1" applyAlignment="1"/>
    <xf numFmtId="0" fontId="20" fillId="0" borderId="11" xfId="45" applyFont="1" applyBorder="1" applyAlignment="1">
      <alignment horizontal="center" vertical="center"/>
    </xf>
    <xf numFmtId="0" fontId="20" fillId="0" borderId="10" xfId="45" applyFont="1" applyBorder="1" applyAlignment="1">
      <alignment horizontal="center" vertical="center" wrapText="1"/>
    </xf>
    <xf numFmtId="165" fontId="20" fillId="0" borderId="10" xfId="42" applyNumberFormat="1" applyFont="1" applyBorder="1" applyAlignment="1">
      <alignment horizontal="center" vertical="center" wrapText="1"/>
    </xf>
    <xf numFmtId="165" fontId="20" fillId="0" borderId="0" xfId="42" applyNumberFormat="1" applyFont="1" applyAlignment="1">
      <alignment vertical="center"/>
    </xf>
    <xf numFmtId="0" fontId="19" fillId="0" borderId="0" xfId="45" applyFont="1" applyAlignment="1">
      <alignment horizontal="center" wrapText="1"/>
    </xf>
    <xf numFmtId="0" fontId="19" fillId="0" borderId="0" xfId="45" applyFont="1" applyAlignment="1">
      <alignment horizontal="left"/>
    </xf>
    <xf numFmtId="166" fontId="19" fillId="0" borderId="0" xfId="45" applyNumberFormat="1" applyFont="1"/>
    <xf numFmtId="0" fontId="19" fillId="0" borderId="12" xfId="45" applyFont="1" applyBorder="1" applyAlignment="1">
      <alignment horizontal="left"/>
    </xf>
    <xf numFmtId="0" fontId="19" fillId="0" borderId="13" xfId="45" applyFont="1" applyBorder="1" applyAlignment="1">
      <alignment horizontal="right"/>
    </xf>
    <xf numFmtId="0" fontId="19" fillId="0" borderId="12" xfId="45" applyFont="1" applyBorder="1" applyAlignment="1">
      <alignment horizontal="right"/>
    </xf>
    <xf numFmtId="0" fontId="19" fillId="0" borderId="0" xfId="45" applyFont="1" applyAlignment="1">
      <alignment horizontal="right"/>
    </xf>
    <xf numFmtId="9" fontId="19" fillId="0" borderId="0" xfId="45" applyNumberFormat="1" applyFont="1"/>
    <xf numFmtId="0" fontId="20" fillId="0" borderId="10" xfId="45" applyFont="1" applyBorder="1" applyAlignment="1">
      <alignment horizontal="center" vertical="center"/>
    </xf>
    <xf numFmtId="0" fontId="20" fillId="0" borderId="0" xfId="45" applyFont="1" applyAlignment="1">
      <alignment horizontal="center" vertical="center" wrapText="1"/>
    </xf>
    <xf numFmtId="167" fontId="19" fillId="0" borderId="0" xfId="49" applyNumberFormat="1" applyFont="1"/>
    <xf numFmtId="0" fontId="19" fillId="0" borderId="0" xfId="45" applyFont="1" applyFill="1" applyBorder="1"/>
    <xf numFmtId="0" fontId="19" fillId="0" borderId="11" xfId="45" applyFont="1" applyFill="1" applyBorder="1"/>
    <xf numFmtId="165" fontId="19" fillId="0" borderId="11" xfId="42" applyNumberFormat="1" applyFont="1" applyBorder="1"/>
    <xf numFmtId="165" fontId="20" fillId="0" borderId="0" xfId="42" applyNumberFormat="1" applyFont="1"/>
    <xf numFmtId="9" fontId="19" fillId="0" borderId="0" xfId="49" applyFont="1"/>
    <xf numFmtId="165" fontId="0" fillId="0" borderId="0" xfId="42" applyNumberFormat="1" applyFont="1" applyFill="1" applyAlignment="1">
      <alignment horizontal="center" vertical="center"/>
    </xf>
    <xf numFmtId="0" fontId="16" fillId="33" borderId="0" xfId="0" applyFont="1" applyFill="1" applyAlignment="1"/>
    <xf numFmtId="0" fontId="16" fillId="33" borderId="0" xfId="0" applyFont="1" applyFill="1" applyAlignment="1">
      <alignment wrapText="1"/>
    </xf>
    <xf numFmtId="0" fontId="21" fillId="0" borderId="0" xfId="45" applyFont="1"/>
    <xf numFmtId="165" fontId="21" fillId="0" borderId="0" xfId="42" applyNumberFormat="1" applyFont="1"/>
    <xf numFmtId="9" fontId="21" fillId="0" borderId="0" xfId="49" applyFont="1"/>
    <xf numFmtId="0" fontId="19" fillId="0" borderId="0" xfId="45" applyFont="1" applyFill="1" applyAlignment="1">
      <alignment horizontal="left"/>
    </xf>
    <xf numFmtId="165" fontId="1" fillId="0" borderId="0" xfId="42" applyNumberFormat="1" applyFont="1" applyFill="1" applyBorder="1"/>
    <xf numFmtId="165" fontId="19" fillId="0" borderId="0" xfId="42" applyNumberFormat="1" applyFont="1" applyFill="1"/>
    <xf numFmtId="0" fontId="22" fillId="0" borderId="0" xfId="45" applyFont="1" applyFill="1" applyAlignment="1">
      <alignment wrapText="1"/>
    </xf>
    <xf numFmtId="0" fontId="22" fillId="0" borderId="0" xfId="45" applyFont="1" applyFill="1" applyAlignment="1">
      <alignment horizontal="center" wrapText="1"/>
    </xf>
    <xf numFmtId="43" fontId="23" fillId="0" borderId="0" xfId="42" applyFont="1" applyFill="1"/>
    <xf numFmtId="165" fontId="22" fillId="0" borderId="0" xfId="42" applyNumberFormat="1" applyFont="1" applyFill="1"/>
    <xf numFmtId="167" fontId="22" fillId="0" borderId="0" xfId="49" applyNumberFormat="1" applyFont="1" applyFill="1"/>
    <xf numFmtId="165" fontId="19" fillId="0" borderId="0" xfId="45" applyNumberFormat="1" applyFont="1" applyFill="1"/>
    <xf numFmtId="0" fontId="22" fillId="0" borderId="0" xfId="45" applyFont="1" applyFill="1" applyAlignment="1"/>
    <xf numFmtId="165" fontId="20" fillId="0" borderId="10" xfId="42" applyNumberFormat="1" applyFont="1" applyFill="1" applyBorder="1" applyAlignment="1">
      <alignment horizontal="center" vertical="center" wrapText="1"/>
    </xf>
    <xf numFmtId="165" fontId="19" fillId="0" borderId="11" xfId="42" applyNumberFormat="1" applyFont="1" applyFill="1" applyBorder="1"/>
    <xf numFmtId="165" fontId="20" fillId="0" borderId="0" xfId="42" applyNumberFormat="1" applyFont="1" applyFill="1"/>
    <xf numFmtId="0" fontId="18" fillId="0" borderId="0" xfId="52" applyFont="1"/>
    <xf numFmtId="0" fontId="24" fillId="0" borderId="0" xfId="0" applyFont="1"/>
    <xf numFmtId="0" fontId="24" fillId="0" borderId="0" xfId="0" applyFont="1" applyAlignment="1">
      <alignment horizontal="center" vertical="center" wrapText="1"/>
    </xf>
    <xf numFmtId="0" fontId="24" fillId="0" borderId="0" xfId="0" applyFont="1" applyFill="1"/>
    <xf numFmtId="165" fontId="24" fillId="0" borderId="0" xfId="42" applyNumberFormat="1" applyFont="1"/>
    <xf numFmtId="164" fontId="24" fillId="0" borderId="0" xfId="43" applyNumberFormat="1" applyFont="1"/>
    <xf numFmtId="165" fontId="25" fillId="0" borderId="0" xfId="42" applyNumberFormat="1" applyFont="1"/>
    <xf numFmtId="0" fontId="24" fillId="0" borderId="11" xfId="0" applyFont="1" applyBorder="1" applyAlignment="1">
      <alignment horizontal="center" vertical="center" wrapText="1"/>
    </xf>
    <xf numFmtId="165" fontId="24" fillId="0" borderId="11" xfId="42" applyNumberFormat="1" applyFont="1" applyBorder="1" applyAlignment="1">
      <alignment horizontal="center" vertical="center" wrapText="1"/>
    </xf>
    <xf numFmtId="165" fontId="16" fillId="33" borderId="0" xfId="42" applyNumberFormat="1" applyFont="1" applyFill="1" applyAlignment="1">
      <alignment wrapText="1"/>
    </xf>
    <xf numFmtId="165" fontId="16" fillId="33" borderId="0" xfId="42" applyNumberFormat="1" applyFont="1" applyFill="1" applyAlignment="1"/>
  </cellXfs>
  <cellStyles count="5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2" builtinId="3"/>
    <cellStyle name="Comma 2" xfId="46" xr:uid="{109DDEFB-A983-40CE-920F-2622FAAA8F6F}"/>
    <cellStyle name="Comma 2 3" xfId="51" xr:uid="{BA3762EF-A573-4E71-B3BD-E7A421ADA7CA}"/>
    <cellStyle name="Currency" xfId="43" builtinId="4"/>
    <cellStyle name="Currency 2" xfId="47" xr:uid="{F1DAB009-D748-4FAB-B3BA-A6C0FBF8B47B}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4" xr:uid="{6994AAEC-7964-4607-9BAB-E395D2CDE418}"/>
    <cellStyle name="Normal 2 2" xfId="50" xr:uid="{34A5F194-980F-49B8-A215-27D8447B28BA}"/>
    <cellStyle name="Normal 3" xfId="45" xr:uid="{CC3EE394-2F4E-411D-A9E3-A490858BACF0}"/>
    <cellStyle name="Normal 3 2" xfId="52" xr:uid="{F46DF756-BDF6-4DAE-A7CC-92392CE4DD1A}"/>
    <cellStyle name="Note" xfId="15" builtinId="10" customBuiltin="1"/>
    <cellStyle name="Output" xfId="10" builtinId="21" customBuiltin="1"/>
    <cellStyle name="Percent" xfId="49" builtinId="5"/>
    <cellStyle name="Percent 2" xfId="48" xr:uid="{A4F41308-4E11-4776-A9DF-79F537F44E63}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GrpRates\Public\Gas%20GRC%202011\Cost%20of%20Service\Meters\Meter%20Cost%20Study%20011510%20Fina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Cost Factors"/>
      <sheetName val="Install-Remove"/>
      <sheetName val="Costs-Secondary"/>
      <sheetName val="Costs-Primary"/>
      <sheetName val="Cost-Large Pwr"/>
      <sheetName val="Cogen-NET-Excess"/>
      <sheetName val="Production Mtr"/>
      <sheetName val="Costs-Misc"/>
      <sheetName val="Gas Install"/>
      <sheetName val="Obsole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D04DDF-361D-446E-9D53-B5A406072FD6}">
  <sheetPr>
    <pageSetUpPr fitToPage="1"/>
  </sheetPr>
  <dimension ref="A1:M55"/>
  <sheetViews>
    <sheetView topLeftCell="A19" zoomScale="85" zoomScaleNormal="85" workbookViewId="0">
      <selection activeCell="B4" sqref="B4"/>
    </sheetView>
  </sheetViews>
  <sheetFormatPr defaultColWidth="8.7109375" defaultRowHeight="14.45"/>
  <cols>
    <col min="1" max="1" width="40.140625" style="14" customWidth="1"/>
    <col min="2" max="2" width="17" style="14" customWidth="1"/>
    <col min="3" max="4" width="17" style="15" customWidth="1"/>
    <col min="5" max="5" width="3.5703125" style="15" customWidth="1"/>
    <col min="6" max="7" width="17" style="15" customWidth="1"/>
    <col min="8" max="8" width="20.7109375" style="14" customWidth="1"/>
    <col min="9" max="9" width="11.5703125" style="14" bestFit="1" customWidth="1"/>
    <col min="10" max="10" width="9.5703125" style="14" bestFit="1" customWidth="1"/>
    <col min="11" max="11" width="11.5703125" style="14" bestFit="1" customWidth="1"/>
    <col min="12" max="12" width="12.85546875" style="14" bestFit="1" customWidth="1"/>
    <col min="13" max="13" width="11" style="14" customWidth="1"/>
    <col min="14" max="16384" width="8.7109375" style="14"/>
  </cols>
  <sheetData>
    <row r="1" spans="1:8">
      <c r="A1" s="58" t="s">
        <v>0</v>
      </c>
    </row>
    <row r="2" spans="1:8">
      <c r="A2" s="58" t="s">
        <v>1</v>
      </c>
    </row>
    <row r="3" spans="1:8">
      <c r="A3" s="58" t="s">
        <v>2</v>
      </c>
    </row>
    <row r="4" spans="1:8">
      <c r="A4" s="58" t="s">
        <v>3</v>
      </c>
    </row>
    <row r="5" spans="1:8">
      <c r="A5" s="58"/>
    </row>
    <row r="6" spans="1:8">
      <c r="B6" s="17"/>
      <c r="C6" s="18"/>
      <c r="D6" s="18"/>
      <c r="F6" s="18"/>
      <c r="G6" s="18"/>
    </row>
    <row r="7" spans="1:8" ht="28.9">
      <c r="A7" s="19" t="s">
        <v>4</v>
      </c>
      <c r="B7" s="20" t="s">
        <v>5</v>
      </c>
      <c r="C7" s="21" t="s">
        <v>6</v>
      </c>
      <c r="D7" s="21" t="s">
        <v>7</v>
      </c>
      <c r="E7" s="22"/>
      <c r="F7" s="21" t="s">
        <v>8</v>
      </c>
      <c r="G7" s="21" t="s">
        <v>9</v>
      </c>
      <c r="H7" s="23"/>
    </row>
    <row r="8" spans="1:8">
      <c r="A8" s="14" t="s">
        <v>10</v>
      </c>
      <c r="B8" s="7"/>
      <c r="C8" s="7"/>
      <c r="D8" s="7"/>
      <c r="F8" s="7"/>
      <c r="G8" s="7"/>
      <c r="H8" s="8"/>
    </row>
    <row r="9" spans="1:8">
      <c r="A9" s="24" t="s">
        <v>11</v>
      </c>
      <c r="B9" s="7">
        <v>10</v>
      </c>
      <c r="C9" s="7">
        <v>11520.977258462824</v>
      </c>
      <c r="D9" s="7">
        <f t="shared" ref="D9:D14" si="0">C9/B9</f>
        <v>1152.0977258462824</v>
      </c>
      <c r="F9" s="7">
        <v>17898.146556953554</v>
      </c>
      <c r="G9" s="7">
        <f>F9/B9</f>
        <v>1789.8146556953554</v>
      </c>
      <c r="H9" s="25" t="s">
        <v>12</v>
      </c>
    </row>
    <row r="10" spans="1:8">
      <c r="A10" s="24" t="s">
        <v>13</v>
      </c>
      <c r="B10" s="7">
        <v>1950</v>
      </c>
      <c r="C10" s="7">
        <v>884644.49594968953</v>
      </c>
      <c r="D10" s="7">
        <f t="shared" si="0"/>
        <v>453.66384407676384</v>
      </c>
      <c r="F10" s="7">
        <v>1391225.6838341916</v>
      </c>
      <c r="G10" s="7">
        <f t="shared" ref="G10:G31" si="1">F10/B10</f>
        <v>713.44906863291874</v>
      </c>
      <c r="H10" s="14" t="s">
        <v>14</v>
      </c>
    </row>
    <row r="11" spans="1:8">
      <c r="A11" s="24" t="s">
        <v>15</v>
      </c>
      <c r="B11" s="7">
        <v>29</v>
      </c>
      <c r="C11" s="7">
        <v>17326.642342078278</v>
      </c>
      <c r="D11" s="7">
        <f t="shared" si="0"/>
        <v>597.4704255889061</v>
      </c>
      <c r="F11" s="7">
        <v>27634.073168794152</v>
      </c>
      <c r="G11" s="7">
        <f t="shared" si="1"/>
        <v>952.89907478600526</v>
      </c>
      <c r="H11" s="14" t="s">
        <v>14</v>
      </c>
    </row>
    <row r="12" spans="1:8">
      <c r="A12" s="24" t="s">
        <v>16</v>
      </c>
      <c r="B12" s="7">
        <v>1</v>
      </c>
      <c r="C12" s="7">
        <v>321.75806451612902</v>
      </c>
      <c r="D12" s="7">
        <f t="shared" si="0"/>
        <v>321.75806451612902</v>
      </c>
      <c r="F12" s="7">
        <v>862.07561298998201</v>
      </c>
      <c r="G12" s="7">
        <f t="shared" si="1"/>
        <v>862.07561298998201</v>
      </c>
      <c r="H12" s="14" t="s">
        <v>14</v>
      </c>
    </row>
    <row r="13" spans="1:8">
      <c r="A13" s="24" t="s">
        <v>17</v>
      </c>
      <c r="B13" s="7">
        <v>10828</v>
      </c>
      <c r="C13" s="7">
        <v>818052.30992616038</v>
      </c>
      <c r="D13" s="7">
        <f t="shared" si="0"/>
        <v>75.549714621920984</v>
      </c>
      <c r="F13" s="7">
        <v>1382502.8172827798</v>
      </c>
      <c r="G13" s="7">
        <f t="shared" si="1"/>
        <v>127.67850178082563</v>
      </c>
      <c r="H13" s="25" t="s">
        <v>18</v>
      </c>
    </row>
    <row r="14" spans="1:8" ht="15" thickBot="1">
      <c r="A14" s="26" t="s">
        <v>19</v>
      </c>
      <c r="B14" s="9">
        <v>4408</v>
      </c>
      <c r="C14" s="9">
        <v>1140518.6981058952</v>
      </c>
      <c r="D14" s="9">
        <f t="shared" si="0"/>
        <v>258.73836163926842</v>
      </c>
      <c r="F14" s="9">
        <v>1894453.5643664424</v>
      </c>
      <c r="G14" s="9">
        <f t="shared" si="1"/>
        <v>429.77621696153409</v>
      </c>
      <c r="H14" s="25" t="s">
        <v>20</v>
      </c>
    </row>
    <row r="15" spans="1:8" ht="15.6" thickTop="1" thickBot="1">
      <c r="A15" s="27" t="s">
        <v>21</v>
      </c>
      <c r="B15" s="10">
        <f>SUM(B9:B14)</f>
        <v>17226</v>
      </c>
      <c r="C15" s="10">
        <f>SUM(C9:C14)</f>
        <v>2872384.8816468026</v>
      </c>
      <c r="D15" s="10"/>
      <c r="F15" s="10">
        <f>SUM(F9:F14)</f>
        <v>4714576.3608221514</v>
      </c>
      <c r="G15" s="10"/>
      <c r="H15" s="25"/>
    </row>
    <row r="16" spans="1:8">
      <c r="A16" s="14" t="s">
        <v>22</v>
      </c>
      <c r="B16" s="7"/>
      <c r="C16" s="7"/>
      <c r="D16" s="7"/>
      <c r="F16" s="7"/>
      <c r="G16" s="7"/>
      <c r="H16" s="25"/>
    </row>
    <row r="17" spans="1:8" s="16" customFormat="1">
      <c r="A17" s="45" t="s">
        <v>23</v>
      </c>
      <c r="B17" s="46">
        <v>4</v>
      </c>
      <c r="C17" s="46">
        <v>19370.277695686542</v>
      </c>
      <c r="D17" s="46">
        <f t="shared" ref="D17:D28" si="2">C17/B17</f>
        <v>4842.5694239216355</v>
      </c>
      <c r="E17" s="47"/>
      <c r="F17" s="46">
        <v>35888.030214105478</v>
      </c>
      <c r="G17" s="46">
        <f t="shared" si="1"/>
        <v>8972.0075535263695</v>
      </c>
      <c r="H17" s="16" t="s">
        <v>24</v>
      </c>
    </row>
    <row r="18" spans="1:8">
      <c r="A18" s="24" t="s">
        <v>25</v>
      </c>
      <c r="B18" s="7">
        <v>387</v>
      </c>
      <c r="C18" s="7">
        <v>211575.3453013371</v>
      </c>
      <c r="D18" s="7">
        <f t="shared" si="2"/>
        <v>546.70631860810624</v>
      </c>
      <c r="F18" s="7">
        <v>318090.71373587416</v>
      </c>
      <c r="G18" s="7">
        <f t="shared" si="1"/>
        <v>821.9398287748686</v>
      </c>
      <c r="H18" s="14" t="s">
        <v>25</v>
      </c>
    </row>
    <row r="19" spans="1:8">
      <c r="A19" s="24" t="s">
        <v>26</v>
      </c>
      <c r="B19" s="7">
        <v>37</v>
      </c>
      <c r="C19" s="7">
        <v>25757.559490494375</v>
      </c>
      <c r="D19" s="7">
        <f t="shared" si="2"/>
        <v>696.15025649984796</v>
      </c>
      <c r="F19" s="7">
        <v>41039.943182834715</v>
      </c>
      <c r="G19" s="7">
        <f t="shared" si="1"/>
        <v>1109.1876535901274</v>
      </c>
      <c r="H19" s="14" t="s">
        <v>25</v>
      </c>
    </row>
    <row r="20" spans="1:8">
      <c r="A20" s="24" t="s">
        <v>27</v>
      </c>
      <c r="B20" s="7">
        <v>3</v>
      </c>
      <c r="C20" s="7">
        <v>2454.6924551630045</v>
      </c>
      <c r="D20" s="7">
        <f t="shared" si="2"/>
        <v>818.23081838766814</v>
      </c>
      <c r="F20" s="7">
        <v>2825.2319255383218</v>
      </c>
      <c r="G20" s="7">
        <f t="shared" si="1"/>
        <v>941.74397517944055</v>
      </c>
      <c r="H20" s="14" t="s">
        <v>25</v>
      </c>
    </row>
    <row r="21" spans="1:8">
      <c r="A21" s="24" t="s">
        <v>28</v>
      </c>
      <c r="B21" s="7">
        <v>3</v>
      </c>
      <c r="C21" s="7">
        <v>497.54714285714283</v>
      </c>
      <c r="D21" s="7">
        <f t="shared" si="2"/>
        <v>165.84904761904761</v>
      </c>
      <c r="F21" s="7">
        <v>1313.0106648125686</v>
      </c>
      <c r="G21" s="7">
        <f t="shared" si="1"/>
        <v>437.67022160418952</v>
      </c>
      <c r="H21" s="14" t="s">
        <v>25</v>
      </c>
    </row>
    <row r="22" spans="1:8">
      <c r="A22" s="24" t="s">
        <v>29</v>
      </c>
      <c r="B22" s="7">
        <v>4</v>
      </c>
      <c r="C22" s="7">
        <v>1763.1085714285716</v>
      </c>
      <c r="D22" s="7">
        <f t="shared" si="2"/>
        <v>440.77714285714291</v>
      </c>
      <c r="F22" s="7">
        <v>3848.2525464061064</v>
      </c>
      <c r="G22" s="7">
        <f t="shared" si="1"/>
        <v>962.06313660152659</v>
      </c>
      <c r="H22" s="14" t="s">
        <v>29</v>
      </c>
    </row>
    <row r="23" spans="1:8">
      <c r="A23" s="24" t="s">
        <v>30</v>
      </c>
      <c r="B23" s="7">
        <v>25</v>
      </c>
      <c r="C23" s="7">
        <v>16517.423904289539</v>
      </c>
      <c r="D23" s="7">
        <f t="shared" si="2"/>
        <v>660.69695617158152</v>
      </c>
      <c r="F23" s="7">
        <v>27056.677869769188</v>
      </c>
      <c r="G23" s="7">
        <f t="shared" si="1"/>
        <v>1082.2671147907674</v>
      </c>
      <c r="H23" s="14" t="s">
        <v>29</v>
      </c>
    </row>
    <row r="24" spans="1:8">
      <c r="A24" s="24" t="s">
        <v>31</v>
      </c>
      <c r="B24" s="7">
        <v>11</v>
      </c>
      <c r="C24" s="7">
        <v>12809.746170706772</v>
      </c>
      <c r="D24" s="7">
        <f t="shared" si="2"/>
        <v>1164.5223791551612</v>
      </c>
      <c r="F24" s="7">
        <v>20475.112688629404</v>
      </c>
      <c r="G24" s="7">
        <f t="shared" si="1"/>
        <v>1861.3738807844913</v>
      </c>
      <c r="H24" s="14" t="s">
        <v>31</v>
      </c>
    </row>
    <row r="25" spans="1:8">
      <c r="A25" s="24" t="s">
        <v>32</v>
      </c>
      <c r="B25" s="7">
        <v>38</v>
      </c>
      <c r="C25" s="7">
        <v>26308.174466099335</v>
      </c>
      <c r="D25" s="7">
        <f t="shared" si="2"/>
        <v>692.32038068682459</v>
      </c>
      <c r="F25" s="7">
        <v>41318.560359913194</v>
      </c>
      <c r="G25" s="7">
        <f t="shared" si="1"/>
        <v>1087.3305357871893</v>
      </c>
      <c r="H25" s="14" t="s">
        <v>31</v>
      </c>
    </row>
    <row r="26" spans="1:8">
      <c r="A26" s="24" t="s">
        <v>33</v>
      </c>
      <c r="B26" s="7">
        <v>3</v>
      </c>
      <c r="C26" s="7">
        <v>1432.4029565821154</v>
      </c>
      <c r="D26" s="7">
        <f t="shared" si="2"/>
        <v>477.46765219403846</v>
      </c>
      <c r="F26" s="7">
        <v>1967.324997848219</v>
      </c>
      <c r="G26" s="7">
        <f t="shared" si="1"/>
        <v>655.77499928273971</v>
      </c>
      <c r="H26" s="14" t="s">
        <v>31</v>
      </c>
    </row>
    <row r="27" spans="1:8">
      <c r="A27" s="24" t="s">
        <v>34</v>
      </c>
      <c r="B27" s="7">
        <v>199</v>
      </c>
      <c r="C27" s="7">
        <v>71121.900908916126</v>
      </c>
      <c r="D27" s="7">
        <f t="shared" si="2"/>
        <v>357.39648697947803</v>
      </c>
      <c r="F27" s="7">
        <v>114590.91783873913</v>
      </c>
      <c r="G27" s="7">
        <f t="shared" si="1"/>
        <v>575.83375798361374</v>
      </c>
      <c r="H27" s="25" t="s">
        <v>34</v>
      </c>
    </row>
    <row r="28" spans="1:8" ht="15" thickBot="1">
      <c r="A28" s="26" t="s">
        <v>35</v>
      </c>
      <c r="B28" s="9">
        <v>1</v>
      </c>
      <c r="C28" s="9">
        <v>438.00218992248062</v>
      </c>
      <c r="D28" s="9">
        <f t="shared" si="2"/>
        <v>438.00218992248062</v>
      </c>
      <c r="F28" s="9">
        <v>735.6209931581991</v>
      </c>
      <c r="G28" s="9">
        <f t="shared" si="1"/>
        <v>735.6209931581991</v>
      </c>
      <c r="H28" s="25" t="s">
        <v>34</v>
      </c>
    </row>
    <row r="29" spans="1:8" ht="15.6" thickTop="1" thickBot="1">
      <c r="A29" s="27" t="s">
        <v>36</v>
      </c>
      <c r="B29" s="10">
        <f>SUM(B17:B28)</f>
        <v>715</v>
      </c>
      <c r="C29" s="10">
        <f>SUM(C17:C28)</f>
        <v>390046.18125348311</v>
      </c>
      <c r="D29" s="10"/>
      <c r="F29" s="10">
        <f>SUM(F17:F28)</f>
        <v>609149.39701762877</v>
      </c>
      <c r="G29" s="10"/>
      <c r="H29" s="25"/>
    </row>
    <row r="30" spans="1:8">
      <c r="A30" s="14" t="s">
        <v>37</v>
      </c>
      <c r="B30" s="7"/>
      <c r="C30" s="7"/>
      <c r="D30" s="7"/>
      <c r="F30" s="7"/>
      <c r="G30" s="7"/>
      <c r="H30" s="25"/>
    </row>
    <row r="31" spans="1:8" ht="15" thickBot="1">
      <c r="A31" s="26" t="s">
        <v>38</v>
      </c>
      <c r="B31" s="9">
        <v>201215</v>
      </c>
      <c r="C31" s="9">
        <v>6346759.9745023549</v>
      </c>
      <c r="D31" s="9">
        <f>C31/B31</f>
        <v>31.542181122194442</v>
      </c>
      <c r="F31" s="9">
        <v>11417718.403236208</v>
      </c>
      <c r="G31" s="9">
        <f t="shared" si="1"/>
        <v>56.743872987780279</v>
      </c>
      <c r="H31" s="14" t="s">
        <v>39</v>
      </c>
    </row>
    <row r="32" spans="1:8" ht="15.6" thickTop="1" thickBot="1">
      <c r="A32" s="28" t="s">
        <v>40</v>
      </c>
      <c r="B32" s="9">
        <f>SUM(B30:B31)</f>
        <v>201215</v>
      </c>
      <c r="C32" s="9">
        <f>SUM(C30:C31)</f>
        <v>6346759.9745023549</v>
      </c>
      <c r="D32" s="9"/>
      <c r="F32" s="9">
        <f>SUM(F30:F31)</f>
        <v>11417718.403236208</v>
      </c>
      <c r="G32" s="9"/>
      <c r="H32" s="8"/>
    </row>
    <row r="33" spans="1:13" ht="15" thickTop="1">
      <c r="A33" s="29" t="s">
        <v>41</v>
      </c>
      <c r="B33" s="7">
        <f>SUM(B32,B29,B15)</f>
        <v>219156</v>
      </c>
      <c r="C33" s="7">
        <f>SUM(C32,C29,C15)</f>
        <v>9609191.037402641</v>
      </c>
      <c r="D33" s="7"/>
      <c r="F33" s="7">
        <f>SUM(F32,F29,F15)</f>
        <v>16741444.161075987</v>
      </c>
      <c r="G33" s="7"/>
      <c r="H33" s="8"/>
    </row>
    <row r="34" spans="1:13">
      <c r="B34" s="11"/>
      <c r="C34" s="12"/>
      <c r="D34" s="12"/>
      <c r="F34" s="12"/>
      <c r="G34" s="12"/>
      <c r="H34" s="30"/>
    </row>
    <row r="38" spans="1:13">
      <c r="J38" s="54"/>
      <c r="K38" s="54"/>
      <c r="L38" s="54"/>
      <c r="M38" s="54"/>
    </row>
    <row r="39" spans="1:13" ht="28.9">
      <c r="A39" s="31" t="s">
        <v>42</v>
      </c>
      <c r="B39" s="20" t="s">
        <v>5</v>
      </c>
      <c r="C39" s="21" t="s">
        <v>6</v>
      </c>
      <c r="D39" s="21" t="s">
        <v>7</v>
      </c>
      <c r="E39" s="22"/>
      <c r="F39" s="55" t="s">
        <v>8</v>
      </c>
      <c r="G39" s="21" t="s">
        <v>9</v>
      </c>
      <c r="H39" s="32"/>
      <c r="J39" s="48"/>
      <c r="K39" s="48"/>
      <c r="L39" s="49"/>
      <c r="M39" s="49"/>
    </row>
    <row r="40" spans="1:13">
      <c r="A40" s="16" t="s">
        <v>39</v>
      </c>
      <c r="B40" s="15">
        <f>SUMIF($H$9:$H$31,$A40,B$9:B$31)</f>
        <v>201215</v>
      </c>
      <c r="C40" s="15">
        <f>SUMIF($H$9:$H$31,$A40,C$9:C$31)</f>
        <v>6346759.9745023549</v>
      </c>
      <c r="D40" s="7">
        <f t="shared" ref="D40:D48" si="3">C40/B40</f>
        <v>31.542181122194442</v>
      </c>
      <c r="F40" s="47">
        <f>SUMIF($H$9:$H$31,$A40,F$9:F$31)</f>
        <v>11417718.403236208</v>
      </c>
      <c r="G40" s="7">
        <f>F40/B40</f>
        <v>56.743872987780279</v>
      </c>
      <c r="H40" s="33"/>
      <c r="I40" s="15"/>
      <c r="J40" s="50"/>
      <c r="K40" s="51"/>
      <c r="L40" s="51"/>
      <c r="M40" s="52"/>
    </row>
    <row r="41" spans="1:13">
      <c r="A41" s="16" t="s">
        <v>18</v>
      </c>
      <c r="B41" s="15">
        <f>SUMIF($H$9:$H$31,$A41,B$9:B$31)</f>
        <v>10828</v>
      </c>
      <c r="C41" s="15">
        <f t="shared" ref="B41:C48" si="4">SUMIF($H$9:$H$31,$A41,C$9:C$31)</f>
        <v>818052.30992616038</v>
      </c>
      <c r="D41" s="7">
        <f t="shared" si="3"/>
        <v>75.549714621920984</v>
      </c>
      <c r="F41" s="47">
        <f t="shared" ref="F41:F48" si="5">SUMIF($H$9:$H$31,$A41,F$9:F$31)</f>
        <v>1382502.8172827798</v>
      </c>
      <c r="G41" s="7">
        <f t="shared" ref="G41:G48" si="6">F41/B41</f>
        <v>127.67850178082563</v>
      </c>
      <c r="H41" s="33"/>
      <c r="I41" s="15"/>
      <c r="J41" s="50"/>
      <c r="K41" s="51"/>
      <c r="L41" s="51"/>
      <c r="M41" s="52"/>
    </row>
    <row r="42" spans="1:13">
      <c r="A42" s="16" t="s">
        <v>20</v>
      </c>
      <c r="B42" s="15">
        <f t="shared" si="4"/>
        <v>4408</v>
      </c>
      <c r="C42" s="15">
        <f t="shared" si="4"/>
        <v>1140518.6981058952</v>
      </c>
      <c r="D42" s="7">
        <f t="shared" si="3"/>
        <v>258.73836163926842</v>
      </c>
      <c r="F42" s="47">
        <f t="shared" si="5"/>
        <v>1894453.5643664424</v>
      </c>
      <c r="G42" s="7">
        <f t="shared" si="6"/>
        <v>429.77621696153409</v>
      </c>
      <c r="H42" s="33"/>
      <c r="I42" s="15"/>
      <c r="J42" s="50"/>
      <c r="K42" s="51"/>
      <c r="L42" s="51"/>
      <c r="M42" s="52"/>
    </row>
    <row r="43" spans="1:13">
      <c r="A43" s="16" t="s">
        <v>14</v>
      </c>
      <c r="B43" s="15">
        <f t="shared" si="4"/>
        <v>1980</v>
      </c>
      <c r="C43" s="15">
        <f t="shared" si="4"/>
        <v>902292.89635628392</v>
      </c>
      <c r="D43" s="7">
        <f t="shared" si="3"/>
        <v>455.70348300822423</v>
      </c>
      <c r="F43" s="47">
        <f t="shared" si="5"/>
        <v>1419721.8326159758</v>
      </c>
      <c r="G43" s="7">
        <f t="shared" si="6"/>
        <v>717.03122859392715</v>
      </c>
      <c r="H43" s="33"/>
      <c r="I43" s="15"/>
      <c r="J43" s="50"/>
      <c r="K43" s="51"/>
      <c r="L43" s="51"/>
      <c r="M43" s="52"/>
    </row>
    <row r="44" spans="1:13">
      <c r="A44" s="34" t="s">
        <v>34</v>
      </c>
      <c r="B44" s="15">
        <f>SUMIF($H$9:$H$31,$A44,B$9:B$31)</f>
        <v>200</v>
      </c>
      <c r="C44" s="15">
        <f>SUMIF($H$9:$H$31,$A44,C$9:C$31)</f>
        <v>71559.903098838608</v>
      </c>
      <c r="D44" s="7">
        <f>C44/B44</f>
        <v>357.79951549419303</v>
      </c>
      <c r="F44" s="47">
        <f>SUMIF($H$9:$H$31,$A44,F$9:F$31)</f>
        <v>115326.53883189733</v>
      </c>
      <c r="G44" s="7">
        <f>F44/B44</f>
        <v>576.63269415948662</v>
      </c>
      <c r="H44" s="33"/>
      <c r="I44" s="15"/>
      <c r="J44" s="50"/>
      <c r="K44" s="51"/>
      <c r="L44" s="51"/>
      <c r="M44" s="52"/>
    </row>
    <row r="45" spans="1:13">
      <c r="A45" s="25" t="s">
        <v>25</v>
      </c>
      <c r="B45" s="15">
        <f>SUMIF($H$9:$H$31,$A45,B$9:B$31)</f>
        <v>430</v>
      </c>
      <c r="C45" s="15">
        <f>SUMIF($H$9:$H$31,$A45,C$9:C$31)</f>
        <v>240285.1443898516</v>
      </c>
      <c r="D45" s="7">
        <f>C45/B45</f>
        <v>558.80266137174794</v>
      </c>
      <c r="F45" s="47">
        <f>SUMIF($H$9:$H$31,$A45,F$9:F$31)</f>
        <v>363268.89950905979</v>
      </c>
      <c r="G45" s="7">
        <f>F45/B45</f>
        <v>844.81139420711577</v>
      </c>
      <c r="H45" s="33"/>
      <c r="I45" s="15"/>
      <c r="J45" s="50"/>
      <c r="K45" s="51"/>
      <c r="L45" s="51"/>
      <c r="M45" s="52"/>
    </row>
    <row r="46" spans="1:13">
      <c r="A46" s="16" t="s">
        <v>31</v>
      </c>
      <c r="B46" s="15">
        <f t="shared" si="4"/>
        <v>52</v>
      </c>
      <c r="C46" s="15">
        <f t="shared" si="4"/>
        <v>40550.323593388224</v>
      </c>
      <c r="D46" s="7">
        <f t="shared" si="3"/>
        <v>779.81391525746585</v>
      </c>
      <c r="F46" s="47">
        <f t="shared" si="5"/>
        <v>63760.998046390814</v>
      </c>
      <c r="G46" s="7">
        <f t="shared" si="6"/>
        <v>1226.1730393536695</v>
      </c>
      <c r="H46" s="33"/>
      <c r="I46" s="15"/>
      <c r="J46" s="50"/>
      <c r="K46" s="51"/>
      <c r="L46" s="51"/>
      <c r="M46" s="52"/>
    </row>
    <row r="47" spans="1:13">
      <c r="A47" s="16" t="s">
        <v>29</v>
      </c>
      <c r="B47" s="15">
        <f t="shared" si="4"/>
        <v>29</v>
      </c>
      <c r="C47" s="15">
        <f t="shared" si="4"/>
        <v>18280.532475718112</v>
      </c>
      <c r="D47" s="7">
        <f t="shared" si="3"/>
        <v>630.36318881786588</v>
      </c>
      <c r="F47" s="47">
        <f>SUMIF($H$9:$H$31,$A47,F$9:F$31)</f>
        <v>30904.930416175295</v>
      </c>
      <c r="G47" s="7">
        <f t="shared" si="6"/>
        <v>1065.6872557301826</v>
      </c>
      <c r="H47" s="33"/>
      <c r="I47" s="15"/>
      <c r="J47" s="50"/>
      <c r="K47" s="51"/>
      <c r="L47" s="51"/>
      <c r="M47" s="52"/>
    </row>
    <row r="48" spans="1:13">
      <c r="A48" s="35" t="s">
        <v>12</v>
      </c>
      <c r="B48" s="36">
        <f t="shared" si="4"/>
        <v>10</v>
      </c>
      <c r="C48" s="36">
        <f t="shared" si="4"/>
        <v>11520.977258462824</v>
      </c>
      <c r="D48" s="13">
        <f t="shared" si="3"/>
        <v>1152.0977258462824</v>
      </c>
      <c r="F48" s="56">
        <f t="shared" si="5"/>
        <v>17898.146556953554</v>
      </c>
      <c r="G48" s="13">
        <f t="shared" si="6"/>
        <v>1789.8146556953554</v>
      </c>
      <c r="H48" s="33"/>
      <c r="I48" s="15"/>
      <c r="J48" s="50"/>
      <c r="K48" s="51"/>
      <c r="L48" s="51"/>
      <c r="M48" s="52"/>
    </row>
    <row r="49" spans="2:13">
      <c r="B49" s="37">
        <f>SUM(B40:B48)</f>
        <v>219152</v>
      </c>
      <c r="C49" s="37">
        <f>SUM(C40:C48)</f>
        <v>9589820.7597069517</v>
      </c>
      <c r="D49" s="37"/>
      <c r="E49" s="37"/>
      <c r="F49" s="57">
        <f>SUM(F40:F48)</f>
        <v>16705556.130861882</v>
      </c>
      <c r="I49" s="15"/>
      <c r="J49" s="47"/>
      <c r="K49" s="53"/>
      <c r="L49" s="53"/>
      <c r="M49" s="53"/>
    </row>
    <row r="51" spans="2:13" s="42" customFormat="1">
      <c r="C51" s="43"/>
      <c r="D51" s="43"/>
      <c r="E51" s="43"/>
      <c r="F51" s="43"/>
      <c r="G51" s="43"/>
    </row>
    <row r="52" spans="2:13" s="42" customFormat="1">
      <c r="C52" s="43"/>
      <c r="D52" s="43"/>
      <c r="E52" s="43"/>
      <c r="F52" s="43"/>
      <c r="G52" s="43"/>
    </row>
    <row r="53" spans="2:13" s="42" customFormat="1">
      <c r="C53" s="43"/>
      <c r="D53" s="43"/>
      <c r="E53" s="43"/>
      <c r="F53" s="43"/>
      <c r="G53" s="43"/>
    </row>
    <row r="54" spans="2:13" s="42" customFormat="1">
      <c r="C54" s="44"/>
      <c r="D54" s="43"/>
      <c r="E54" s="43"/>
      <c r="F54" s="44"/>
      <c r="G54" s="43"/>
    </row>
    <row r="55" spans="2:13">
      <c r="C55" s="38"/>
    </row>
  </sheetData>
  <printOptions horizontalCentered="1"/>
  <pageMargins left="0.75" right="0.75" top="1" bottom="1" header="0.5" footer="0.5"/>
  <pageSetup scale="80" orientation="landscape" blackAndWhite="1" horizontalDpi="300" verticalDpi="300" r:id="rId1"/>
  <headerFooter alignWithMargins="0">
    <oddFooter>&amp;L&amp;F &amp;A&amp;C&amp;P&amp;R&amp;D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37D913-25A8-47DB-80FB-A6ADE9F7F07A}">
  <sheetPr>
    <pageSetUpPr fitToPage="1"/>
  </sheetPr>
  <dimension ref="A1:L50"/>
  <sheetViews>
    <sheetView zoomScale="85" zoomScaleNormal="85" workbookViewId="0">
      <selection activeCell="G13" sqref="G13"/>
    </sheetView>
  </sheetViews>
  <sheetFormatPr defaultColWidth="9.140625" defaultRowHeight="13.15"/>
  <cols>
    <col min="1" max="1" width="31" style="59" bestFit="1" customWidth="1"/>
    <col min="2" max="10" width="15.42578125" style="59" customWidth="1"/>
    <col min="11" max="11" width="15.42578125" style="62" customWidth="1"/>
    <col min="12" max="12" width="11.7109375" style="59" bestFit="1" customWidth="1"/>
    <col min="13" max="13" width="16.85546875" style="59" bestFit="1" customWidth="1"/>
    <col min="14" max="17" width="15.7109375" style="59" bestFit="1" customWidth="1"/>
    <col min="18" max="19" width="14.85546875" style="59" bestFit="1" customWidth="1"/>
    <col min="20" max="20" width="20.140625" style="59" bestFit="1" customWidth="1"/>
    <col min="21" max="16384" width="9.140625" style="59"/>
  </cols>
  <sheetData>
    <row r="1" spans="1:11">
      <c r="A1" s="58" t="s">
        <v>0</v>
      </c>
      <c r="C1" s="58"/>
    </row>
    <row r="2" spans="1:11">
      <c r="A2" s="58" t="s">
        <v>1</v>
      </c>
      <c r="C2" s="58"/>
    </row>
    <row r="3" spans="1:11">
      <c r="A3" s="58" t="s">
        <v>43</v>
      </c>
      <c r="C3" s="58"/>
    </row>
    <row r="4" spans="1:11">
      <c r="A4" s="58" t="s">
        <v>44</v>
      </c>
      <c r="C4" s="58"/>
    </row>
    <row r="5" spans="1:11">
      <c r="A5" s="58" t="s">
        <v>45</v>
      </c>
      <c r="C5" s="58"/>
    </row>
    <row r="7" spans="1:11" s="60" customFormat="1" ht="53.25" customHeight="1">
      <c r="A7" s="65" t="s">
        <v>46</v>
      </c>
      <c r="B7" s="65" t="s">
        <v>39</v>
      </c>
      <c r="C7" s="65" t="s">
        <v>18</v>
      </c>
      <c r="D7" s="65" t="s">
        <v>20</v>
      </c>
      <c r="E7" s="65" t="s">
        <v>14</v>
      </c>
      <c r="F7" s="65" t="s">
        <v>34</v>
      </c>
      <c r="G7" s="65" t="s">
        <v>25</v>
      </c>
      <c r="H7" s="65" t="s">
        <v>31</v>
      </c>
      <c r="I7" s="65" t="s">
        <v>29</v>
      </c>
      <c r="J7" s="65" t="s">
        <v>12</v>
      </c>
      <c r="K7" s="66" t="s">
        <v>41</v>
      </c>
    </row>
    <row r="8" spans="1:11">
      <c r="A8" s="59" t="s">
        <v>47</v>
      </c>
      <c r="B8" s="63">
        <v>0</v>
      </c>
      <c r="C8" s="63">
        <v>0</v>
      </c>
      <c r="D8" s="63">
        <v>0</v>
      </c>
      <c r="E8" s="63">
        <v>211.90090909090907</v>
      </c>
      <c r="F8" s="63">
        <v>0</v>
      </c>
      <c r="G8" s="63">
        <v>211.90090909090907</v>
      </c>
      <c r="H8" s="63">
        <v>635.7027272727272</v>
      </c>
      <c r="I8" s="63">
        <v>423.80181818181813</v>
      </c>
      <c r="J8" s="63">
        <v>0</v>
      </c>
      <c r="K8" s="63">
        <v>1483.3063636363634</v>
      </c>
    </row>
    <row r="9" spans="1:11">
      <c r="A9" s="59" t="s">
        <v>48</v>
      </c>
      <c r="B9" s="62">
        <v>0</v>
      </c>
      <c r="C9" s="62">
        <v>0</v>
      </c>
      <c r="D9" s="62">
        <v>0</v>
      </c>
      <c r="E9" s="62">
        <v>1198.8400000000001</v>
      </c>
      <c r="F9" s="62">
        <v>0</v>
      </c>
      <c r="G9" s="62">
        <v>1027.5771428571429</v>
      </c>
      <c r="H9" s="62">
        <v>1198.8400000000001</v>
      </c>
      <c r="I9" s="62">
        <v>1198.8400000000001</v>
      </c>
      <c r="J9" s="62">
        <v>171.26285714285714</v>
      </c>
      <c r="K9" s="62">
        <v>4795.3599999999997</v>
      </c>
    </row>
    <row r="10" spans="1:11">
      <c r="A10" s="59" t="s">
        <v>49</v>
      </c>
      <c r="B10" s="62">
        <v>0</v>
      </c>
      <c r="C10" s="62">
        <v>0</v>
      </c>
      <c r="D10" s="62">
        <v>0</v>
      </c>
      <c r="E10" s="62">
        <v>155.02142857142857</v>
      </c>
      <c r="F10" s="62">
        <v>0</v>
      </c>
      <c r="G10" s="62">
        <v>930.12857142857149</v>
      </c>
      <c r="H10" s="62">
        <v>155.02142857142857</v>
      </c>
      <c r="I10" s="62">
        <v>620.08571428571429</v>
      </c>
      <c r="J10" s="62">
        <v>0</v>
      </c>
      <c r="K10" s="62">
        <v>1860.2571428571428</v>
      </c>
    </row>
    <row r="11" spans="1:11">
      <c r="A11" s="59" t="s">
        <v>50</v>
      </c>
      <c r="B11" s="62">
        <v>0</v>
      </c>
      <c r="C11" s="62">
        <v>1578.1761904761904</v>
      </c>
      <c r="D11" s="62">
        <v>5050.1638095238104</v>
      </c>
      <c r="E11" s="62">
        <v>2525.0819047619048</v>
      </c>
      <c r="F11" s="62">
        <v>631.27047619047619</v>
      </c>
      <c r="G11" s="62">
        <v>315.63523809523809</v>
      </c>
      <c r="H11" s="62">
        <v>0</v>
      </c>
      <c r="I11" s="62">
        <v>0</v>
      </c>
      <c r="J11" s="62">
        <v>0</v>
      </c>
      <c r="K11" s="62">
        <v>10100.327619047621</v>
      </c>
    </row>
    <row r="12" spans="1:11">
      <c r="A12" s="59" t="s">
        <v>51</v>
      </c>
      <c r="B12" s="62">
        <v>40433.744166666664</v>
      </c>
      <c r="C12" s="62">
        <v>50351.454999999994</v>
      </c>
      <c r="D12" s="62">
        <v>193776.81166666784</v>
      </c>
      <c r="E12" s="62">
        <v>122064.13333333332</v>
      </c>
      <c r="F12" s="62">
        <v>19835.421666666665</v>
      </c>
      <c r="G12" s="62">
        <v>16783.818333333333</v>
      </c>
      <c r="H12" s="62">
        <v>762.90083333333337</v>
      </c>
      <c r="I12" s="62">
        <v>762.90083333333337</v>
      </c>
      <c r="J12" s="62">
        <v>0</v>
      </c>
      <c r="K12" s="62">
        <v>444771.18583333452</v>
      </c>
    </row>
    <row r="13" spans="1:11">
      <c r="A13" s="59" t="s">
        <v>52</v>
      </c>
      <c r="B13" s="62">
        <v>42.901666666666671</v>
      </c>
      <c r="C13" s="62">
        <v>77.222999999999999</v>
      </c>
      <c r="D13" s="62">
        <v>145.86566666666664</v>
      </c>
      <c r="E13" s="62">
        <v>163.0263333333333</v>
      </c>
      <c r="F13" s="62">
        <v>0</v>
      </c>
      <c r="G13" s="62">
        <v>34.321333333333335</v>
      </c>
      <c r="H13" s="62">
        <v>0</v>
      </c>
      <c r="I13" s="62">
        <v>0</v>
      </c>
      <c r="J13" s="62">
        <v>0</v>
      </c>
      <c r="K13" s="62">
        <v>463.33799999999991</v>
      </c>
    </row>
    <row r="14" spans="1:11">
      <c r="A14" s="59" t="s">
        <v>53</v>
      </c>
      <c r="B14" s="62">
        <v>0</v>
      </c>
      <c r="C14" s="62">
        <v>0</v>
      </c>
      <c r="D14" s="62">
        <v>0</v>
      </c>
      <c r="E14" s="62">
        <v>17765.476756756751</v>
      </c>
      <c r="F14" s="62">
        <v>0</v>
      </c>
      <c r="G14" s="62">
        <v>2220.6845945945943</v>
      </c>
      <c r="H14" s="62">
        <v>11103.42297297297</v>
      </c>
      <c r="I14" s="62">
        <v>8882.7383783783771</v>
      </c>
      <c r="J14" s="62">
        <v>4441.3691891891885</v>
      </c>
      <c r="K14" s="62">
        <v>44413.691891891875</v>
      </c>
    </row>
    <row r="15" spans="1:11">
      <c r="A15" s="59" t="s">
        <v>54</v>
      </c>
      <c r="B15" s="62">
        <v>0</v>
      </c>
      <c r="C15" s="62">
        <v>0</v>
      </c>
      <c r="D15" s="62">
        <v>0</v>
      </c>
      <c r="E15" s="62">
        <v>48030.526229508228</v>
      </c>
      <c r="F15" s="62">
        <v>0</v>
      </c>
      <c r="G15" s="62">
        <v>11643.76393442623</v>
      </c>
      <c r="H15" s="62">
        <v>2910.9409836065574</v>
      </c>
      <c r="I15" s="62">
        <v>0</v>
      </c>
      <c r="J15" s="62">
        <v>0</v>
      </c>
      <c r="K15" s="62">
        <v>62585.231147541017</v>
      </c>
    </row>
    <row r="16" spans="1:11">
      <c r="A16" s="59" t="s">
        <v>55</v>
      </c>
      <c r="B16" s="62">
        <v>0</v>
      </c>
      <c r="C16" s="62">
        <v>839.14483985765116</v>
      </c>
      <c r="D16" s="62">
        <v>2517.4345195729534</v>
      </c>
      <c r="E16" s="62">
        <v>66292.442348754528</v>
      </c>
      <c r="F16" s="62">
        <v>2517.4345195729534</v>
      </c>
      <c r="G16" s="62">
        <v>22656.910676156567</v>
      </c>
      <c r="H16" s="62">
        <v>1678.2896797153023</v>
      </c>
      <c r="I16" s="62">
        <v>2517.4345195729534</v>
      </c>
      <c r="J16" s="62">
        <v>1678.2896797153023</v>
      </c>
      <c r="K16" s="62">
        <v>100697.38078291822</v>
      </c>
    </row>
    <row r="17" spans="1:12">
      <c r="A17" s="59" t="s">
        <v>56</v>
      </c>
      <c r="B17" s="62">
        <v>3504.0175193798455</v>
      </c>
      <c r="C17" s="62">
        <v>3504.0175193798455</v>
      </c>
      <c r="D17" s="62">
        <v>17958.089786821714</v>
      </c>
      <c r="E17" s="62">
        <v>119574.59784883735</v>
      </c>
      <c r="F17" s="62">
        <v>4380.0218992248065</v>
      </c>
      <c r="G17" s="62">
        <v>30660.153294573669</v>
      </c>
      <c r="H17" s="62">
        <v>3066.0153294573647</v>
      </c>
      <c r="I17" s="62">
        <v>0</v>
      </c>
      <c r="J17" s="62">
        <v>0</v>
      </c>
      <c r="K17" s="62">
        <v>182646.91319767461</v>
      </c>
    </row>
    <row r="18" spans="1:12">
      <c r="A18" s="59" t="s">
        <v>57</v>
      </c>
      <c r="B18" s="62">
        <v>22945.905911949692</v>
      </c>
      <c r="C18" s="62">
        <v>35135.918427672943</v>
      </c>
      <c r="D18" s="62">
        <v>130146.3100943387</v>
      </c>
      <c r="E18" s="62">
        <v>207230.21276729702</v>
      </c>
      <c r="F18" s="62">
        <v>14699.720974842772</v>
      </c>
      <c r="G18" s="62">
        <v>36570.037547169784</v>
      </c>
      <c r="H18" s="62">
        <v>717.05955974842766</v>
      </c>
      <c r="I18" s="62">
        <v>358.52977987421383</v>
      </c>
      <c r="J18" s="62">
        <v>0</v>
      </c>
      <c r="K18" s="62">
        <v>447803.69506289356</v>
      </c>
    </row>
    <row r="19" spans="1:12">
      <c r="A19" s="59" t="s">
        <v>58</v>
      </c>
      <c r="B19" s="62">
        <v>1091.6999999999998</v>
      </c>
      <c r="C19" s="62">
        <v>873.3599999999999</v>
      </c>
      <c r="D19" s="62">
        <v>2074.2300000000005</v>
      </c>
      <c r="E19" s="62">
        <v>1091.6999999999998</v>
      </c>
      <c r="F19" s="62">
        <v>218.34</v>
      </c>
      <c r="G19" s="62">
        <v>655.02</v>
      </c>
      <c r="H19" s="62">
        <v>0</v>
      </c>
      <c r="I19" s="62">
        <v>0</v>
      </c>
      <c r="J19" s="62">
        <v>0</v>
      </c>
      <c r="K19" s="62">
        <v>6004.35</v>
      </c>
    </row>
    <row r="20" spans="1:12">
      <c r="A20" s="59" t="s">
        <v>59</v>
      </c>
      <c r="B20" s="62">
        <v>561.44216216216216</v>
      </c>
      <c r="C20" s="62">
        <v>2807.2108108108109</v>
      </c>
      <c r="D20" s="62">
        <v>3368.6529729729732</v>
      </c>
      <c r="E20" s="62">
        <v>561.44216216216216</v>
      </c>
      <c r="F20" s="62">
        <v>561.44216216216216</v>
      </c>
      <c r="G20" s="62">
        <v>561.44216216216216</v>
      </c>
      <c r="H20" s="62">
        <v>0</v>
      </c>
      <c r="I20" s="62">
        <v>0</v>
      </c>
      <c r="J20" s="62">
        <v>0</v>
      </c>
      <c r="K20" s="62">
        <v>8421.6324324324323</v>
      </c>
    </row>
    <row r="21" spans="1:12">
      <c r="A21" s="59" t="s">
        <v>60</v>
      </c>
      <c r="B21" s="62">
        <v>0</v>
      </c>
      <c r="C21" s="62">
        <v>5886.5546357615895</v>
      </c>
      <c r="D21" s="62">
        <v>5886.5546357615895</v>
      </c>
      <c r="E21" s="62">
        <v>85943.697682119193</v>
      </c>
      <c r="F21" s="62">
        <v>1177.3109271523178</v>
      </c>
      <c r="G21" s="62">
        <v>54156.302649006662</v>
      </c>
      <c r="H21" s="62">
        <v>5886.5546357615895</v>
      </c>
      <c r="I21" s="62">
        <v>0</v>
      </c>
      <c r="J21" s="62">
        <v>1177.3109271523178</v>
      </c>
      <c r="K21" s="62">
        <v>160114.28609271525</v>
      </c>
    </row>
    <row r="22" spans="1:12" s="61" customFormat="1">
      <c r="A22" s="59" t="s">
        <v>61</v>
      </c>
      <c r="B22" s="62">
        <v>6378.6700000000019</v>
      </c>
      <c r="C22" s="62">
        <v>9112.3857142857178</v>
      </c>
      <c r="D22" s="62">
        <v>38272.019999999975</v>
      </c>
      <c r="E22" s="62">
        <v>20958.487142857142</v>
      </c>
      <c r="F22" s="62">
        <v>1822.477142857143</v>
      </c>
      <c r="G22" s="62">
        <v>4556.192857142858</v>
      </c>
      <c r="H22" s="62">
        <v>0</v>
      </c>
      <c r="I22" s="62">
        <v>0</v>
      </c>
      <c r="J22" s="62">
        <v>0</v>
      </c>
      <c r="K22" s="62">
        <v>81100.232857142837</v>
      </c>
      <c r="L22" s="59"/>
    </row>
    <row r="23" spans="1:12">
      <c r="A23" s="59" t="s">
        <v>62</v>
      </c>
      <c r="B23" s="62">
        <v>0</v>
      </c>
      <c r="C23" s="62">
        <v>0</v>
      </c>
      <c r="D23" s="62">
        <v>0</v>
      </c>
      <c r="E23" s="62">
        <v>3747.96</v>
      </c>
      <c r="F23" s="62">
        <v>1249.32</v>
      </c>
      <c r="G23" s="62">
        <v>3747.96</v>
      </c>
      <c r="H23" s="62">
        <v>3747.96</v>
      </c>
      <c r="I23" s="62">
        <v>1249.32</v>
      </c>
      <c r="J23" s="62">
        <v>2498.64</v>
      </c>
      <c r="K23" s="62">
        <v>16241.16</v>
      </c>
    </row>
    <row r="24" spans="1:12">
      <c r="A24" s="59" t="s">
        <v>63</v>
      </c>
      <c r="B24" s="62">
        <v>0</v>
      </c>
      <c r="C24" s="62">
        <v>0</v>
      </c>
      <c r="D24" s="62">
        <v>0</v>
      </c>
      <c r="E24" s="62">
        <v>11003.212500000005</v>
      </c>
      <c r="F24" s="62">
        <v>0</v>
      </c>
      <c r="G24" s="62">
        <v>13203.855000000007</v>
      </c>
      <c r="H24" s="62">
        <v>7335.4750000000022</v>
      </c>
      <c r="I24" s="62">
        <v>1467.0950000000003</v>
      </c>
      <c r="J24" s="62">
        <v>733.54750000000013</v>
      </c>
      <c r="K24" s="62">
        <v>33743.185000000012</v>
      </c>
    </row>
    <row r="25" spans="1:12">
      <c r="A25" s="59" t="s">
        <v>64</v>
      </c>
      <c r="B25" s="62">
        <v>0</v>
      </c>
      <c r="C25" s="62">
        <v>0</v>
      </c>
      <c r="D25" s="62">
        <v>889.82272727272732</v>
      </c>
      <c r="E25" s="62">
        <v>7118.5818181818186</v>
      </c>
      <c r="F25" s="62">
        <v>0</v>
      </c>
      <c r="G25" s="62">
        <v>0</v>
      </c>
      <c r="H25" s="62">
        <v>0</v>
      </c>
      <c r="I25" s="62">
        <v>0</v>
      </c>
      <c r="J25" s="62">
        <v>0</v>
      </c>
      <c r="K25" s="62">
        <v>8008.4045454545458</v>
      </c>
    </row>
    <row r="26" spans="1:12">
      <c r="A26" s="59" t="s">
        <v>65</v>
      </c>
      <c r="B26" s="62">
        <v>1657.3856910569107</v>
      </c>
      <c r="C26" s="62">
        <v>828.69284552845534</v>
      </c>
      <c r="D26" s="62">
        <v>2486.0785365853662</v>
      </c>
      <c r="E26" s="62">
        <v>9115.6213008130089</v>
      </c>
      <c r="F26" s="62">
        <v>0</v>
      </c>
      <c r="G26" s="62">
        <v>3314.7713821138213</v>
      </c>
      <c r="H26" s="62">
        <v>0</v>
      </c>
      <c r="I26" s="62">
        <v>0</v>
      </c>
      <c r="J26" s="62">
        <v>0</v>
      </c>
      <c r="K26" s="62">
        <v>17402.549756097564</v>
      </c>
    </row>
    <row r="27" spans="1:12">
      <c r="A27" s="59" t="s">
        <v>66</v>
      </c>
      <c r="B27" s="62">
        <v>820.55710526315784</v>
      </c>
      <c r="C27" s="62">
        <v>6564.4568421052618</v>
      </c>
      <c r="D27" s="62">
        <v>26257.827368421044</v>
      </c>
      <c r="E27" s="62">
        <v>53336.211842105215</v>
      </c>
      <c r="F27" s="62">
        <v>2461.6713157894737</v>
      </c>
      <c r="G27" s="62">
        <v>20513.927631578947</v>
      </c>
      <c r="H27" s="62">
        <v>820.55710526315784</v>
      </c>
      <c r="I27" s="62">
        <v>0</v>
      </c>
      <c r="J27" s="62">
        <v>820.55710526315784</v>
      </c>
      <c r="K27" s="62">
        <v>111595.7663157894</v>
      </c>
    </row>
    <row r="28" spans="1:12">
      <c r="A28" s="59" t="s">
        <v>67</v>
      </c>
      <c r="B28" s="62">
        <v>570.30499999999995</v>
      </c>
      <c r="C28" s="62">
        <v>0</v>
      </c>
      <c r="D28" s="62">
        <v>570.30499999999995</v>
      </c>
      <c r="E28" s="62">
        <v>1140.6099999999999</v>
      </c>
      <c r="F28" s="62">
        <v>0</v>
      </c>
      <c r="G28" s="62">
        <v>0</v>
      </c>
      <c r="H28" s="62">
        <v>0</v>
      </c>
      <c r="I28" s="62">
        <v>0</v>
      </c>
      <c r="J28" s="62">
        <v>0</v>
      </c>
      <c r="K28" s="62">
        <v>2281.2199999999998</v>
      </c>
    </row>
    <row r="29" spans="1:12">
      <c r="A29" s="59" t="s">
        <v>68</v>
      </c>
      <c r="B29" s="62">
        <v>199346.42082568686</v>
      </c>
      <c r="C29" s="62">
        <v>160704.99504969327</v>
      </c>
      <c r="D29" s="62">
        <v>276990.40719801164</v>
      </c>
      <c r="E29" s="62">
        <v>34668.942752293617</v>
      </c>
      <c r="F29" s="62">
        <v>9750.640149082572</v>
      </c>
      <c r="G29" s="62">
        <v>3250.2133830275229</v>
      </c>
      <c r="H29" s="62">
        <v>0</v>
      </c>
      <c r="I29" s="62">
        <v>0</v>
      </c>
      <c r="J29" s="62">
        <v>0</v>
      </c>
      <c r="K29" s="62">
        <v>684711.61935779545</v>
      </c>
    </row>
    <row r="30" spans="1:12">
      <c r="A30" s="59" t="s">
        <v>69</v>
      </c>
      <c r="B30" s="62">
        <v>65115.612742269237</v>
      </c>
      <c r="C30" s="62">
        <v>23580.962639175217</v>
      </c>
      <c r="D30" s="62">
        <v>11522.515835051528</v>
      </c>
      <c r="E30" s="62">
        <v>893.21828178694182</v>
      </c>
      <c r="F30" s="62">
        <v>446.60914089347079</v>
      </c>
      <c r="G30" s="62">
        <v>178.64365635738832</v>
      </c>
      <c r="H30" s="62">
        <v>0</v>
      </c>
      <c r="I30" s="62">
        <v>0</v>
      </c>
      <c r="J30" s="62">
        <v>0</v>
      </c>
      <c r="K30" s="62">
        <v>101737.56229553379</v>
      </c>
    </row>
    <row r="31" spans="1:12">
      <c r="A31" s="59" t="s">
        <v>70</v>
      </c>
      <c r="B31" s="62">
        <v>321843.11856530444</v>
      </c>
      <c r="C31" s="62">
        <v>19535.032164316384</v>
      </c>
      <c r="D31" s="62">
        <v>1662.5559288779893</v>
      </c>
      <c r="E31" s="62">
        <v>69.273163703249537</v>
      </c>
      <c r="F31" s="62">
        <v>138.54632740649907</v>
      </c>
      <c r="G31" s="62">
        <v>0</v>
      </c>
      <c r="H31" s="62">
        <v>0</v>
      </c>
      <c r="I31" s="62">
        <v>69.273163703249537</v>
      </c>
      <c r="J31" s="62">
        <v>0</v>
      </c>
      <c r="K31" s="62">
        <v>343317.79931331181</v>
      </c>
    </row>
    <row r="32" spans="1:12">
      <c r="A32" s="59" t="s">
        <v>71</v>
      </c>
      <c r="B32" s="62">
        <v>48827.343685542575</v>
      </c>
      <c r="C32" s="62">
        <v>1449.6336720968434</v>
      </c>
      <c r="D32" s="62">
        <v>207.09052458526392</v>
      </c>
      <c r="E32" s="62">
        <v>0</v>
      </c>
      <c r="F32" s="62">
        <v>0</v>
      </c>
      <c r="G32" s="62">
        <v>0</v>
      </c>
      <c r="H32" s="62">
        <v>0</v>
      </c>
      <c r="I32" s="62">
        <v>0</v>
      </c>
      <c r="J32" s="62">
        <v>0</v>
      </c>
      <c r="K32" s="62">
        <v>50484.067882224685</v>
      </c>
    </row>
    <row r="33" spans="1:11">
      <c r="A33" s="59" t="s">
        <v>72</v>
      </c>
      <c r="B33" s="62">
        <v>2410596.7821023641</v>
      </c>
      <c r="C33" s="62">
        <v>130822.53496605021</v>
      </c>
      <c r="D33" s="62">
        <v>11301.567496014006</v>
      </c>
      <c r="E33" s="62">
        <v>1929.5359139536083</v>
      </c>
      <c r="F33" s="62">
        <v>551.29597541531666</v>
      </c>
      <c r="G33" s="62">
        <v>110.25919508306333</v>
      </c>
      <c r="H33" s="62">
        <v>0</v>
      </c>
      <c r="I33" s="62">
        <v>0</v>
      </c>
      <c r="J33" s="62">
        <v>0</v>
      </c>
      <c r="K33" s="62">
        <v>2555311.9756488805</v>
      </c>
    </row>
    <row r="34" spans="1:11">
      <c r="A34" s="59" t="s">
        <v>73</v>
      </c>
      <c r="B34" s="62">
        <v>0</v>
      </c>
      <c r="C34" s="62">
        <v>0</v>
      </c>
      <c r="D34" s="62">
        <v>0</v>
      </c>
      <c r="E34" s="62">
        <v>259.87399999999997</v>
      </c>
      <c r="F34" s="62">
        <v>0</v>
      </c>
      <c r="G34" s="62">
        <v>1039.4959999999999</v>
      </c>
      <c r="H34" s="62">
        <v>0</v>
      </c>
      <c r="I34" s="62">
        <v>0</v>
      </c>
      <c r="J34" s="62">
        <v>0</v>
      </c>
      <c r="K34" s="62">
        <v>1299.3699999999999</v>
      </c>
    </row>
    <row r="35" spans="1:11">
      <c r="A35" s="59" t="s">
        <v>74</v>
      </c>
      <c r="B35" s="62">
        <v>307.17624999999998</v>
      </c>
      <c r="C35" s="62">
        <v>153.58812499999999</v>
      </c>
      <c r="D35" s="62">
        <v>665.54854166666667</v>
      </c>
      <c r="E35" s="62">
        <v>1023.9208333333336</v>
      </c>
      <c r="F35" s="62">
        <v>0</v>
      </c>
      <c r="G35" s="62">
        <v>204.78416666666666</v>
      </c>
      <c r="H35" s="62">
        <v>0</v>
      </c>
      <c r="I35" s="62">
        <v>0</v>
      </c>
      <c r="J35" s="62">
        <v>0</v>
      </c>
      <c r="K35" s="62">
        <v>2355.0179166666671</v>
      </c>
    </row>
    <row r="36" spans="1:11">
      <c r="A36" s="59" t="s">
        <v>75</v>
      </c>
      <c r="B36" s="62">
        <v>0</v>
      </c>
      <c r="C36" s="62">
        <v>0</v>
      </c>
      <c r="D36" s="62">
        <v>0</v>
      </c>
      <c r="E36" s="62">
        <v>733.90994413407827</v>
      </c>
      <c r="F36" s="62">
        <v>0</v>
      </c>
      <c r="G36" s="62">
        <v>0</v>
      </c>
      <c r="H36" s="62">
        <v>0</v>
      </c>
      <c r="I36" s="62">
        <v>0</v>
      </c>
      <c r="J36" s="62">
        <v>0</v>
      </c>
      <c r="K36" s="62">
        <v>733.90994413407827</v>
      </c>
    </row>
    <row r="37" spans="1:11">
      <c r="A37" s="59" t="s">
        <v>76</v>
      </c>
      <c r="B37" s="62">
        <v>2575</v>
      </c>
      <c r="C37" s="62">
        <v>3399</v>
      </c>
      <c r="D37" s="62">
        <v>5716.5</v>
      </c>
      <c r="E37" s="62">
        <v>978.5</v>
      </c>
      <c r="F37" s="62">
        <v>0</v>
      </c>
      <c r="G37" s="62">
        <v>103</v>
      </c>
      <c r="H37" s="62">
        <v>0</v>
      </c>
      <c r="I37" s="62">
        <v>0</v>
      </c>
      <c r="J37" s="62">
        <v>0</v>
      </c>
      <c r="K37" s="62">
        <v>12772</v>
      </c>
    </row>
    <row r="38" spans="1:11">
      <c r="A38" s="59" t="s">
        <v>77</v>
      </c>
      <c r="B38" s="62">
        <v>677.25</v>
      </c>
      <c r="C38" s="62">
        <v>322.5</v>
      </c>
      <c r="D38" s="62">
        <v>236.5</v>
      </c>
      <c r="E38" s="62">
        <v>0</v>
      </c>
      <c r="F38" s="62">
        <v>0</v>
      </c>
      <c r="G38" s="62">
        <v>0</v>
      </c>
      <c r="H38" s="62">
        <v>0</v>
      </c>
      <c r="I38" s="62">
        <v>0</v>
      </c>
      <c r="J38" s="62">
        <v>0</v>
      </c>
      <c r="K38" s="62">
        <v>1236.25</v>
      </c>
    </row>
    <row r="39" spans="1:11">
      <c r="A39" s="59" t="s">
        <v>78</v>
      </c>
      <c r="B39" s="62">
        <v>53678.038544018753</v>
      </c>
      <c r="C39" s="62">
        <v>2172.4181441511037</v>
      </c>
      <c r="D39" s="62">
        <v>214.82801647716303</v>
      </c>
      <c r="E39" s="62">
        <v>9.6551917517826169</v>
      </c>
      <c r="F39" s="62">
        <v>4.8275958758913085</v>
      </c>
      <c r="G39" s="62">
        <v>0</v>
      </c>
      <c r="H39" s="62">
        <v>0</v>
      </c>
      <c r="I39" s="62">
        <v>0</v>
      </c>
      <c r="J39" s="62">
        <v>0</v>
      </c>
      <c r="K39" s="62">
        <v>56079.767492274688</v>
      </c>
    </row>
    <row r="40" spans="1:11">
      <c r="A40" s="59" t="s">
        <v>79</v>
      </c>
      <c r="B40" s="62">
        <v>32.25</v>
      </c>
      <c r="C40" s="62">
        <v>0</v>
      </c>
      <c r="D40" s="62">
        <v>0</v>
      </c>
      <c r="E40" s="62">
        <v>0</v>
      </c>
      <c r="F40" s="62">
        <v>0</v>
      </c>
      <c r="G40" s="62">
        <v>0</v>
      </c>
      <c r="H40" s="62">
        <v>0</v>
      </c>
      <c r="I40" s="62">
        <v>0</v>
      </c>
      <c r="J40" s="62">
        <v>0</v>
      </c>
      <c r="K40" s="62">
        <v>32.25</v>
      </c>
    </row>
    <row r="41" spans="1:11">
      <c r="A41" s="59" t="s">
        <v>80</v>
      </c>
      <c r="B41" s="62">
        <v>643.51612903225805</v>
      </c>
      <c r="C41" s="62">
        <v>643.51612903225805</v>
      </c>
      <c r="D41" s="62">
        <v>965.27419354838707</v>
      </c>
      <c r="E41" s="62">
        <v>7400.4354838709642</v>
      </c>
      <c r="F41" s="62">
        <v>0</v>
      </c>
      <c r="G41" s="62">
        <v>3539.3387096774186</v>
      </c>
      <c r="H41" s="62">
        <v>0</v>
      </c>
      <c r="I41" s="62">
        <v>0</v>
      </c>
      <c r="J41" s="62">
        <v>0</v>
      </c>
      <c r="K41" s="62">
        <v>13192.080645161286</v>
      </c>
    </row>
    <row r="42" spans="1:11">
      <c r="A42" s="59" t="s">
        <v>81</v>
      </c>
      <c r="B42" s="62">
        <v>2842.4787500000011</v>
      </c>
      <c r="C42" s="62">
        <v>532.96476562500004</v>
      </c>
      <c r="D42" s="62">
        <v>7106.1968749999969</v>
      </c>
      <c r="E42" s="62">
        <v>10481.640390625002</v>
      </c>
      <c r="F42" s="62">
        <v>710.61968750000005</v>
      </c>
      <c r="G42" s="62">
        <v>2842.4787500000011</v>
      </c>
      <c r="H42" s="62">
        <v>0</v>
      </c>
      <c r="I42" s="62">
        <v>0</v>
      </c>
      <c r="J42" s="62">
        <v>0</v>
      </c>
      <c r="K42" s="62">
        <v>24516.37921875</v>
      </c>
    </row>
    <row r="43" spans="1:11">
      <c r="A43" s="59" t="s">
        <v>82</v>
      </c>
      <c r="B43" s="62">
        <v>4603.2476394849828</v>
      </c>
      <c r="C43" s="62">
        <v>4002.824034334767</v>
      </c>
      <c r="D43" s="62">
        <v>14009.884120171695</v>
      </c>
      <c r="E43" s="62">
        <v>5603.9536480686756</v>
      </c>
      <c r="F43" s="62">
        <v>300.2118025751073</v>
      </c>
      <c r="G43" s="62">
        <v>800.56480686695272</v>
      </c>
      <c r="H43" s="62">
        <v>100.0706008583691</v>
      </c>
      <c r="I43" s="62">
        <v>0</v>
      </c>
      <c r="J43" s="62">
        <v>0</v>
      </c>
      <c r="K43" s="62">
        <v>29420.756652360553</v>
      </c>
    </row>
    <row r="44" spans="1:11">
      <c r="A44" s="59" t="s">
        <v>83</v>
      </c>
      <c r="B44" s="62">
        <v>10465.018604651161</v>
      </c>
      <c r="C44" s="62">
        <v>12259.021794019931</v>
      </c>
      <c r="D44" s="62">
        <v>37076.065913621256</v>
      </c>
      <c r="E44" s="62">
        <v>9568.0170099667757</v>
      </c>
      <c r="F44" s="62">
        <v>897.00159468438528</v>
      </c>
      <c r="G44" s="62">
        <v>299.00053156146174</v>
      </c>
      <c r="H44" s="62">
        <v>0</v>
      </c>
      <c r="I44" s="62">
        <v>299.00053156146174</v>
      </c>
      <c r="J44" s="62">
        <v>0</v>
      </c>
      <c r="K44" s="62">
        <v>70863.125980066456</v>
      </c>
    </row>
    <row r="45" spans="1:11">
      <c r="A45" s="59" t="s">
        <v>84</v>
      </c>
      <c r="B45" s="62">
        <v>110321.92402933964</v>
      </c>
      <c r="C45" s="62">
        <v>133822.45222493852</v>
      </c>
      <c r="D45" s="62">
        <v>265686.52710024815</v>
      </c>
      <c r="E45" s="62">
        <v>41778.716792176114</v>
      </c>
      <c r="F45" s="62">
        <v>7180.7169486552539</v>
      </c>
      <c r="G45" s="62">
        <v>3916.7546992665025</v>
      </c>
      <c r="H45" s="62">
        <v>326.39622493887526</v>
      </c>
      <c r="I45" s="62">
        <v>326.39622493887526</v>
      </c>
      <c r="J45" s="62">
        <v>0</v>
      </c>
      <c r="K45" s="62">
        <v>563359.88424450194</v>
      </c>
    </row>
    <row r="46" spans="1:11">
      <c r="A46" s="59" t="s">
        <v>85</v>
      </c>
      <c r="B46" s="62">
        <v>165453.38971188883</v>
      </c>
      <c r="C46" s="62">
        <v>95445.792794406923</v>
      </c>
      <c r="D46" s="62">
        <v>66854.101560838797</v>
      </c>
      <c r="E46" s="62">
        <v>6306.9907132867083</v>
      </c>
      <c r="F46" s="62">
        <v>1681.8641902097906</v>
      </c>
      <c r="G46" s="62">
        <v>210.23302377622375</v>
      </c>
      <c r="H46" s="62">
        <v>105.11651188811187</v>
      </c>
      <c r="I46" s="62">
        <v>105.11651188811187</v>
      </c>
      <c r="J46" s="62">
        <v>0</v>
      </c>
      <c r="K46" s="62">
        <v>336162.60501818347</v>
      </c>
    </row>
    <row r="47" spans="1:11">
      <c r="A47" s="59" t="s">
        <v>86</v>
      </c>
      <c r="B47" s="62">
        <v>1071790.9307282073</v>
      </c>
      <c r="C47" s="62">
        <v>36944.648185120379</v>
      </c>
      <c r="D47" s="62">
        <v>4357.4669699152882</v>
      </c>
      <c r="E47" s="62">
        <v>500.3789821912282</v>
      </c>
      <c r="F47" s="62">
        <v>83.396497031871348</v>
      </c>
      <c r="G47" s="62">
        <v>0</v>
      </c>
      <c r="H47" s="62">
        <v>0</v>
      </c>
      <c r="I47" s="62">
        <v>0</v>
      </c>
      <c r="J47" s="62">
        <v>0</v>
      </c>
      <c r="K47" s="62">
        <v>1113676.8213624661</v>
      </c>
    </row>
    <row r="48" spans="1:11">
      <c r="A48" s="59" t="s">
        <v>87</v>
      </c>
      <c r="B48" s="62">
        <v>1799103.6906260578</v>
      </c>
      <c r="C48" s="62">
        <v>74701.829412324063</v>
      </c>
      <c r="D48" s="62">
        <v>6545.5010472548802</v>
      </c>
      <c r="E48" s="62">
        <v>857.14894666432406</v>
      </c>
      <c r="F48" s="62">
        <v>259.74210504979533</v>
      </c>
      <c r="G48" s="62">
        <v>25.974210504979528</v>
      </c>
      <c r="H48" s="62">
        <v>0</v>
      </c>
      <c r="I48" s="62">
        <v>0</v>
      </c>
      <c r="J48" s="62">
        <v>0</v>
      </c>
      <c r="K48" s="62">
        <v>1881493.8863478557</v>
      </c>
    </row>
    <row r="49" spans="1:11" ht="15">
      <c r="A49" s="59" t="s">
        <v>88</v>
      </c>
      <c r="B49" s="64">
        <v>530.15633333333335</v>
      </c>
      <c r="C49" s="64">
        <v>0</v>
      </c>
      <c r="D49" s="64">
        <v>0</v>
      </c>
      <c r="E49" s="64">
        <v>0</v>
      </c>
      <c r="F49" s="64">
        <v>0</v>
      </c>
      <c r="G49" s="64">
        <v>0</v>
      </c>
      <c r="H49" s="64">
        <v>0</v>
      </c>
      <c r="I49" s="64">
        <v>0</v>
      </c>
      <c r="J49" s="64">
        <v>0</v>
      </c>
      <c r="K49" s="64">
        <v>530.15633333333335</v>
      </c>
    </row>
    <row r="50" spans="1:11">
      <c r="A50" s="63" t="s">
        <v>89</v>
      </c>
      <c r="B50" s="63">
        <v>6346759.9744903259</v>
      </c>
      <c r="C50" s="63">
        <v>818052.30992616341</v>
      </c>
      <c r="D50" s="63">
        <v>1140518.6981058877</v>
      </c>
      <c r="E50" s="63">
        <v>902292.89635628951</v>
      </c>
      <c r="F50" s="63">
        <v>71559.903098838724</v>
      </c>
      <c r="G50" s="63">
        <v>240285.14438985207</v>
      </c>
      <c r="H50" s="63">
        <v>40550.32359338821</v>
      </c>
      <c r="I50" s="63">
        <v>18280.532475718104</v>
      </c>
      <c r="J50" s="63">
        <v>11520.977258462824</v>
      </c>
      <c r="K50" s="63">
        <v>9589820.7596949283</v>
      </c>
    </row>
  </sheetData>
  <pageMargins left="0.7" right="0.7" top="0.75" bottom="0.75" header="0.3" footer="0.3"/>
  <pageSetup scale="65" orientation="landscape" horizontalDpi="360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F1A9A0-E5F3-4BE7-93FE-D625DD6501D6}">
  <sheetPr>
    <tabColor theme="2" tint="-0.249977111117893"/>
  </sheetPr>
  <dimension ref="A1"/>
  <sheetViews>
    <sheetView workbookViewId="0">
      <selection activeCell="M32" sqref="M32"/>
    </sheetView>
  </sheetViews>
  <sheetFormatPr defaultRowHeight="14.4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50065E-AB69-4E41-8EDB-5A08D5F5427E}">
  <dimension ref="A1:K68"/>
  <sheetViews>
    <sheetView tabSelected="1" zoomScale="85" zoomScaleNormal="85" workbookViewId="0">
      <selection activeCell="D13" sqref="D13"/>
    </sheetView>
  </sheetViews>
  <sheetFormatPr defaultRowHeight="14.45"/>
  <cols>
    <col min="1" max="1" width="32.5703125" bestFit="1" customWidth="1"/>
    <col min="2" max="2" width="17" style="5" bestFit="1" customWidth="1"/>
    <col min="3" max="3" width="16.85546875" style="5" bestFit="1" customWidth="1"/>
    <col min="4" max="4" width="23.5703125" style="5" bestFit="1" customWidth="1"/>
    <col min="5" max="5" width="18.85546875" style="2" bestFit="1" customWidth="1"/>
    <col min="6" max="6" width="11.5703125" bestFit="1" customWidth="1"/>
    <col min="7" max="7" width="32.5703125" bestFit="1" customWidth="1"/>
    <col min="8" max="8" width="14.28515625" style="5" bestFit="1" customWidth="1"/>
    <col min="9" max="9" width="16.85546875" style="5" bestFit="1" customWidth="1"/>
    <col min="10" max="10" width="31.28515625" style="5" bestFit="1" customWidth="1"/>
  </cols>
  <sheetData>
    <row r="1" spans="1:11">
      <c r="A1" s="41" t="s">
        <v>90</v>
      </c>
      <c r="B1" s="67"/>
      <c r="C1" s="41"/>
      <c r="D1" s="67"/>
      <c r="G1" s="40" t="s">
        <v>91</v>
      </c>
      <c r="H1" s="68"/>
      <c r="I1" s="40"/>
      <c r="J1" s="68"/>
    </row>
    <row r="2" spans="1:11">
      <c r="B2" s="1"/>
      <c r="C2" s="39"/>
      <c r="D2" s="39"/>
      <c r="E2" s="6"/>
      <c r="H2" s="1"/>
      <c r="I2" s="39"/>
      <c r="J2" s="39"/>
    </row>
    <row r="4" spans="1:11" s="3" customFormat="1">
      <c r="A4" t="s">
        <v>92</v>
      </c>
      <c r="B4" s="1" t="s">
        <v>93</v>
      </c>
      <c r="C4" t="s">
        <v>94</v>
      </c>
      <c r="D4" s="1" t="s">
        <v>95</v>
      </c>
      <c r="E4"/>
      <c r="F4"/>
      <c r="G4" t="s">
        <v>92</v>
      </c>
      <c r="H4" s="1" t="s">
        <v>96</v>
      </c>
      <c r="I4" t="s">
        <v>94</v>
      </c>
      <c r="J4" s="1" t="s">
        <v>97</v>
      </c>
    </row>
    <row r="5" spans="1:11">
      <c r="A5" t="s">
        <v>98</v>
      </c>
      <c r="B5" s="1">
        <v>1203285.7212908729</v>
      </c>
      <c r="C5">
        <v>313</v>
      </c>
      <c r="D5" s="1">
        <v>3844.3633268079006</v>
      </c>
      <c r="E5"/>
      <c r="G5" t="s">
        <v>98</v>
      </c>
      <c r="H5" s="1">
        <v>353435.82</v>
      </c>
      <c r="I5">
        <v>313</v>
      </c>
      <c r="J5" s="1">
        <v>1129.1879233226837</v>
      </c>
      <c r="K5" s="4"/>
    </row>
    <row r="6" spans="1:11">
      <c r="A6" t="s">
        <v>99</v>
      </c>
      <c r="B6" s="1">
        <v>2112.3330681818184</v>
      </c>
      <c r="C6">
        <v>13</v>
      </c>
      <c r="D6" s="1">
        <v>162.4871590909091</v>
      </c>
      <c r="E6"/>
      <c r="G6" t="s">
        <v>99</v>
      </c>
      <c r="H6" s="1">
        <v>351.39</v>
      </c>
      <c r="I6">
        <v>13</v>
      </c>
      <c r="J6" s="1">
        <v>27.029999999999998</v>
      </c>
    </row>
    <row r="7" spans="1:11">
      <c r="A7" t="s">
        <v>88</v>
      </c>
      <c r="B7" s="1">
        <v>56059.395957801222</v>
      </c>
      <c r="C7">
        <v>90</v>
      </c>
      <c r="D7" s="1">
        <v>622.88217730890244</v>
      </c>
      <c r="E7"/>
      <c r="G7" t="s">
        <v>88</v>
      </c>
      <c r="H7" s="1">
        <v>47714.07</v>
      </c>
      <c r="I7">
        <v>90</v>
      </c>
      <c r="J7" s="1">
        <v>530.15633333333335</v>
      </c>
    </row>
    <row r="8" spans="1:11">
      <c r="A8" t="s">
        <v>100</v>
      </c>
      <c r="B8" s="1">
        <v>140.62821621621623</v>
      </c>
      <c r="C8">
        <v>45</v>
      </c>
      <c r="D8" s="1">
        <v>3.1250714714714718</v>
      </c>
      <c r="E8"/>
      <c r="G8" t="s">
        <v>100</v>
      </c>
      <c r="H8" s="1">
        <v>49.18</v>
      </c>
      <c r="I8">
        <v>45</v>
      </c>
      <c r="J8" s="1">
        <v>1.0928888888888888</v>
      </c>
    </row>
    <row r="9" spans="1:11">
      <c r="A9" t="s">
        <v>87</v>
      </c>
      <c r="B9" s="1">
        <v>3919513.8128883285</v>
      </c>
      <c r="C9">
        <v>74003</v>
      </c>
      <c r="D9" s="1">
        <v>52.964255677314817</v>
      </c>
      <c r="E9"/>
      <c r="G9" t="s">
        <v>87</v>
      </c>
      <c r="H9" s="1">
        <v>1922169.5</v>
      </c>
      <c r="I9">
        <v>74003</v>
      </c>
      <c r="J9" s="1">
        <v>25.974210504979528</v>
      </c>
    </row>
    <row r="10" spans="1:11">
      <c r="A10" t="s">
        <v>86</v>
      </c>
      <c r="B10" s="1">
        <v>3803900.4162034593</v>
      </c>
      <c r="C10">
        <v>69404</v>
      </c>
      <c r="D10" s="1">
        <v>54.808086222745942</v>
      </c>
      <c r="E10"/>
      <c r="G10" t="s">
        <v>86</v>
      </c>
      <c r="H10" s="1">
        <v>1447012.6199999999</v>
      </c>
      <c r="I10">
        <v>69404</v>
      </c>
      <c r="J10" s="1">
        <v>20.849124257967837</v>
      </c>
    </row>
    <row r="11" spans="1:11">
      <c r="A11" t="s">
        <v>85</v>
      </c>
      <c r="B11" s="1">
        <v>747293.49320926529</v>
      </c>
      <c r="C11">
        <v>3575</v>
      </c>
      <c r="D11" s="1">
        <v>209.03314495364063</v>
      </c>
      <c r="E11"/>
      <c r="G11" t="s">
        <v>85</v>
      </c>
      <c r="H11" s="1">
        <v>375791.52999999997</v>
      </c>
      <c r="I11">
        <v>3575</v>
      </c>
      <c r="J11" s="1">
        <v>105.11651188811187</v>
      </c>
    </row>
    <row r="12" spans="1:11">
      <c r="A12" t="s">
        <v>84</v>
      </c>
      <c r="B12" s="1">
        <v>1360352.6162740705</v>
      </c>
      <c r="C12">
        <v>2045</v>
      </c>
      <c r="D12" s="1">
        <v>665.20910331250388</v>
      </c>
      <c r="E12"/>
      <c r="G12" t="s">
        <v>84</v>
      </c>
      <c r="H12" s="1">
        <v>667480.27999999991</v>
      </c>
      <c r="I12">
        <v>2045</v>
      </c>
      <c r="J12" s="1">
        <v>326.39622493887526</v>
      </c>
    </row>
    <row r="13" spans="1:11">
      <c r="A13" t="s">
        <v>83</v>
      </c>
      <c r="B13" s="1">
        <v>185891.33169098664</v>
      </c>
      <c r="C13">
        <v>301</v>
      </c>
      <c r="D13" s="1">
        <v>617.57917505311173</v>
      </c>
      <c r="E13"/>
      <c r="G13" t="s">
        <v>83</v>
      </c>
      <c r="H13" s="1">
        <v>89999.159999999989</v>
      </c>
      <c r="I13">
        <v>301</v>
      </c>
      <c r="J13" s="1">
        <v>299.00053156146174</v>
      </c>
    </row>
    <row r="14" spans="1:11">
      <c r="A14" t="s">
        <v>82</v>
      </c>
      <c r="B14" s="1">
        <v>62871.104857806764</v>
      </c>
      <c r="C14">
        <v>233</v>
      </c>
      <c r="D14" s="1">
        <v>269.8330680592565</v>
      </c>
      <c r="E14"/>
      <c r="G14" t="s">
        <v>82</v>
      </c>
      <c r="H14" s="1">
        <v>23316.45</v>
      </c>
      <c r="I14">
        <v>233</v>
      </c>
      <c r="J14" s="1">
        <v>100.0706008583691</v>
      </c>
    </row>
    <row r="15" spans="1:11">
      <c r="A15" t="s">
        <v>81</v>
      </c>
      <c r="B15" s="1">
        <v>58195.600128335544</v>
      </c>
      <c r="C15">
        <v>128</v>
      </c>
      <c r="D15" s="1">
        <v>454.65312600262143</v>
      </c>
      <c r="E15"/>
      <c r="G15" t="s">
        <v>81</v>
      </c>
      <c r="H15" s="1">
        <v>22739.83</v>
      </c>
      <c r="I15">
        <v>128</v>
      </c>
      <c r="J15" s="1">
        <v>177.65492187500001</v>
      </c>
    </row>
    <row r="16" spans="1:11">
      <c r="A16" t="s">
        <v>80</v>
      </c>
      <c r="B16" s="1">
        <v>26724.344002689442</v>
      </c>
      <c r="C16">
        <v>31</v>
      </c>
      <c r="D16" s="1">
        <v>862.07561298998201</v>
      </c>
      <c r="E16"/>
      <c r="G16" t="s">
        <v>80</v>
      </c>
      <c r="H16" s="1">
        <v>9974.5</v>
      </c>
      <c r="I16">
        <v>31</v>
      </c>
      <c r="J16" s="1">
        <v>321.75806451612902</v>
      </c>
    </row>
    <row r="17" spans="1:10">
      <c r="A17" t="s">
        <v>79</v>
      </c>
      <c r="B17" s="1">
        <v>66.772015655577306</v>
      </c>
      <c r="C17">
        <v>3</v>
      </c>
      <c r="D17" s="1">
        <v>22.257338551859103</v>
      </c>
      <c r="E17"/>
      <c r="G17" t="s">
        <v>79</v>
      </c>
      <c r="H17" s="1">
        <v>32.25</v>
      </c>
      <c r="I17">
        <v>3</v>
      </c>
      <c r="J17" s="1">
        <v>10.75</v>
      </c>
    </row>
    <row r="18" spans="1:10">
      <c r="A18" t="s">
        <v>78</v>
      </c>
      <c r="B18" s="1">
        <v>139048.06238818754</v>
      </c>
      <c r="C18">
        <v>20756</v>
      </c>
      <c r="D18" s="1">
        <v>6.6991743297450155</v>
      </c>
      <c r="E18"/>
      <c r="G18" t="s">
        <v>78</v>
      </c>
      <c r="H18" s="1">
        <v>50100.79</v>
      </c>
      <c r="I18">
        <v>20756</v>
      </c>
      <c r="J18" s="1">
        <v>2.4137979379456542</v>
      </c>
    </row>
    <row r="19" spans="1:10">
      <c r="A19" t="s">
        <v>77</v>
      </c>
      <c r="B19" s="1">
        <v>445.14677103718202</v>
      </c>
      <c r="C19">
        <v>20</v>
      </c>
      <c r="D19" s="1">
        <v>22.2573385518591</v>
      </c>
      <c r="E19"/>
      <c r="G19" t="s">
        <v>77</v>
      </c>
      <c r="H19" s="1">
        <v>215</v>
      </c>
      <c r="I19">
        <v>20</v>
      </c>
      <c r="J19" s="1">
        <v>10.75</v>
      </c>
    </row>
    <row r="20" spans="1:10">
      <c r="A20" t="s">
        <v>76</v>
      </c>
      <c r="B20" s="1">
        <v>10023.048923679062</v>
      </c>
      <c r="C20">
        <v>94</v>
      </c>
      <c r="D20" s="1">
        <v>106.62818003913895</v>
      </c>
      <c r="E20"/>
      <c r="G20" t="s">
        <v>76</v>
      </c>
      <c r="H20" s="1">
        <v>4841</v>
      </c>
      <c r="I20">
        <v>94</v>
      </c>
      <c r="J20" s="1">
        <v>51.5</v>
      </c>
    </row>
    <row r="21" spans="1:10">
      <c r="A21" t="s">
        <v>75</v>
      </c>
      <c r="B21" s="1">
        <v>143584.02173553722</v>
      </c>
      <c r="C21">
        <v>179</v>
      </c>
      <c r="D21" s="1">
        <v>802.14537282423021</v>
      </c>
      <c r="E21"/>
      <c r="G21" t="s">
        <v>75</v>
      </c>
      <c r="H21" s="1">
        <v>131369.88</v>
      </c>
      <c r="I21">
        <v>179</v>
      </c>
      <c r="J21" s="1">
        <v>733.90994413407827</v>
      </c>
    </row>
    <row r="22" spans="1:10">
      <c r="A22" t="s">
        <v>74</v>
      </c>
      <c r="B22" s="1">
        <v>6632.4994387755096</v>
      </c>
      <c r="C22">
        <v>48</v>
      </c>
      <c r="D22" s="1">
        <v>138.17707164115646</v>
      </c>
      <c r="E22"/>
      <c r="G22" t="s">
        <v>74</v>
      </c>
      <c r="H22" s="1">
        <v>2457.41</v>
      </c>
      <c r="I22">
        <v>48</v>
      </c>
      <c r="J22" s="1">
        <v>51.196041666666666</v>
      </c>
    </row>
    <row r="23" spans="1:10">
      <c r="A23" t="s">
        <v>73</v>
      </c>
      <c r="B23" s="1">
        <v>3515.9423529411765</v>
      </c>
      <c r="C23">
        <v>5</v>
      </c>
      <c r="D23" s="1">
        <v>703.1884705882353</v>
      </c>
      <c r="E23"/>
      <c r="G23" t="s">
        <v>73</v>
      </c>
      <c r="H23" s="1">
        <v>1299.3699999999999</v>
      </c>
      <c r="I23">
        <v>5</v>
      </c>
      <c r="J23" s="1">
        <v>259.87399999999997</v>
      </c>
    </row>
    <row r="24" spans="1:10">
      <c r="A24" t="s">
        <v>72</v>
      </c>
      <c r="B24" s="1">
        <v>2825965.6735270568</v>
      </c>
      <c r="C24">
        <v>38886</v>
      </c>
      <c r="D24" s="1">
        <v>72.673087320039528</v>
      </c>
      <c r="E24"/>
      <c r="G24" t="s">
        <v>72</v>
      </c>
      <c r="H24" s="1">
        <v>2143769.5300000003</v>
      </c>
      <c r="I24">
        <v>38886</v>
      </c>
      <c r="J24" s="1">
        <v>55.129597541531666</v>
      </c>
    </row>
    <row r="25" spans="1:10">
      <c r="A25" t="s">
        <v>71</v>
      </c>
      <c r="B25" s="1">
        <v>145716.24505703527</v>
      </c>
      <c r="C25">
        <v>6691</v>
      </c>
      <c r="D25" s="1">
        <v>21.777947251088815</v>
      </c>
      <c r="E25"/>
      <c r="G25" t="s">
        <v>71</v>
      </c>
      <c r="H25" s="1">
        <v>51320.1</v>
      </c>
      <c r="I25">
        <v>6691</v>
      </c>
      <c r="J25" s="1">
        <v>7.6700194290838439</v>
      </c>
    </row>
    <row r="26" spans="1:10">
      <c r="A26" t="s">
        <v>70</v>
      </c>
      <c r="B26" s="1">
        <v>141232.88447202879</v>
      </c>
      <c r="C26">
        <v>1631</v>
      </c>
      <c r="D26" s="1">
        <v>86.592816966296013</v>
      </c>
      <c r="E26"/>
      <c r="G26" t="s">
        <v>70</v>
      </c>
      <c r="H26" s="1">
        <v>112984.53</v>
      </c>
      <c r="I26">
        <v>1631</v>
      </c>
      <c r="J26" s="1">
        <v>69.273163703249537</v>
      </c>
    </row>
    <row r="27" spans="1:10">
      <c r="A27" t="s">
        <v>69</v>
      </c>
      <c r="B27" s="1">
        <v>473609.5542399073</v>
      </c>
      <c r="C27">
        <v>4365</v>
      </c>
      <c r="D27" s="1">
        <v>108.5016160916168</v>
      </c>
      <c r="E27"/>
      <c r="G27" t="s">
        <v>69</v>
      </c>
      <c r="H27" s="1">
        <v>389889.78</v>
      </c>
      <c r="I27">
        <v>4365</v>
      </c>
      <c r="J27" s="1">
        <v>89.321828178694162</v>
      </c>
    </row>
    <row r="28" spans="1:10">
      <c r="A28" t="s">
        <v>68</v>
      </c>
      <c r="B28" s="1">
        <v>1225023.3292329435</v>
      </c>
      <c r="C28">
        <v>2616</v>
      </c>
      <c r="D28" s="1">
        <v>468.28108915632396</v>
      </c>
      <c r="E28"/>
      <c r="G28" t="s">
        <v>68</v>
      </c>
      <c r="H28" s="1">
        <v>944728.69</v>
      </c>
      <c r="I28">
        <v>2616</v>
      </c>
      <c r="J28" s="1">
        <v>361.13482033639144</v>
      </c>
    </row>
    <row r="29" spans="1:10">
      <c r="A29" t="s">
        <v>101</v>
      </c>
      <c r="B29" s="1">
        <v>2898.0775604572614</v>
      </c>
      <c r="C29">
        <v>3</v>
      </c>
      <c r="D29" s="1">
        <v>966.02585348575383</v>
      </c>
      <c r="E29"/>
      <c r="G29" t="s">
        <v>101</v>
      </c>
      <c r="H29" s="1">
        <v>2691.56</v>
      </c>
      <c r="I29">
        <v>3</v>
      </c>
      <c r="J29" s="1">
        <v>897.18666666666661</v>
      </c>
    </row>
    <row r="30" spans="1:10">
      <c r="A30" t="s">
        <v>102</v>
      </c>
      <c r="B30" s="1">
        <v>14047.675585440304</v>
      </c>
      <c r="C30">
        <v>5</v>
      </c>
      <c r="D30" s="1">
        <v>2809.5351170880608</v>
      </c>
      <c r="E30"/>
      <c r="G30" t="s">
        <v>102</v>
      </c>
      <c r="H30" s="1">
        <v>10252.1</v>
      </c>
      <c r="I30">
        <v>5</v>
      </c>
      <c r="J30" s="1">
        <v>2050.42</v>
      </c>
    </row>
    <row r="31" spans="1:10">
      <c r="A31" t="s">
        <v>103</v>
      </c>
      <c r="B31" s="1">
        <v>6236.636756198347</v>
      </c>
      <c r="C31">
        <v>3</v>
      </c>
      <c r="D31" s="1">
        <v>2078.8789187327825</v>
      </c>
      <c r="E31"/>
      <c r="G31" t="s">
        <v>103</v>
      </c>
      <c r="H31" s="1">
        <v>5706.11</v>
      </c>
      <c r="I31">
        <v>3</v>
      </c>
      <c r="J31" s="1">
        <v>1902.0366666666666</v>
      </c>
    </row>
    <row r="32" spans="1:10">
      <c r="A32" t="s">
        <v>67</v>
      </c>
      <c r="B32" s="1">
        <v>2824.0367288014595</v>
      </c>
      <c r="C32">
        <v>4</v>
      </c>
      <c r="D32" s="1">
        <v>706.00918220036488</v>
      </c>
      <c r="E32"/>
      <c r="G32" t="s">
        <v>67</v>
      </c>
      <c r="H32" s="1">
        <v>2281.2199999999998</v>
      </c>
      <c r="I32">
        <v>4</v>
      </c>
      <c r="J32" s="1">
        <v>570.30499999999995</v>
      </c>
    </row>
    <row r="33" spans="1:10">
      <c r="A33" t="s">
        <v>66</v>
      </c>
      <c r="B33" s="1">
        <v>68749.761479428678</v>
      </c>
      <c r="C33">
        <v>76</v>
      </c>
      <c r="D33" s="1">
        <v>904.60212472932471</v>
      </c>
      <c r="E33"/>
      <c r="G33" t="s">
        <v>66</v>
      </c>
      <c r="H33" s="1">
        <v>62362.34</v>
      </c>
      <c r="I33">
        <v>76</v>
      </c>
      <c r="J33" s="1">
        <v>820.55710526315784</v>
      </c>
    </row>
    <row r="34" spans="1:10">
      <c r="A34" t="s">
        <v>65</v>
      </c>
      <c r="B34" s="1">
        <v>322909.15784471692</v>
      </c>
      <c r="C34">
        <v>246</v>
      </c>
      <c r="D34" s="1">
        <v>1312.6388530273045</v>
      </c>
      <c r="E34"/>
      <c r="G34" t="s">
        <v>65</v>
      </c>
      <c r="H34" s="1">
        <v>203858.44</v>
      </c>
      <c r="I34">
        <v>246</v>
      </c>
      <c r="J34" s="1">
        <v>828.69284552845534</v>
      </c>
    </row>
    <row r="35" spans="1:10">
      <c r="A35" t="s">
        <v>64</v>
      </c>
      <c r="B35" s="1">
        <v>91888.147778778424</v>
      </c>
      <c r="C35">
        <v>77</v>
      </c>
      <c r="D35" s="1">
        <v>1193.3525685555639</v>
      </c>
      <c r="E35"/>
      <c r="G35" t="s">
        <v>64</v>
      </c>
      <c r="H35" s="1">
        <v>68516.350000000006</v>
      </c>
      <c r="I35">
        <v>77</v>
      </c>
      <c r="J35" s="1">
        <v>889.82272727272732</v>
      </c>
    </row>
    <row r="36" spans="1:10">
      <c r="A36" t="s">
        <v>63</v>
      </c>
      <c r="B36" s="1">
        <v>28269.032339653761</v>
      </c>
      <c r="C36">
        <v>24</v>
      </c>
      <c r="D36" s="1">
        <v>1177.8763474855734</v>
      </c>
      <c r="E36"/>
      <c r="G36" t="s">
        <v>63</v>
      </c>
      <c r="H36" s="1">
        <v>17605.140000000003</v>
      </c>
      <c r="I36">
        <v>24</v>
      </c>
      <c r="J36" s="1">
        <v>733.54750000000013</v>
      </c>
    </row>
    <row r="37" spans="1:10">
      <c r="A37" t="s">
        <v>62</v>
      </c>
      <c r="B37" s="1">
        <v>15050.551804568393</v>
      </c>
      <c r="C37">
        <v>6</v>
      </c>
      <c r="D37" s="1">
        <v>2508.4253007613988</v>
      </c>
      <c r="E37"/>
      <c r="G37" t="s">
        <v>62</v>
      </c>
      <c r="H37" s="1">
        <v>7495.92</v>
      </c>
      <c r="I37">
        <v>6</v>
      </c>
      <c r="J37" s="1">
        <v>1249.32</v>
      </c>
    </row>
    <row r="38" spans="1:10">
      <c r="A38" t="s">
        <v>61</v>
      </c>
      <c r="B38" s="1">
        <v>41441.661036331112</v>
      </c>
      <c r="C38">
        <v>42</v>
      </c>
      <c r="D38" s="1">
        <v>986.70621515074072</v>
      </c>
      <c r="E38"/>
      <c r="G38" t="s">
        <v>61</v>
      </c>
      <c r="H38" s="1">
        <v>38272.020000000004</v>
      </c>
      <c r="I38">
        <v>42</v>
      </c>
      <c r="J38" s="1">
        <v>911.2385714285715</v>
      </c>
    </row>
    <row r="39" spans="1:10">
      <c r="A39" t="s">
        <v>60</v>
      </c>
      <c r="B39" s="1">
        <v>192932.61373966944</v>
      </c>
      <c r="C39">
        <v>151</v>
      </c>
      <c r="D39" s="1">
        <v>1277.6994287395328</v>
      </c>
      <c r="E39"/>
      <c r="G39" t="s">
        <v>60</v>
      </c>
      <c r="H39" s="1">
        <v>177773.95</v>
      </c>
      <c r="I39">
        <v>151</v>
      </c>
      <c r="J39" s="1">
        <v>1177.3109271523178</v>
      </c>
    </row>
    <row r="40" spans="1:10">
      <c r="A40" t="s">
        <v>59</v>
      </c>
      <c r="B40" s="1">
        <v>41176.436992585805</v>
      </c>
      <c r="C40">
        <v>37</v>
      </c>
      <c r="D40" s="1">
        <v>1112.8766754752919</v>
      </c>
      <c r="E40"/>
      <c r="G40" t="s">
        <v>59</v>
      </c>
      <c r="H40" s="1">
        <v>20773.36</v>
      </c>
      <c r="I40">
        <v>37</v>
      </c>
      <c r="J40" s="1">
        <v>561.44216216216216</v>
      </c>
    </row>
    <row r="41" spans="1:10">
      <c r="A41" t="s">
        <v>58</v>
      </c>
      <c r="B41" s="1">
        <v>10878.605658795166</v>
      </c>
      <c r="C41">
        <v>47</v>
      </c>
      <c r="D41" s="1">
        <v>231.45969486798225</v>
      </c>
      <c r="E41"/>
      <c r="G41" t="s">
        <v>58</v>
      </c>
      <c r="H41" s="1">
        <v>5130.99</v>
      </c>
      <c r="I41">
        <v>47</v>
      </c>
      <c r="J41" s="1">
        <v>109.17</v>
      </c>
    </row>
    <row r="42" spans="1:10">
      <c r="A42" t="s">
        <v>57</v>
      </c>
      <c r="B42" s="1">
        <v>1275801.0666524637</v>
      </c>
      <c r="C42">
        <v>2226</v>
      </c>
      <c r="D42" s="1">
        <v>573.1361485410888</v>
      </c>
      <c r="E42"/>
      <c r="G42" t="s">
        <v>57</v>
      </c>
      <c r="H42" s="1">
        <v>798087.29</v>
      </c>
      <c r="I42">
        <v>2226</v>
      </c>
      <c r="J42" s="1">
        <v>358.52977987421383</v>
      </c>
    </row>
    <row r="43" spans="1:10">
      <c r="A43" t="s">
        <v>56</v>
      </c>
      <c r="B43" s="1">
        <v>379580.43246963073</v>
      </c>
      <c r="C43">
        <v>516</v>
      </c>
      <c r="D43" s="1">
        <v>735.6209931581991</v>
      </c>
      <c r="E43"/>
      <c r="G43" t="s">
        <v>56</v>
      </c>
      <c r="H43" s="1">
        <v>226009.13</v>
      </c>
      <c r="I43">
        <v>516</v>
      </c>
      <c r="J43" s="1">
        <v>438.00218992248062</v>
      </c>
    </row>
    <row r="44" spans="1:10">
      <c r="A44" t="s">
        <v>55</v>
      </c>
      <c r="B44" s="1">
        <v>403145.14874412399</v>
      </c>
      <c r="C44">
        <v>281</v>
      </c>
      <c r="D44" s="1">
        <v>1434.6802446410106</v>
      </c>
      <c r="E44"/>
      <c r="G44" t="s">
        <v>55</v>
      </c>
      <c r="H44" s="1">
        <v>235799.69999999998</v>
      </c>
      <c r="I44">
        <v>281</v>
      </c>
      <c r="J44" s="1">
        <v>839.14483985765116</v>
      </c>
    </row>
    <row r="45" spans="1:10">
      <c r="A45" t="s">
        <v>54</v>
      </c>
      <c r="B45" s="1">
        <v>147794.60879753236</v>
      </c>
      <c r="C45">
        <v>61</v>
      </c>
      <c r="D45" s="1">
        <v>2422.862439303809</v>
      </c>
      <c r="E45"/>
      <c r="G45" t="s">
        <v>54</v>
      </c>
      <c r="H45" s="1">
        <v>88783.7</v>
      </c>
      <c r="I45">
        <v>61</v>
      </c>
      <c r="J45" s="1">
        <v>1455.4704918032787</v>
      </c>
    </row>
    <row r="46" spans="1:10">
      <c r="A46" t="s">
        <v>53</v>
      </c>
      <c r="B46" s="1">
        <v>114795.24694128564</v>
      </c>
      <c r="C46">
        <v>37</v>
      </c>
      <c r="D46" s="1">
        <v>3102.5742416563689</v>
      </c>
      <c r="E46"/>
      <c r="G46" t="s">
        <v>53</v>
      </c>
      <c r="H46" s="1">
        <v>82165.329999999987</v>
      </c>
      <c r="I46">
        <v>37</v>
      </c>
      <c r="J46" s="1">
        <v>2220.6845945945943</v>
      </c>
    </row>
    <row r="47" spans="1:10">
      <c r="A47" t="s">
        <v>104</v>
      </c>
      <c r="B47" s="1">
        <v>1077.6968085106382</v>
      </c>
      <c r="C47">
        <v>10</v>
      </c>
      <c r="D47" s="1">
        <v>107.76968085106382</v>
      </c>
      <c r="E47"/>
      <c r="G47" t="s">
        <v>104</v>
      </c>
      <c r="H47" s="1">
        <v>766</v>
      </c>
      <c r="I47">
        <v>10</v>
      </c>
      <c r="J47" s="1">
        <v>76.599999999999994</v>
      </c>
    </row>
    <row r="48" spans="1:10">
      <c r="A48" t="s">
        <v>52</v>
      </c>
      <c r="B48" s="1">
        <v>1393.0423529411767</v>
      </c>
      <c r="C48">
        <v>60</v>
      </c>
      <c r="D48" s="1">
        <v>23.217372549019611</v>
      </c>
      <c r="E48"/>
      <c r="G48" t="s">
        <v>52</v>
      </c>
      <c r="H48" s="1">
        <v>514.82000000000005</v>
      </c>
      <c r="I48">
        <v>60</v>
      </c>
      <c r="J48" s="1">
        <v>8.5803333333333338</v>
      </c>
    </row>
    <row r="49" spans="1:10">
      <c r="A49" t="s">
        <v>51</v>
      </c>
      <c r="B49" s="1">
        <v>1029205.6833558052</v>
      </c>
      <c r="C49">
        <v>852</v>
      </c>
      <c r="D49" s="1">
        <v>1207.9878912626823</v>
      </c>
      <c r="E49"/>
      <c r="G49" t="s">
        <v>51</v>
      </c>
      <c r="H49" s="1">
        <v>649991.51</v>
      </c>
      <c r="I49">
        <v>852</v>
      </c>
      <c r="J49" s="1">
        <v>762.90083333333337</v>
      </c>
    </row>
    <row r="50" spans="1:10">
      <c r="A50" t="s">
        <v>50</v>
      </c>
      <c r="B50" s="1">
        <v>14727.449452379429</v>
      </c>
      <c r="C50">
        <v>21</v>
      </c>
      <c r="D50" s="1">
        <v>701.30711677997283</v>
      </c>
      <c r="E50"/>
      <c r="G50" t="s">
        <v>50</v>
      </c>
      <c r="H50" s="1">
        <v>6628.34</v>
      </c>
      <c r="I50">
        <v>21</v>
      </c>
      <c r="J50" s="1">
        <v>315.63523809523809</v>
      </c>
    </row>
    <row r="51" spans="1:10">
      <c r="A51" t="s">
        <v>105</v>
      </c>
      <c r="B51" s="1">
        <v>94.029411764705884</v>
      </c>
      <c r="C51">
        <v>9</v>
      </c>
      <c r="D51" s="1">
        <v>10.447712418300654</v>
      </c>
      <c r="E51"/>
      <c r="G51" t="s">
        <v>105</v>
      </c>
      <c r="H51" s="1">
        <v>34.75</v>
      </c>
      <c r="I51">
        <v>9</v>
      </c>
      <c r="J51" s="1">
        <v>3.8611111111111112</v>
      </c>
    </row>
    <row r="52" spans="1:10">
      <c r="A52" t="s">
        <v>106</v>
      </c>
      <c r="B52" s="1">
        <v>8874.5605343511452</v>
      </c>
      <c r="C52">
        <v>1</v>
      </c>
      <c r="D52" s="1">
        <v>8874.5605343511452</v>
      </c>
      <c r="E52"/>
      <c r="G52" t="s">
        <v>106</v>
      </c>
      <c r="H52" s="1">
        <v>2197.67</v>
      </c>
      <c r="I52">
        <v>1</v>
      </c>
      <c r="J52" s="1">
        <v>2197.67</v>
      </c>
    </row>
    <row r="53" spans="1:10">
      <c r="A53" t="s">
        <v>49</v>
      </c>
      <c r="B53" s="1">
        <v>5877.0950146920168</v>
      </c>
      <c r="C53">
        <v>14</v>
      </c>
      <c r="D53" s="1">
        <v>419.79250104942975</v>
      </c>
      <c r="E53"/>
      <c r="G53" t="s">
        <v>49</v>
      </c>
      <c r="H53" s="1">
        <v>2170.3000000000002</v>
      </c>
      <c r="I53">
        <v>14</v>
      </c>
      <c r="J53" s="1">
        <v>155.02142857142857</v>
      </c>
    </row>
    <row r="54" spans="1:10">
      <c r="A54" t="s">
        <v>48</v>
      </c>
      <c r="B54" s="1">
        <v>15631.31786585493</v>
      </c>
      <c r="C54">
        <v>35</v>
      </c>
      <c r="D54" s="1">
        <v>446.60908188156941</v>
      </c>
      <c r="E54"/>
      <c r="G54" t="s">
        <v>48</v>
      </c>
      <c r="H54" s="1">
        <v>5994.2</v>
      </c>
      <c r="I54">
        <v>35</v>
      </c>
      <c r="J54" s="1">
        <v>171.26285714285714</v>
      </c>
    </row>
    <row r="55" spans="1:10">
      <c r="A55" t="s">
        <v>47</v>
      </c>
      <c r="B55" s="1">
        <v>6387.9357433992027</v>
      </c>
      <c r="C55">
        <v>11</v>
      </c>
      <c r="D55" s="1">
        <v>580.72143121810939</v>
      </c>
      <c r="E55"/>
      <c r="G55" t="s">
        <v>47</v>
      </c>
      <c r="H55" s="1">
        <v>2330.91</v>
      </c>
      <c r="I55">
        <v>11</v>
      </c>
      <c r="J55" s="1">
        <v>211.90090909090907</v>
      </c>
    </row>
    <row r="56" spans="1:10">
      <c r="A56" t="s">
        <v>107</v>
      </c>
      <c r="B56" s="1">
        <v>244955.45988048706</v>
      </c>
      <c r="C56">
        <v>7</v>
      </c>
      <c r="D56" s="1">
        <v>34993.637125783869</v>
      </c>
      <c r="E56"/>
      <c r="G56" t="s">
        <v>107</v>
      </c>
      <c r="H56" s="1">
        <v>133275.70000000001</v>
      </c>
      <c r="I56">
        <v>7</v>
      </c>
      <c r="J56" s="1">
        <v>19039.385714285716</v>
      </c>
    </row>
    <row r="57" spans="1:10">
      <c r="A57" t="s">
        <v>108</v>
      </c>
      <c r="B57" s="1">
        <v>15247.308897463205</v>
      </c>
      <c r="C57">
        <v>2</v>
      </c>
      <c r="D57" s="1">
        <v>7623.6544487316023</v>
      </c>
      <c r="E57"/>
      <c r="G57" t="s">
        <v>108</v>
      </c>
      <c r="H57" s="1">
        <v>8064.49</v>
      </c>
      <c r="I57">
        <v>2</v>
      </c>
      <c r="J57" s="1">
        <v>4032.2449999999999</v>
      </c>
    </row>
    <row r="58" spans="1:10">
      <c r="A58" t="s">
        <v>109</v>
      </c>
      <c r="B58" s="1">
        <v>6349.1023634053363</v>
      </c>
      <c r="C58">
        <v>3</v>
      </c>
      <c r="D58" s="1">
        <v>2116.3674544684454</v>
      </c>
      <c r="E58"/>
      <c r="G58" t="s">
        <v>109</v>
      </c>
      <c r="H58" s="1">
        <v>2361.41</v>
      </c>
      <c r="I58">
        <v>3</v>
      </c>
      <c r="J58" s="1">
        <v>787.13666666666666</v>
      </c>
    </row>
    <row r="59" spans="1:10">
      <c r="A59" t="s">
        <v>110</v>
      </c>
      <c r="B59" s="1">
        <v>5354.1831012658231</v>
      </c>
      <c r="C59">
        <v>100</v>
      </c>
      <c r="D59" s="1">
        <v>53.541831012658228</v>
      </c>
      <c r="E59"/>
      <c r="G59" t="s">
        <v>110</v>
      </c>
      <c r="H59" s="1">
        <v>1599.17</v>
      </c>
      <c r="I59">
        <v>100</v>
      </c>
      <c r="J59" s="1">
        <v>15.991700000000002</v>
      </c>
    </row>
    <row r="60" spans="1:10">
      <c r="A60" t="s">
        <v>111</v>
      </c>
      <c r="B60" s="1">
        <v>807693.44591447304</v>
      </c>
      <c r="C60">
        <v>11232</v>
      </c>
      <c r="D60" s="1">
        <v>71.910029016601939</v>
      </c>
      <c r="E60"/>
      <c r="G60" t="s">
        <v>111</v>
      </c>
      <c r="H60" s="1">
        <v>229226.95</v>
      </c>
      <c r="I60">
        <v>11232</v>
      </c>
      <c r="J60" s="1">
        <v>20.408382300569802</v>
      </c>
    </row>
    <row r="61" spans="1:10">
      <c r="A61" t="s">
        <v>112</v>
      </c>
      <c r="B61" s="1">
        <v>2726505.8871468669</v>
      </c>
      <c r="C61">
        <v>1078</v>
      </c>
      <c r="D61" s="1">
        <v>2529.2262403959803</v>
      </c>
      <c r="E61"/>
      <c r="G61" t="s">
        <v>112</v>
      </c>
      <c r="H61" s="1">
        <v>831750.42999999993</v>
      </c>
      <c r="I61">
        <v>1078</v>
      </c>
      <c r="J61" s="1">
        <v>771.56811688311677</v>
      </c>
    </row>
    <row r="62" spans="1:10">
      <c r="A62" t="s">
        <v>113</v>
      </c>
      <c r="B62" s="1">
        <v>673875.32110815402</v>
      </c>
      <c r="C62">
        <v>377</v>
      </c>
      <c r="D62" s="1">
        <v>1787.4676952470929</v>
      </c>
      <c r="E62"/>
      <c r="G62" t="s">
        <v>113</v>
      </c>
      <c r="H62" s="1">
        <v>186945.39</v>
      </c>
      <c r="I62">
        <v>377</v>
      </c>
      <c r="J62" s="1">
        <v>495.87636604774542</v>
      </c>
    </row>
    <row r="63" spans="1:10">
      <c r="A63" t="s">
        <v>114</v>
      </c>
      <c r="B63" s="1">
        <v>104175.85201450385</v>
      </c>
      <c r="C63">
        <v>39</v>
      </c>
      <c r="D63" s="1">
        <v>2671.1756926795861</v>
      </c>
      <c r="E63"/>
      <c r="G63" t="s">
        <v>114</v>
      </c>
      <c r="H63" s="1">
        <v>29354.13</v>
      </c>
      <c r="I63">
        <v>39</v>
      </c>
      <c r="J63" s="1">
        <v>752.67000000000007</v>
      </c>
    </row>
    <row r="64" spans="1:10">
      <c r="A64" t="s">
        <v>115</v>
      </c>
      <c r="B64" s="1">
        <v>1239063.5482486046</v>
      </c>
      <c r="C64">
        <v>250</v>
      </c>
      <c r="D64" s="1">
        <v>4956.2541929944182</v>
      </c>
      <c r="E64"/>
      <c r="G64" t="s">
        <v>115</v>
      </c>
      <c r="H64" s="1">
        <v>409267.78</v>
      </c>
      <c r="I64">
        <v>250</v>
      </c>
      <c r="J64" s="1">
        <v>1637.0711200000001</v>
      </c>
    </row>
    <row r="65" spans="1:10">
      <c r="A65" t="s">
        <v>116</v>
      </c>
      <c r="B65" s="1">
        <v>2834297.5153295947</v>
      </c>
      <c r="C65">
        <v>622</v>
      </c>
      <c r="D65" s="1">
        <v>4556.748416928609</v>
      </c>
      <c r="E65"/>
      <c r="G65" t="s">
        <v>116</v>
      </c>
      <c r="H65" s="1">
        <v>1030319.7200000002</v>
      </c>
      <c r="I65">
        <v>622</v>
      </c>
      <c r="J65" s="1">
        <v>1656.4625723472673</v>
      </c>
    </row>
    <row r="66" spans="1:10">
      <c r="A66" t="s">
        <v>89</v>
      </c>
      <c r="B66" s="1">
        <v>29442409.311397776</v>
      </c>
      <c r="C66">
        <v>244040</v>
      </c>
      <c r="D66" s="1">
        <v>120.64583392639632</v>
      </c>
      <c r="E66"/>
      <c r="G66" t="s">
        <v>89</v>
      </c>
      <c r="H66" s="1">
        <v>14379400.979999999</v>
      </c>
      <c r="I66">
        <v>244040</v>
      </c>
      <c r="J66" s="1">
        <v>58.922311834125544</v>
      </c>
    </row>
    <row r="67" spans="1:10">
      <c r="B67" s="1"/>
      <c r="C67"/>
      <c r="D67" s="1"/>
      <c r="E67"/>
      <c r="H67" s="1"/>
      <c r="I67"/>
      <c r="J67" s="1"/>
    </row>
    <row r="68" spans="1:10">
      <c r="B68" s="1"/>
      <c r="C68"/>
      <c r="D68" s="1"/>
      <c r="H68" s="1"/>
      <c r="I68"/>
      <c r="J68" s="1"/>
    </row>
  </sheetData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893E45E73C8184AB9B159E26BBF4366" ma:contentTypeVersion="9" ma:contentTypeDescription="Create a new document." ma:contentTypeScope="" ma:versionID="59c606702dd425c409ffee5e354cf09b">
  <xsd:schema xmlns:xsd="http://www.w3.org/2001/XMLSchema" xmlns:xs="http://www.w3.org/2001/XMLSchema" xmlns:p="http://schemas.microsoft.com/office/2006/metadata/properties" xmlns:ns2="7c11c9e6-3ed6-44a7-bb50-2b402fc6d82e" xmlns:ns3="823c690f-1428-4b7b-913c-f8e8cae1aa4a" targetNamespace="http://schemas.microsoft.com/office/2006/metadata/properties" ma:root="true" ma:fieldsID="6956a5ec680c3bbc22af566483c2c1e9" ns2:_="" ns3:_="">
    <xsd:import namespace="7c11c9e6-3ed6-44a7-bb50-2b402fc6d82e"/>
    <xsd:import namespace="823c690f-1428-4b7b-913c-f8e8cae1aa4a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11c9e6-3ed6-44a7-bb50-2b402fc6d82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3c690f-1428-4b7b-913c-f8e8cae1aa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6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90C4DC2-97CC-4773-80F1-16051E6B76A7}"/>
</file>

<file path=customXml/itemProps2.xml><?xml version="1.0" encoding="utf-8"?>
<ds:datastoreItem xmlns:ds="http://schemas.openxmlformats.org/officeDocument/2006/customXml" ds:itemID="{F208829E-75CD-4EE9-B47E-96598727123F}"/>
</file>

<file path=customXml/itemProps3.xml><?xml version="1.0" encoding="utf-8"?>
<ds:datastoreItem xmlns:ds="http://schemas.openxmlformats.org/officeDocument/2006/customXml" ds:itemID="{35F7456B-EC29-4070-9796-FFCA9FC7AAE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Jeremy Barber</dc:creator>
  <cp:keywords/>
  <dc:description/>
  <cp:lastModifiedBy>Leonard, Allyson</cp:lastModifiedBy>
  <cp:revision/>
  <dcterms:created xsi:type="dcterms:W3CDTF">2022-07-12T16:43:51Z</dcterms:created>
  <dcterms:modified xsi:type="dcterms:W3CDTF">2022-10-31T15:13:48Z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0x0101009893E45E73C8184AB9B159E26BBF4366</vt:lpwstr>
  </property>
</Properties>
</file>