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C:\Users\lburge\AppData\Roaming\iManage\Work\Recent\PITTSBURGH WATER AND SEWER AUTHORITY-CP STAGE 2 (312111-00014)\"/>
    </mc:Choice>
  </mc:AlternateContent>
  <xr:revisionPtr revIDLastSave="0" documentId="13_ncr:1_{F0C34329-8F43-4373-86BB-68B12333DDFF}" xr6:coauthVersionLast="47" xr6:coauthVersionMax="47" xr10:uidLastSave="{00000000-0000-0000-0000-000000000000}"/>
  <bookViews>
    <workbookView xWindow="-110" yWindow="-110" windowWidth="19420" windowHeight="10420" xr2:uid="{0017AF95-3DA1-9549-B6EC-D9BEE45F8BFE}"/>
  </bookViews>
  <sheets>
    <sheet name="Investment Summary" sheetId="9" r:id="rId1"/>
    <sheet name="Investment by Year" sheetId="1" r:id="rId2"/>
    <sheet name="NonESC Construction Summary" sheetId="6" state="hidden" r:id="rId3"/>
    <sheet name="Watershed Storage" sheetId="3" r:id="rId4"/>
    <sheet name="Floodplain Restoration" sheetId="4" r:id="rId5"/>
    <sheet name="Conveyance Improvements" sheetId="5" r:id="rId6"/>
    <sheet name="Exports from GIS" sheetId="7" r:id="rId7"/>
  </sheet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9" l="1"/>
  <c r="D7" i="9"/>
  <c r="D8" i="9"/>
  <c r="D9" i="9"/>
  <c r="D10" i="9"/>
  <c r="D11" i="9"/>
  <c r="D12" i="9"/>
  <c r="D13" i="9"/>
  <c r="D14" i="9"/>
  <c r="D15" i="9"/>
  <c r="D16" i="9"/>
  <c r="D17" i="9"/>
  <c r="D18" i="9"/>
  <c r="D19" i="9"/>
  <c r="D20" i="9"/>
  <c r="D21" i="9"/>
  <c r="D22" i="9"/>
  <c r="D23" i="9"/>
  <c r="D5" i="9"/>
  <c r="P9" i="5"/>
  <c r="P10" i="5"/>
  <c r="P11" i="5"/>
  <c r="P12" i="5"/>
  <c r="P13" i="5"/>
  <c r="P14" i="5"/>
  <c r="P15" i="5"/>
  <c r="P16" i="5"/>
  <c r="P17" i="5"/>
  <c r="P18" i="5"/>
  <c r="P19" i="5"/>
  <c r="P20" i="5"/>
  <c r="P21" i="5"/>
  <c r="P22" i="5"/>
  <c r="P23" i="5"/>
  <c r="P24" i="5"/>
  <c r="P25" i="5"/>
  <c r="P26" i="5"/>
  <c r="P8" i="5"/>
  <c r="O9" i="5"/>
  <c r="O10" i="5"/>
  <c r="O11" i="5"/>
  <c r="O27" i="5" s="1"/>
  <c r="O12" i="5"/>
  <c r="O13" i="5"/>
  <c r="O14" i="5"/>
  <c r="O15" i="5"/>
  <c r="O16" i="5"/>
  <c r="O17" i="5"/>
  <c r="O18" i="5"/>
  <c r="O19" i="5"/>
  <c r="O20" i="5"/>
  <c r="O21" i="5"/>
  <c r="O22" i="5"/>
  <c r="O23" i="5"/>
  <c r="O24" i="5"/>
  <c r="O25" i="5"/>
  <c r="O26" i="5"/>
  <c r="O8" i="5"/>
  <c r="N9" i="5"/>
  <c r="N10" i="5"/>
  <c r="N11" i="5"/>
  <c r="N12" i="5"/>
  <c r="N13" i="5"/>
  <c r="N27" i="5" s="1"/>
  <c r="N14" i="5"/>
  <c r="N15" i="5"/>
  <c r="N16" i="5"/>
  <c r="N17" i="5"/>
  <c r="N18" i="5"/>
  <c r="N19" i="5"/>
  <c r="N20" i="5"/>
  <c r="N21" i="5"/>
  <c r="N22" i="5"/>
  <c r="N23" i="5"/>
  <c r="N24" i="5"/>
  <c r="N25" i="5"/>
  <c r="N26" i="5"/>
  <c r="N8" i="5"/>
  <c r="L9" i="5"/>
  <c r="L10" i="5"/>
  <c r="L11" i="5"/>
  <c r="L12" i="5"/>
  <c r="L13" i="5"/>
  <c r="L14" i="5"/>
  <c r="L15" i="5"/>
  <c r="L27" i="5" s="1"/>
  <c r="L16" i="5"/>
  <c r="L17" i="5"/>
  <c r="L18" i="5"/>
  <c r="L19" i="5"/>
  <c r="L20" i="5"/>
  <c r="L21" i="5"/>
  <c r="L22" i="5"/>
  <c r="L23" i="5"/>
  <c r="L24" i="5"/>
  <c r="L25" i="5"/>
  <c r="L26" i="5"/>
  <c r="M9" i="5"/>
  <c r="M10" i="5"/>
  <c r="M11" i="5"/>
  <c r="Q11" i="5" s="1"/>
  <c r="M12" i="5"/>
  <c r="M13" i="5"/>
  <c r="M14" i="5"/>
  <c r="M15" i="5"/>
  <c r="M16" i="5"/>
  <c r="M17" i="5"/>
  <c r="M18" i="5"/>
  <c r="M19" i="5"/>
  <c r="M20" i="5"/>
  <c r="M21" i="5"/>
  <c r="M22" i="5"/>
  <c r="M23" i="5"/>
  <c r="M24" i="5"/>
  <c r="M25" i="5"/>
  <c r="M26" i="5"/>
  <c r="M8" i="5"/>
  <c r="L8" i="5"/>
  <c r="K9" i="5"/>
  <c r="K10" i="5"/>
  <c r="K11" i="5"/>
  <c r="K12" i="5"/>
  <c r="K13" i="5"/>
  <c r="K14" i="5"/>
  <c r="K15" i="5"/>
  <c r="K16" i="5"/>
  <c r="K17" i="5"/>
  <c r="K18" i="5"/>
  <c r="K19" i="5"/>
  <c r="K20" i="5"/>
  <c r="K21" i="5"/>
  <c r="K22" i="5"/>
  <c r="K23" i="5"/>
  <c r="K24" i="5"/>
  <c r="K25" i="5"/>
  <c r="K26" i="5"/>
  <c r="K8" i="5"/>
  <c r="J9" i="5"/>
  <c r="J10" i="5"/>
  <c r="J11" i="5"/>
  <c r="J12" i="5"/>
  <c r="J13" i="5"/>
  <c r="J27" i="5" s="1"/>
  <c r="J14" i="5"/>
  <c r="J15" i="5"/>
  <c r="J16" i="5"/>
  <c r="J17" i="5"/>
  <c r="J18" i="5"/>
  <c r="J19" i="5"/>
  <c r="J20" i="5"/>
  <c r="J21" i="5"/>
  <c r="J22" i="5"/>
  <c r="J23" i="5"/>
  <c r="J24" i="5"/>
  <c r="J25" i="5"/>
  <c r="J26" i="5"/>
  <c r="J8" i="5"/>
  <c r="Q8" i="5" s="1"/>
  <c r="P27" i="5"/>
  <c r="Q9" i="5"/>
  <c r="Q10" i="5"/>
  <c r="K27" i="5"/>
  <c r="V8" i="5"/>
  <c r="V9" i="5"/>
  <c r="V10" i="5"/>
  <c r="V11" i="5"/>
  <c r="V7" i="5"/>
  <c r="I27" i="5"/>
  <c r="I17" i="5"/>
  <c r="I10" i="5"/>
  <c r="I20" i="5"/>
  <c r="I26" i="5"/>
  <c r="I14" i="5"/>
  <c r="I18" i="5"/>
  <c r="I19" i="5"/>
  <c r="I23" i="5"/>
  <c r="I24" i="5"/>
  <c r="I8" i="5"/>
  <c r="I9" i="5"/>
  <c r="I16" i="5"/>
  <c r="I25" i="5"/>
  <c r="I15" i="5"/>
  <c r="I13" i="5"/>
  <c r="I22" i="5"/>
  <c r="I12" i="5"/>
  <c r="I11" i="5"/>
  <c r="I21" i="5"/>
  <c r="Q12" i="5" l="1"/>
  <c r="Q17" i="5" s="1"/>
  <c r="Q15" i="5"/>
  <c r="M27" i="5"/>
  <c r="Q14" i="5"/>
  <c r="Q19" i="5" s="1"/>
  <c r="Q16" i="5"/>
  <c r="Q13" i="5"/>
  <c r="Q20" i="5"/>
  <c r="Q25" i="5" s="1"/>
  <c r="Q18" i="5"/>
  <c r="Q24" i="5"/>
  <c r="Q23" i="5"/>
  <c r="Q22" i="5"/>
  <c r="Q21" i="5"/>
  <c r="Q26" i="5" s="1"/>
  <c r="Q27" i="5" l="1"/>
  <c r="C17" i="3" l="1"/>
  <c r="C18" i="3"/>
  <c r="C19" i="3"/>
  <c r="C20" i="3"/>
  <c r="C21" i="3"/>
  <c r="C22" i="3"/>
  <c r="C23" i="3"/>
  <c r="C24" i="3"/>
  <c r="C25" i="3"/>
  <c r="C26" i="3"/>
  <c r="C27" i="3"/>
  <c r="C28" i="3"/>
  <c r="C29" i="3"/>
  <c r="C30" i="3"/>
  <c r="C31" i="3"/>
  <c r="C32" i="3"/>
  <c r="C33" i="3"/>
  <c r="C34" i="3"/>
  <c r="C16" i="3"/>
  <c r="C339" i="1" l="1"/>
  <c r="C338" i="1"/>
  <c r="C337" i="1"/>
  <c r="C336" i="1"/>
  <c r="C335" i="1"/>
  <c r="C334" i="1"/>
  <c r="C333" i="1"/>
  <c r="C332" i="1"/>
  <c r="C331" i="1"/>
  <c r="C330" i="1"/>
  <c r="C329" i="1"/>
  <c r="C328" i="1"/>
  <c r="C327" i="1"/>
  <c r="C326" i="1"/>
  <c r="C325" i="1"/>
  <c r="C324" i="1"/>
  <c r="C323" i="1"/>
  <c r="C322" i="1"/>
  <c r="C321" i="1"/>
  <c r="BA363" i="1"/>
  <c r="BA340" i="1"/>
  <c r="BA317" i="1"/>
  <c r="BA294" i="1"/>
  <c r="F343" i="1"/>
  <c r="G343" i="1" s="1"/>
  <c r="H343" i="1" s="1"/>
  <c r="I343" i="1" s="1"/>
  <c r="J343" i="1" s="1"/>
  <c r="K343" i="1" s="1"/>
  <c r="L343" i="1" s="1"/>
  <c r="M343" i="1" s="1"/>
  <c r="N343" i="1" s="1"/>
  <c r="O343" i="1" s="1"/>
  <c r="P343" i="1" s="1"/>
  <c r="Q343" i="1" s="1"/>
  <c r="R343" i="1" s="1"/>
  <c r="S343" i="1" s="1"/>
  <c r="T343" i="1" s="1"/>
  <c r="U343" i="1" s="1"/>
  <c r="V343" i="1" s="1"/>
  <c r="W343" i="1" s="1"/>
  <c r="X343" i="1" s="1"/>
  <c r="Y343" i="1" s="1"/>
  <c r="Z343" i="1" s="1"/>
  <c r="AA343" i="1" s="1"/>
  <c r="AB343" i="1" s="1"/>
  <c r="AC343" i="1" s="1"/>
  <c r="AD343" i="1" s="1"/>
  <c r="AE343" i="1" s="1"/>
  <c r="AF343" i="1" s="1"/>
  <c r="AG343" i="1" s="1"/>
  <c r="AH343" i="1" s="1"/>
  <c r="AI343" i="1" s="1"/>
  <c r="AJ343" i="1" s="1"/>
  <c r="AK343" i="1" s="1"/>
  <c r="AL343" i="1" s="1"/>
  <c r="AM343" i="1" s="1"/>
  <c r="AN343" i="1" s="1"/>
  <c r="AO343" i="1" s="1"/>
  <c r="AP343" i="1" s="1"/>
  <c r="AQ343" i="1" s="1"/>
  <c r="AR343" i="1" s="1"/>
  <c r="AS343" i="1" s="1"/>
  <c r="AT343" i="1" s="1"/>
  <c r="AU343" i="1" s="1"/>
  <c r="AV343" i="1" s="1"/>
  <c r="AW343" i="1" s="1"/>
  <c r="AX343" i="1" s="1"/>
  <c r="F320" i="1"/>
  <c r="G320" i="1" s="1"/>
  <c r="H320" i="1" s="1"/>
  <c r="I320" i="1" s="1"/>
  <c r="J320" i="1" s="1"/>
  <c r="K320" i="1" s="1"/>
  <c r="L320" i="1" s="1"/>
  <c r="M320" i="1" s="1"/>
  <c r="N320" i="1" s="1"/>
  <c r="O320" i="1" s="1"/>
  <c r="P320" i="1" s="1"/>
  <c r="Q320" i="1" s="1"/>
  <c r="R320" i="1" s="1"/>
  <c r="S320" i="1" s="1"/>
  <c r="T320" i="1" s="1"/>
  <c r="U320" i="1" s="1"/>
  <c r="V320" i="1" s="1"/>
  <c r="W320" i="1" s="1"/>
  <c r="X320" i="1" s="1"/>
  <c r="Y320" i="1" s="1"/>
  <c r="Z320" i="1" s="1"/>
  <c r="AA320" i="1" s="1"/>
  <c r="AB320" i="1" s="1"/>
  <c r="AC320" i="1" s="1"/>
  <c r="AD320" i="1" s="1"/>
  <c r="AE320" i="1" s="1"/>
  <c r="AF320" i="1" s="1"/>
  <c r="AG320" i="1" s="1"/>
  <c r="AH320" i="1" s="1"/>
  <c r="AI320" i="1" s="1"/>
  <c r="AJ320" i="1" s="1"/>
  <c r="AK320" i="1" s="1"/>
  <c r="AL320" i="1" s="1"/>
  <c r="AM320" i="1" s="1"/>
  <c r="AN320" i="1" s="1"/>
  <c r="AO320" i="1" s="1"/>
  <c r="AP320" i="1" s="1"/>
  <c r="AQ320" i="1" s="1"/>
  <c r="AR320" i="1" s="1"/>
  <c r="AS320" i="1" s="1"/>
  <c r="AT320" i="1" s="1"/>
  <c r="AU320" i="1" s="1"/>
  <c r="AV320" i="1" s="1"/>
  <c r="AW320" i="1" s="1"/>
  <c r="AX320" i="1" s="1"/>
  <c r="F297" i="1"/>
  <c r="G297" i="1" s="1"/>
  <c r="H297" i="1" s="1"/>
  <c r="I297" i="1" s="1"/>
  <c r="J297" i="1" s="1"/>
  <c r="K297" i="1" s="1"/>
  <c r="L297" i="1" s="1"/>
  <c r="M297" i="1" s="1"/>
  <c r="N297" i="1" s="1"/>
  <c r="O297" i="1" s="1"/>
  <c r="P297" i="1" s="1"/>
  <c r="Q297" i="1" s="1"/>
  <c r="R297" i="1" s="1"/>
  <c r="S297" i="1" s="1"/>
  <c r="T297" i="1" s="1"/>
  <c r="U297" i="1" s="1"/>
  <c r="V297" i="1" s="1"/>
  <c r="W297" i="1" s="1"/>
  <c r="X297" i="1" s="1"/>
  <c r="Y297" i="1" s="1"/>
  <c r="Z297" i="1" s="1"/>
  <c r="AA297" i="1" s="1"/>
  <c r="AB297" i="1" s="1"/>
  <c r="AC297" i="1" s="1"/>
  <c r="AD297" i="1" s="1"/>
  <c r="AE297" i="1" s="1"/>
  <c r="AF297" i="1" s="1"/>
  <c r="AG297" i="1" s="1"/>
  <c r="AH297" i="1" s="1"/>
  <c r="AI297" i="1" s="1"/>
  <c r="AJ297" i="1" s="1"/>
  <c r="AK297" i="1" s="1"/>
  <c r="AL297" i="1" s="1"/>
  <c r="AM297" i="1" s="1"/>
  <c r="AN297" i="1" s="1"/>
  <c r="AO297" i="1" s="1"/>
  <c r="AP297" i="1" s="1"/>
  <c r="AQ297" i="1" s="1"/>
  <c r="AR297" i="1" s="1"/>
  <c r="AS297" i="1" s="1"/>
  <c r="AT297" i="1" s="1"/>
  <c r="AU297" i="1" s="1"/>
  <c r="AV297" i="1" s="1"/>
  <c r="AW297" i="1" s="1"/>
  <c r="AX297" i="1" s="1"/>
  <c r="F274" i="1"/>
  <c r="G274" i="1" s="1"/>
  <c r="H274" i="1" s="1"/>
  <c r="I274" i="1" s="1"/>
  <c r="J274" i="1" s="1"/>
  <c r="K274" i="1" s="1"/>
  <c r="L274" i="1" s="1"/>
  <c r="M274" i="1" s="1"/>
  <c r="N274" i="1" s="1"/>
  <c r="O274" i="1" s="1"/>
  <c r="P274" i="1" s="1"/>
  <c r="Q274" i="1" s="1"/>
  <c r="R274" i="1" s="1"/>
  <c r="S274" i="1" s="1"/>
  <c r="T274" i="1" s="1"/>
  <c r="U274" i="1" s="1"/>
  <c r="V274" i="1" s="1"/>
  <c r="W274" i="1" s="1"/>
  <c r="X274" i="1" s="1"/>
  <c r="Y274" i="1" s="1"/>
  <c r="Z274" i="1" s="1"/>
  <c r="AA274" i="1" s="1"/>
  <c r="AB274" i="1" s="1"/>
  <c r="AC274" i="1" s="1"/>
  <c r="AD274" i="1" s="1"/>
  <c r="AE274" i="1" s="1"/>
  <c r="AF274" i="1" s="1"/>
  <c r="AG274" i="1" s="1"/>
  <c r="AH274" i="1" s="1"/>
  <c r="AI274" i="1" s="1"/>
  <c r="AJ274" i="1" s="1"/>
  <c r="AK274" i="1" s="1"/>
  <c r="AL274" i="1" s="1"/>
  <c r="AM274" i="1" s="1"/>
  <c r="AN274" i="1" s="1"/>
  <c r="AO274" i="1" s="1"/>
  <c r="AP274" i="1" s="1"/>
  <c r="AQ274" i="1" s="1"/>
  <c r="AR274" i="1" s="1"/>
  <c r="AS274" i="1" s="1"/>
  <c r="AT274" i="1" s="1"/>
  <c r="AU274" i="1" s="1"/>
  <c r="AV274" i="1" s="1"/>
  <c r="AW274" i="1" s="1"/>
  <c r="AX274" i="1" s="1"/>
  <c r="E20" i="4"/>
  <c r="C13" i="9" s="1"/>
  <c r="E25" i="4"/>
  <c r="C18" i="9" s="1"/>
  <c r="E28" i="4"/>
  <c r="C21" i="9" s="1"/>
  <c r="D13" i="4"/>
  <c r="D14" i="4"/>
  <c r="D15" i="4"/>
  <c r="D16" i="4"/>
  <c r="D17" i="4"/>
  <c r="D18" i="4"/>
  <c r="D19" i="4"/>
  <c r="D20" i="4"/>
  <c r="D21" i="4"/>
  <c r="D22" i="4"/>
  <c r="D23" i="4"/>
  <c r="D24" i="4"/>
  <c r="D25" i="4"/>
  <c r="D26" i="4"/>
  <c r="D27" i="4"/>
  <c r="D28" i="4"/>
  <c r="D29" i="4"/>
  <c r="D30" i="4"/>
  <c r="D12" i="4"/>
  <c r="C13" i="4"/>
  <c r="E13" i="4" s="1"/>
  <c r="C6" i="9" s="1"/>
  <c r="C14" i="4"/>
  <c r="E14" i="4" s="1"/>
  <c r="C7" i="9" s="1"/>
  <c r="C15" i="4"/>
  <c r="E15" i="4" s="1"/>
  <c r="C8" i="9" s="1"/>
  <c r="C16" i="4"/>
  <c r="E16" i="4" s="1"/>
  <c r="C9" i="9" s="1"/>
  <c r="C17" i="4"/>
  <c r="E17" i="4" s="1"/>
  <c r="C10" i="9" s="1"/>
  <c r="C18" i="4"/>
  <c r="E18" i="4" s="1"/>
  <c r="C11" i="9" s="1"/>
  <c r="C19" i="4"/>
  <c r="E19" i="4" s="1"/>
  <c r="C12" i="9" s="1"/>
  <c r="C20" i="4"/>
  <c r="C21" i="4"/>
  <c r="E21" i="4" s="1"/>
  <c r="C14" i="9" s="1"/>
  <c r="C22" i="4"/>
  <c r="E22" i="4" s="1"/>
  <c r="C15" i="9" s="1"/>
  <c r="C23" i="4"/>
  <c r="E23" i="4" s="1"/>
  <c r="C16" i="9" s="1"/>
  <c r="C24" i="4"/>
  <c r="E24" i="4" s="1"/>
  <c r="C17" i="9" s="1"/>
  <c r="C25" i="4"/>
  <c r="C26" i="4"/>
  <c r="E26" i="4" s="1"/>
  <c r="C19" i="9" s="1"/>
  <c r="C27" i="4"/>
  <c r="E27" i="4" s="1"/>
  <c r="C20" i="9" s="1"/>
  <c r="C28" i="4"/>
  <c r="C29" i="4"/>
  <c r="E29" i="4" s="1"/>
  <c r="C22" i="9" s="1"/>
  <c r="C30" i="4"/>
  <c r="E30" i="4" s="1"/>
  <c r="C23" i="9" s="1"/>
  <c r="C12" i="4"/>
  <c r="E12" i="4" s="1"/>
  <c r="C5" i="9" s="1"/>
  <c r="AQ18" i="1" l="1"/>
  <c r="AR18" i="1"/>
  <c r="AS18" i="1"/>
  <c r="AT18" i="1"/>
  <c r="AU18" i="1"/>
  <c r="AV18" i="1"/>
  <c r="AW18" i="1"/>
  <c r="AX18" i="1"/>
  <c r="AY18" i="1"/>
  <c r="AZ18" i="1"/>
  <c r="AQ19" i="1"/>
  <c r="AR19" i="1"/>
  <c r="AS19" i="1"/>
  <c r="AT19" i="1"/>
  <c r="AU19" i="1"/>
  <c r="AV19" i="1"/>
  <c r="AW19" i="1"/>
  <c r="AX19" i="1"/>
  <c r="AY19" i="1"/>
  <c r="AZ19" i="1"/>
  <c r="AQ20" i="1"/>
  <c r="AR20" i="1"/>
  <c r="AS20" i="1"/>
  <c r="AT20" i="1"/>
  <c r="AU20" i="1"/>
  <c r="AV20" i="1"/>
  <c r="AW20" i="1"/>
  <c r="AX20" i="1"/>
  <c r="AY20" i="1"/>
  <c r="AZ20" i="1"/>
  <c r="AQ21" i="1"/>
  <c r="AR21" i="1"/>
  <c r="AS21" i="1"/>
  <c r="AT21" i="1"/>
  <c r="AU21" i="1"/>
  <c r="AV21" i="1"/>
  <c r="AW21" i="1"/>
  <c r="AX21" i="1"/>
  <c r="AY21" i="1"/>
  <c r="AZ21" i="1"/>
  <c r="AQ22" i="1"/>
  <c r="AR22" i="1"/>
  <c r="AS22" i="1"/>
  <c r="AT22" i="1"/>
  <c r="AU22" i="1"/>
  <c r="AV22" i="1"/>
  <c r="AW22" i="1"/>
  <c r="AX22" i="1"/>
  <c r="AY22" i="1"/>
  <c r="AZ22" i="1"/>
  <c r="AQ23" i="1"/>
  <c r="AR23" i="1"/>
  <c r="AS23" i="1"/>
  <c r="AT23" i="1"/>
  <c r="AU23" i="1"/>
  <c r="AV23" i="1"/>
  <c r="AW23" i="1"/>
  <c r="AX23" i="1"/>
  <c r="AY23" i="1"/>
  <c r="AZ23" i="1"/>
  <c r="AQ24" i="1"/>
  <c r="AR24" i="1"/>
  <c r="AS24" i="1"/>
  <c r="AT24" i="1"/>
  <c r="AU24" i="1"/>
  <c r="AV24" i="1"/>
  <c r="AW24" i="1"/>
  <c r="AX24" i="1"/>
  <c r="AY24" i="1"/>
  <c r="AZ24" i="1"/>
  <c r="AQ25" i="1"/>
  <c r="AR25" i="1"/>
  <c r="AS25" i="1"/>
  <c r="AT25" i="1"/>
  <c r="AU25" i="1"/>
  <c r="AV25" i="1"/>
  <c r="AW25" i="1"/>
  <c r="AX25" i="1"/>
  <c r="AY25" i="1"/>
  <c r="AZ25" i="1"/>
  <c r="AQ26" i="1"/>
  <c r="AR26" i="1"/>
  <c r="AS26" i="1"/>
  <c r="AT26" i="1"/>
  <c r="AU26" i="1"/>
  <c r="AV26" i="1"/>
  <c r="AW26" i="1"/>
  <c r="AX26" i="1"/>
  <c r="AY26" i="1"/>
  <c r="AZ26" i="1"/>
  <c r="AQ27" i="1"/>
  <c r="AR27" i="1"/>
  <c r="AS27" i="1"/>
  <c r="AT27" i="1"/>
  <c r="AU27" i="1"/>
  <c r="AV27" i="1"/>
  <c r="AW27" i="1"/>
  <c r="AX27" i="1"/>
  <c r="AY27" i="1"/>
  <c r="AZ27" i="1"/>
  <c r="AQ28" i="1"/>
  <c r="AR28" i="1"/>
  <c r="AS28" i="1"/>
  <c r="AT28" i="1"/>
  <c r="AU28" i="1"/>
  <c r="AV28" i="1"/>
  <c r="AW28" i="1"/>
  <c r="AX28" i="1"/>
  <c r="AY28" i="1"/>
  <c r="AZ28" i="1"/>
  <c r="AQ29" i="1"/>
  <c r="AR29" i="1"/>
  <c r="AS29" i="1"/>
  <c r="AT29" i="1"/>
  <c r="AU29" i="1"/>
  <c r="AV29" i="1"/>
  <c r="AW29" i="1"/>
  <c r="AX29" i="1"/>
  <c r="AY29" i="1"/>
  <c r="AZ29" i="1"/>
  <c r="AQ30" i="1"/>
  <c r="AR30" i="1"/>
  <c r="AS30" i="1"/>
  <c r="AT30" i="1"/>
  <c r="AU30" i="1"/>
  <c r="AV30" i="1"/>
  <c r="AW30" i="1"/>
  <c r="AX30" i="1"/>
  <c r="AY30" i="1"/>
  <c r="AZ30" i="1"/>
  <c r="AQ31" i="1"/>
  <c r="AR31" i="1"/>
  <c r="AS31" i="1"/>
  <c r="AT31" i="1"/>
  <c r="AU31" i="1"/>
  <c r="AV31" i="1"/>
  <c r="AW31" i="1"/>
  <c r="AX31" i="1"/>
  <c r="AY31" i="1"/>
  <c r="AZ31" i="1"/>
  <c r="AQ32" i="1"/>
  <c r="AR32" i="1"/>
  <c r="AS32" i="1"/>
  <c r="AT32" i="1"/>
  <c r="AU32" i="1"/>
  <c r="AV32" i="1"/>
  <c r="AW32" i="1"/>
  <c r="AX32" i="1"/>
  <c r="AY32" i="1"/>
  <c r="AZ32" i="1"/>
  <c r="AQ33" i="1"/>
  <c r="AR33" i="1"/>
  <c r="AS33" i="1"/>
  <c r="AT33" i="1"/>
  <c r="AU33" i="1"/>
  <c r="AV33" i="1"/>
  <c r="AW33" i="1"/>
  <c r="AX33" i="1"/>
  <c r="AY33" i="1"/>
  <c r="AZ33" i="1"/>
  <c r="AQ34" i="1"/>
  <c r="AR34" i="1"/>
  <c r="AS34" i="1"/>
  <c r="AT34" i="1"/>
  <c r="AU34" i="1"/>
  <c r="AV34" i="1"/>
  <c r="AW34" i="1"/>
  <c r="AX34" i="1"/>
  <c r="AY34" i="1"/>
  <c r="AZ34" i="1"/>
  <c r="AQ35" i="1"/>
  <c r="AR35" i="1"/>
  <c r="AS35" i="1"/>
  <c r="AT35" i="1"/>
  <c r="AU35" i="1"/>
  <c r="AV35" i="1"/>
  <c r="AW35" i="1"/>
  <c r="AX35" i="1"/>
  <c r="AY35" i="1"/>
  <c r="AZ35" i="1"/>
  <c r="AR17" i="1"/>
  <c r="AS17" i="1"/>
  <c r="AT17" i="1"/>
  <c r="AU17" i="1"/>
  <c r="AV17" i="1"/>
  <c r="AW17" i="1"/>
  <c r="AX17" i="1"/>
  <c r="AY17" i="1"/>
  <c r="AZ17" i="1"/>
  <c r="AQ17" i="1"/>
  <c r="AG18" i="1"/>
  <c r="AH18" i="1"/>
  <c r="AI18" i="1"/>
  <c r="AJ18" i="1"/>
  <c r="AK18" i="1"/>
  <c r="AL18" i="1"/>
  <c r="AM18" i="1"/>
  <c r="AN18" i="1"/>
  <c r="AO18" i="1"/>
  <c r="AP18" i="1"/>
  <c r="AG19" i="1"/>
  <c r="AH19" i="1"/>
  <c r="AI19" i="1"/>
  <c r="AJ19" i="1"/>
  <c r="AK19" i="1"/>
  <c r="AL19" i="1"/>
  <c r="AM19" i="1"/>
  <c r="AN19" i="1"/>
  <c r="AO19" i="1"/>
  <c r="AP19" i="1"/>
  <c r="AG20" i="1"/>
  <c r="AH20" i="1"/>
  <c r="AI20" i="1"/>
  <c r="AJ20" i="1"/>
  <c r="AK20" i="1"/>
  <c r="AL20" i="1"/>
  <c r="AM20" i="1"/>
  <c r="AN20" i="1"/>
  <c r="AO20" i="1"/>
  <c r="AP20" i="1"/>
  <c r="AG21" i="1"/>
  <c r="AH21" i="1"/>
  <c r="AI21" i="1"/>
  <c r="AJ21" i="1"/>
  <c r="AK21" i="1"/>
  <c r="AL21" i="1"/>
  <c r="AM21" i="1"/>
  <c r="AN21" i="1"/>
  <c r="AO21" i="1"/>
  <c r="AP21" i="1"/>
  <c r="AG22" i="1"/>
  <c r="AH22" i="1"/>
  <c r="AI22" i="1"/>
  <c r="AJ22" i="1"/>
  <c r="AK22" i="1"/>
  <c r="AL22" i="1"/>
  <c r="AM22" i="1"/>
  <c r="AN22" i="1"/>
  <c r="AO22" i="1"/>
  <c r="AP22" i="1"/>
  <c r="AG23" i="1"/>
  <c r="AH23" i="1"/>
  <c r="AI23" i="1"/>
  <c r="AJ23" i="1"/>
  <c r="AK23" i="1"/>
  <c r="AL23" i="1"/>
  <c r="AM23" i="1"/>
  <c r="AN23" i="1"/>
  <c r="AO23" i="1"/>
  <c r="AP23" i="1"/>
  <c r="AG24" i="1"/>
  <c r="AH24" i="1"/>
  <c r="AI24" i="1"/>
  <c r="AJ24" i="1"/>
  <c r="AK24" i="1"/>
  <c r="AL24" i="1"/>
  <c r="AM24" i="1"/>
  <c r="AN24" i="1"/>
  <c r="AO24" i="1"/>
  <c r="AP24" i="1"/>
  <c r="AG25" i="1"/>
  <c r="AH25" i="1"/>
  <c r="AI25" i="1"/>
  <c r="AJ25" i="1"/>
  <c r="AK25" i="1"/>
  <c r="AL25" i="1"/>
  <c r="AM25" i="1"/>
  <c r="AN25" i="1"/>
  <c r="AO25" i="1"/>
  <c r="AP25" i="1"/>
  <c r="AG26" i="1"/>
  <c r="AH26" i="1"/>
  <c r="AI26" i="1"/>
  <c r="AJ26" i="1"/>
  <c r="AK26" i="1"/>
  <c r="AL26" i="1"/>
  <c r="AM26" i="1"/>
  <c r="AN26" i="1"/>
  <c r="AO26" i="1"/>
  <c r="AP26" i="1"/>
  <c r="AG27" i="1"/>
  <c r="AH27" i="1"/>
  <c r="AI27" i="1"/>
  <c r="AJ27" i="1"/>
  <c r="AK27" i="1"/>
  <c r="AL27" i="1"/>
  <c r="AM27" i="1"/>
  <c r="AN27" i="1"/>
  <c r="AO27" i="1"/>
  <c r="AP27" i="1"/>
  <c r="AG28" i="1"/>
  <c r="AH28" i="1"/>
  <c r="AI28" i="1"/>
  <c r="AJ28" i="1"/>
  <c r="AK28" i="1"/>
  <c r="AL28" i="1"/>
  <c r="AM28" i="1"/>
  <c r="AN28" i="1"/>
  <c r="AO28" i="1"/>
  <c r="AP28" i="1"/>
  <c r="AG29" i="1"/>
  <c r="AH29" i="1"/>
  <c r="AI29" i="1"/>
  <c r="AJ29" i="1"/>
  <c r="AK29" i="1"/>
  <c r="AL29" i="1"/>
  <c r="AM29" i="1"/>
  <c r="AN29" i="1"/>
  <c r="AO29" i="1"/>
  <c r="AP29" i="1"/>
  <c r="AG30" i="1"/>
  <c r="AH30" i="1"/>
  <c r="AI30" i="1"/>
  <c r="AJ30" i="1"/>
  <c r="AK30" i="1"/>
  <c r="AL30" i="1"/>
  <c r="AM30" i="1"/>
  <c r="AN30" i="1"/>
  <c r="AO30" i="1"/>
  <c r="AP30" i="1"/>
  <c r="AG31" i="1"/>
  <c r="AH31" i="1"/>
  <c r="AI31" i="1"/>
  <c r="AJ31" i="1"/>
  <c r="AK31" i="1"/>
  <c r="AL31" i="1"/>
  <c r="AM31" i="1"/>
  <c r="AN31" i="1"/>
  <c r="AO31" i="1"/>
  <c r="AP31" i="1"/>
  <c r="AG32" i="1"/>
  <c r="AH32" i="1"/>
  <c r="AI32" i="1"/>
  <c r="AJ32" i="1"/>
  <c r="AK32" i="1"/>
  <c r="AL32" i="1"/>
  <c r="AM32" i="1"/>
  <c r="AN32" i="1"/>
  <c r="AO32" i="1"/>
  <c r="AP32" i="1"/>
  <c r="AG33" i="1"/>
  <c r="AH33" i="1"/>
  <c r="AI33" i="1"/>
  <c r="AJ33" i="1"/>
  <c r="AK33" i="1"/>
  <c r="AL33" i="1"/>
  <c r="AM33" i="1"/>
  <c r="AN33" i="1"/>
  <c r="AO33" i="1"/>
  <c r="AP33" i="1"/>
  <c r="AG34" i="1"/>
  <c r="AH34" i="1"/>
  <c r="AI34" i="1"/>
  <c r="AJ34" i="1"/>
  <c r="AK34" i="1"/>
  <c r="AL34" i="1"/>
  <c r="AM34" i="1"/>
  <c r="AN34" i="1"/>
  <c r="AO34" i="1"/>
  <c r="AP34" i="1"/>
  <c r="AG35" i="1"/>
  <c r="AH35" i="1"/>
  <c r="AI35" i="1"/>
  <c r="AJ35" i="1"/>
  <c r="AK35" i="1"/>
  <c r="AL35" i="1"/>
  <c r="AM35" i="1"/>
  <c r="AN35" i="1"/>
  <c r="AO35" i="1"/>
  <c r="AP35" i="1"/>
  <c r="AH17" i="1"/>
  <c r="AI17" i="1"/>
  <c r="AJ17" i="1"/>
  <c r="AK17" i="1"/>
  <c r="AL17" i="1"/>
  <c r="AM17" i="1"/>
  <c r="AN17" i="1"/>
  <c r="AO17" i="1"/>
  <c r="AP17" i="1"/>
  <c r="AG17" i="1"/>
  <c r="W18" i="1"/>
  <c r="X18" i="1"/>
  <c r="Y18" i="1"/>
  <c r="Z18" i="1"/>
  <c r="AA18" i="1"/>
  <c r="AB18" i="1"/>
  <c r="AC18" i="1"/>
  <c r="AD18" i="1"/>
  <c r="AE18" i="1"/>
  <c r="AF18" i="1"/>
  <c r="W19" i="1"/>
  <c r="X19" i="1"/>
  <c r="Y19" i="1"/>
  <c r="Z19" i="1"/>
  <c r="AA19" i="1"/>
  <c r="AB19" i="1"/>
  <c r="AC19" i="1"/>
  <c r="AD19" i="1"/>
  <c r="AE19" i="1"/>
  <c r="AF19" i="1"/>
  <c r="W20" i="1"/>
  <c r="X20" i="1"/>
  <c r="Y20" i="1"/>
  <c r="Z20" i="1"/>
  <c r="AA20" i="1"/>
  <c r="AB20" i="1"/>
  <c r="AC20" i="1"/>
  <c r="AD20" i="1"/>
  <c r="AE20" i="1"/>
  <c r="AF20" i="1"/>
  <c r="W21" i="1"/>
  <c r="X21" i="1"/>
  <c r="Y21" i="1"/>
  <c r="Z21" i="1"/>
  <c r="AA21" i="1"/>
  <c r="AB21" i="1"/>
  <c r="AC21" i="1"/>
  <c r="AD21" i="1"/>
  <c r="AE21" i="1"/>
  <c r="AF21" i="1"/>
  <c r="W22" i="1"/>
  <c r="X22" i="1"/>
  <c r="Y22" i="1"/>
  <c r="Z22" i="1"/>
  <c r="AA22" i="1"/>
  <c r="AB22" i="1"/>
  <c r="AC22" i="1"/>
  <c r="AD22" i="1"/>
  <c r="AE22" i="1"/>
  <c r="AF22" i="1"/>
  <c r="W23" i="1"/>
  <c r="X23" i="1"/>
  <c r="Y23" i="1"/>
  <c r="Z23" i="1"/>
  <c r="AA23" i="1"/>
  <c r="AB23" i="1"/>
  <c r="AC23" i="1"/>
  <c r="AD23" i="1"/>
  <c r="AE23" i="1"/>
  <c r="AF23" i="1"/>
  <c r="W24" i="1"/>
  <c r="X24" i="1"/>
  <c r="Y24" i="1"/>
  <c r="Z24" i="1"/>
  <c r="AA24" i="1"/>
  <c r="AB24" i="1"/>
  <c r="AC24" i="1"/>
  <c r="AD24" i="1"/>
  <c r="AE24" i="1"/>
  <c r="AF24" i="1"/>
  <c r="W25" i="1"/>
  <c r="X25" i="1"/>
  <c r="Y25" i="1"/>
  <c r="Z25" i="1"/>
  <c r="AA25" i="1"/>
  <c r="AB25" i="1"/>
  <c r="AC25" i="1"/>
  <c r="AD25" i="1"/>
  <c r="AE25" i="1"/>
  <c r="AF25" i="1"/>
  <c r="W26" i="1"/>
  <c r="X26" i="1"/>
  <c r="Y26" i="1"/>
  <c r="Z26" i="1"/>
  <c r="AA26" i="1"/>
  <c r="AB26" i="1"/>
  <c r="AC26" i="1"/>
  <c r="AD26" i="1"/>
  <c r="AE26" i="1"/>
  <c r="AF26" i="1"/>
  <c r="W27" i="1"/>
  <c r="X27" i="1"/>
  <c r="Y27" i="1"/>
  <c r="Z27" i="1"/>
  <c r="AA27" i="1"/>
  <c r="AB27" i="1"/>
  <c r="AC27" i="1"/>
  <c r="AD27" i="1"/>
  <c r="AE27" i="1"/>
  <c r="AF27" i="1"/>
  <c r="W28" i="1"/>
  <c r="X28" i="1"/>
  <c r="Y28" i="1"/>
  <c r="Z28" i="1"/>
  <c r="AA28" i="1"/>
  <c r="AB28" i="1"/>
  <c r="AC28" i="1"/>
  <c r="AD28" i="1"/>
  <c r="AE28" i="1"/>
  <c r="AF28" i="1"/>
  <c r="W29" i="1"/>
  <c r="X29" i="1"/>
  <c r="Y29" i="1"/>
  <c r="Z29" i="1"/>
  <c r="AA29" i="1"/>
  <c r="AB29" i="1"/>
  <c r="AC29" i="1"/>
  <c r="AD29" i="1"/>
  <c r="AE29" i="1"/>
  <c r="AF29" i="1"/>
  <c r="W30" i="1"/>
  <c r="X30" i="1"/>
  <c r="Y30" i="1"/>
  <c r="Z30" i="1"/>
  <c r="AA30" i="1"/>
  <c r="AB30" i="1"/>
  <c r="AC30" i="1"/>
  <c r="AD30" i="1"/>
  <c r="AE30" i="1"/>
  <c r="AF30" i="1"/>
  <c r="W31" i="1"/>
  <c r="X31" i="1"/>
  <c r="Y31" i="1"/>
  <c r="Z31" i="1"/>
  <c r="AA31" i="1"/>
  <c r="AB31" i="1"/>
  <c r="AC31" i="1"/>
  <c r="AD31" i="1"/>
  <c r="AE31" i="1"/>
  <c r="AF31" i="1"/>
  <c r="W32" i="1"/>
  <c r="X32" i="1"/>
  <c r="Y32" i="1"/>
  <c r="Z32" i="1"/>
  <c r="AA32" i="1"/>
  <c r="AB32" i="1"/>
  <c r="AC32" i="1"/>
  <c r="AD32" i="1"/>
  <c r="AE32" i="1"/>
  <c r="AF32" i="1"/>
  <c r="W33" i="1"/>
  <c r="X33" i="1"/>
  <c r="Y33" i="1"/>
  <c r="Z33" i="1"/>
  <c r="AA33" i="1"/>
  <c r="AB33" i="1"/>
  <c r="AC33" i="1"/>
  <c r="AD33" i="1"/>
  <c r="AE33" i="1"/>
  <c r="AF33" i="1"/>
  <c r="W34" i="1"/>
  <c r="X34" i="1"/>
  <c r="Y34" i="1"/>
  <c r="Z34" i="1"/>
  <c r="AA34" i="1"/>
  <c r="AB34" i="1"/>
  <c r="AC34" i="1"/>
  <c r="AD34" i="1"/>
  <c r="AE34" i="1"/>
  <c r="AF34" i="1"/>
  <c r="W35" i="1"/>
  <c r="X35" i="1"/>
  <c r="Y35" i="1"/>
  <c r="Z35" i="1"/>
  <c r="AA35" i="1"/>
  <c r="AB35" i="1"/>
  <c r="AC35" i="1"/>
  <c r="AD35" i="1"/>
  <c r="AE35" i="1"/>
  <c r="AF35" i="1"/>
  <c r="X17" i="1"/>
  <c r="Y17" i="1"/>
  <c r="Z17" i="1"/>
  <c r="AA17" i="1"/>
  <c r="AB17" i="1"/>
  <c r="AC17" i="1"/>
  <c r="AD17" i="1"/>
  <c r="AE17" i="1"/>
  <c r="AF17" i="1"/>
  <c r="W17" i="1"/>
  <c r="M18" i="1"/>
  <c r="N18" i="1"/>
  <c r="O18" i="1"/>
  <c r="P18" i="1"/>
  <c r="Q18" i="1"/>
  <c r="R18" i="1"/>
  <c r="S18" i="1"/>
  <c r="T18" i="1"/>
  <c r="U18" i="1"/>
  <c r="M19" i="1"/>
  <c r="N19" i="1"/>
  <c r="O19" i="1"/>
  <c r="P19" i="1"/>
  <c r="Q19" i="1"/>
  <c r="R19" i="1"/>
  <c r="S19" i="1"/>
  <c r="T19" i="1"/>
  <c r="U19" i="1"/>
  <c r="M20" i="1"/>
  <c r="N20" i="1"/>
  <c r="O20" i="1"/>
  <c r="P20" i="1"/>
  <c r="Q20" i="1"/>
  <c r="R20" i="1"/>
  <c r="S20" i="1"/>
  <c r="T20" i="1"/>
  <c r="U20" i="1"/>
  <c r="M21" i="1"/>
  <c r="N21" i="1"/>
  <c r="O21" i="1"/>
  <c r="P21" i="1"/>
  <c r="Q21" i="1"/>
  <c r="R21" i="1"/>
  <c r="S21" i="1"/>
  <c r="T21" i="1"/>
  <c r="U21" i="1"/>
  <c r="M22" i="1"/>
  <c r="N22" i="1"/>
  <c r="O22" i="1"/>
  <c r="P22" i="1"/>
  <c r="Q22" i="1"/>
  <c r="R22" i="1"/>
  <c r="S22" i="1"/>
  <c r="T22" i="1"/>
  <c r="U22" i="1"/>
  <c r="M23" i="1"/>
  <c r="N23" i="1"/>
  <c r="O23" i="1"/>
  <c r="P23" i="1"/>
  <c r="Q23" i="1"/>
  <c r="R23" i="1"/>
  <c r="S23" i="1"/>
  <c r="T23" i="1"/>
  <c r="U23" i="1"/>
  <c r="M24" i="1"/>
  <c r="N24" i="1"/>
  <c r="O24" i="1"/>
  <c r="P24" i="1"/>
  <c r="Q24" i="1"/>
  <c r="R24" i="1"/>
  <c r="S24" i="1"/>
  <c r="T24" i="1"/>
  <c r="U24" i="1"/>
  <c r="M25" i="1"/>
  <c r="N25" i="1"/>
  <c r="O25" i="1"/>
  <c r="P25" i="1"/>
  <c r="Q25" i="1"/>
  <c r="R25" i="1"/>
  <c r="S25" i="1"/>
  <c r="T25" i="1"/>
  <c r="U25" i="1"/>
  <c r="M26" i="1"/>
  <c r="N26" i="1"/>
  <c r="O26" i="1"/>
  <c r="P26" i="1"/>
  <c r="Q26" i="1"/>
  <c r="R26" i="1"/>
  <c r="S26" i="1"/>
  <c r="T26" i="1"/>
  <c r="U26" i="1"/>
  <c r="M27" i="1"/>
  <c r="N27" i="1"/>
  <c r="O27" i="1"/>
  <c r="P27" i="1"/>
  <c r="Q27" i="1"/>
  <c r="R27" i="1"/>
  <c r="S27" i="1"/>
  <c r="T27" i="1"/>
  <c r="U27" i="1"/>
  <c r="M28" i="1"/>
  <c r="N28" i="1"/>
  <c r="O28" i="1"/>
  <c r="P28" i="1"/>
  <c r="Q28" i="1"/>
  <c r="R28" i="1"/>
  <c r="S28" i="1"/>
  <c r="T28" i="1"/>
  <c r="U28" i="1"/>
  <c r="M29" i="1"/>
  <c r="N29" i="1"/>
  <c r="O29" i="1"/>
  <c r="P29" i="1"/>
  <c r="Q29" i="1"/>
  <c r="R29" i="1"/>
  <c r="S29" i="1"/>
  <c r="T29" i="1"/>
  <c r="U29" i="1"/>
  <c r="M30" i="1"/>
  <c r="N30" i="1"/>
  <c r="O30" i="1"/>
  <c r="P30" i="1"/>
  <c r="Q30" i="1"/>
  <c r="R30" i="1"/>
  <c r="S30" i="1"/>
  <c r="T30" i="1"/>
  <c r="U30" i="1"/>
  <c r="M31" i="1"/>
  <c r="N31" i="1"/>
  <c r="O31" i="1"/>
  <c r="P31" i="1"/>
  <c r="Q31" i="1"/>
  <c r="R31" i="1"/>
  <c r="S31" i="1"/>
  <c r="T31" i="1"/>
  <c r="U31" i="1"/>
  <c r="M32" i="1"/>
  <c r="N32" i="1"/>
  <c r="O32" i="1"/>
  <c r="P32" i="1"/>
  <c r="Q32" i="1"/>
  <c r="R32" i="1"/>
  <c r="S32" i="1"/>
  <c r="T32" i="1"/>
  <c r="U32" i="1"/>
  <c r="M33" i="1"/>
  <c r="N33" i="1"/>
  <c r="O33" i="1"/>
  <c r="P33" i="1"/>
  <c r="Q33" i="1"/>
  <c r="R33" i="1"/>
  <c r="S33" i="1"/>
  <c r="T33" i="1"/>
  <c r="U33" i="1"/>
  <c r="M34" i="1"/>
  <c r="N34" i="1"/>
  <c r="O34" i="1"/>
  <c r="P34" i="1"/>
  <c r="Q34" i="1"/>
  <c r="R34" i="1"/>
  <c r="S34" i="1"/>
  <c r="T34" i="1"/>
  <c r="U34" i="1"/>
  <c r="M35" i="1"/>
  <c r="N35" i="1"/>
  <c r="O35" i="1"/>
  <c r="P35" i="1"/>
  <c r="Q35" i="1"/>
  <c r="R35" i="1"/>
  <c r="S35" i="1"/>
  <c r="T35" i="1"/>
  <c r="U35" i="1"/>
  <c r="N17" i="1"/>
  <c r="O17" i="1"/>
  <c r="P17" i="1"/>
  <c r="Q17" i="1"/>
  <c r="R17" i="1"/>
  <c r="S17" i="1"/>
  <c r="T17" i="1"/>
  <c r="U17" i="1"/>
  <c r="M17" i="1"/>
  <c r="K18" i="1"/>
  <c r="L18" i="1"/>
  <c r="K19" i="1"/>
  <c r="L19" i="1"/>
  <c r="K20" i="1"/>
  <c r="L20" i="1"/>
  <c r="K21" i="1"/>
  <c r="L21" i="1"/>
  <c r="K22" i="1"/>
  <c r="L22" i="1"/>
  <c r="K23" i="1"/>
  <c r="L23" i="1"/>
  <c r="K24" i="1"/>
  <c r="L24" i="1"/>
  <c r="K25" i="1"/>
  <c r="L25" i="1"/>
  <c r="K26" i="1"/>
  <c r="L26" i="1"/>
  <c r="K27" i="1"/>
  <c r="L27" i="1"/>
  <c r="K28" i="1"/>
  <c r="L28" i="1"/>
  <c r="K29" i="1"/>
  <c r="L29" i="1"/>
  <c r="K30" i="1"/>
  <c r="L30" i="1"/>
  <c r="K31" i="1"/>
  <c r="L31" i="1"/>
  <c r="K32" i="1"/>
  <c r="L32" i="1"/>
  <c r="K33" i="1"/>
  <c r="L33" i="1"/>
  <c r="K34" i="1"/>
  <c r="L34" i="1"/>
  <c r="K35" i="1"/>
  <c r="L35" i="1"/>
  <c r="L17" i="1"/>
  <c r="E18" i="1"/>
  <c r="F18" i="1"/>
  <c r="G18" i="1"/>
  <c r="H18" i="1"/>
  <c r="I18" i="1"/>
  <c r="J18" i="1"/>
  <c r="E19" i="1"/>
  <c r="F19" i="1"/>
  <c r="G19" i="1"/>
  <c r="H19" i="1"/>
  <c r="I19" i="1"/>
  <c r="J19" i="1"/>
  <c r="E20" i="1"/>
  <c r="F20" i="1"/>
  <c r="G20" i="1"/>
  <c r="H20" i="1"/>
  <c r="I20" i="1"/>
  <c r="J20" i="1"/>
  <c r="E21" i="1"/>
  <c r="F21" i="1"/>
  <c r="G21" i="1"/>
  <c r="H21" i="1"/>
  <c r="I21" i="1"/>
  <c r="J21" i="1"/>
  <c r="E22" i="1"/>
  <c r="F22" i="1"/>
  <c r="G22" i="1"/>
  <c r="H22" i="1"/>
  <c r="I22" i="1"/>
  <c r="J22"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29" i="1"/>
  <c r="F29" i="1"/>
  <c r="G29" i="1"/>
  <c r="H29" i="1"/>
  <c r="I29" i="1"/>
  <c r="J29" i="1"/>
  <c r="E30" i="1"/>
  <c r="F30" i="1"/>
  <c r="G30" i="1"/>
  <c r="H30" i="1"/>
  <c r="I30" i="1"/>
  <c r="J30" i="1"/>
  <c r="E31" i="1"/>
  <c r="F31" i="1"/>
  <c r="G31" i="1"/>
  <c r="H31" i="1"/>
  <c r="I31" i="1"/>
  <c r="J31" i="1"/>
  <c r="E32" i="1"/>
  <c r="F32" i="1"/>
  <c r="G32" i="1"/>
  <c r="H32" i="1"/>
  <c r="I32" i="1"/>
  <c r="J32" i="1"/>
  <c r="E33" i="1"/>
  <c r="F33" i="1"/>
  <c r="G33" i="1"/>
  <c r="H33" i="1"/>
  <c r="I33" i="1"/>
  <c r="J33" i="1"/>
  <c r="E34" i="1"/>
  <c r="F34" i="1"/>
  <c r="G34" i="1"/>
  <c r="H34" i="1"/>
  <c r="I34" i="1"/>
  <c r="J34" i="1"/>
  <c r="E35" i="1"/>
  <c r="F35" i="1"/>
  <c r="G35" i="1"/>
  <c r="H35" i="1"/>
  <c r="I35" i="1"/>
  <c r="J35" i="1"/>
  <c r="F17" i="1"/>
  <c r="G17" i="1"/>
  <c r="H17" i="1"/>
  <c r="I17" i="1"/>
  <c r="J17" i="1"/>
  <c r="K17" i="1"/>
  <c r="E17" i="1"/>
  <c r="D13" i="1"/>
  <c r="D24" i="9"/>
  <c r="Z18" i="3" l="1"/>
  <c r="AA35" i="3"/>
  <c r="Z35" i="3"/>
  <c r="P35" i="3"/>
  <c r="O35" i="3"/>
  <c r="N35" i="3"/>
  <c r="M35" i="3"/>
  <c r="L35" i="3"/>
  <c r="K35" i="3"/>
  <c r="C24" i="9" l="1"/>
  <c r="F249" i="1"/>
  <c r="G249" i="1" s="1"/>
  <c r="H249" i="1" s="1"/>
  <c r="I249" i="1" s="1"/>
  <c r="J249" i="1" s="1"/>
  <c r="K249" i="1" s="1"/>
  <c r="L249" i="1" s="1"/>
  <c r="M249" i="1" s="1"/>
  <c r="N249" i="1" s="1"/>
  <c r="O249" i="1" s="1"/>
  <c r="P249" i="1" s="1"/>
  <c r="Q249" i="1" s="1"/>
  <c r="R249" i="1" s="1"/>
  <c r="S249" i="1" s="1"/>
  <c r="T249" i="1" s="1"/>
  <c r="U249" i="1" s="1"/>
  <c r="V249" i="1" s="1"/>
  <c r="W249" i="1" s="1"/>
  <c r="X249" i="1" s="1"/>
  <c r="Y249" i="1" s="1"/>
  <c r="Z249" i="1" s="1"/>
  <c r="AA249" i="1" s="1"/>
  <c r="AB249" i="1" s="1"/>
  <c r="AC249" i="1" s="1"/>
  <c r="AD249" i="1" s="1"/>
  <c r="AE249" i="1" s="1"/>
  <c r="AF249" i="1" s="1"/>
  <c r="AG249" i="1" s="1"/>
  <c r="AH249" i="1" s="1"/>
  <c r="AI249" i="1" s="1"/>
  <c r="AJ249" i="1" s="1"/>
  <c r="AK249" i="1" s="1"/>
  <c r="AL249" i="1" s="1"/>
  <c r="AM249" i="1" s="1"/>
  <c r="AN249" i="1" s="1"/>
  <c r="AO249" i="1" s="1"/>
  <c r="AP249" i="1" s="1"/>
  <c r="AQ249" i="1" s="1"/>
  <c r="AR249" i="1" s="1"/>
  <c r="AS249" i="1" s="1"/>
  <c r="AT249" i="1" s="1"/>
  <c r="AU249" i="1" s="1"/>
  <c r="AV249" i="1" s="1"/>
  <c r="AW249" i="1" s="1"/>
  <c r="AX249" i="1" s="1"/>
  <c r="F226" i="1"/>
  <c r="G226" i="1" s="1"/>
  <c r="H226" i="1" s="1"/>
  <c r="I226" i="1" s="1"/>
  <c r="J226" i="1" s="1"/>
  <c r="K226" i="1" s="1"/>
  <c r="L226" i="1" s="1"/>
  <c r="M226" i="1" s="1"/>
  <c r="N226" i="1" s="1"/>
  <c r="O226" i="1" s="1"/>
  <c r="P226" i="1" s="1"/>
  <c r="Q226" i="1" s="1"/>
  <c r="R226" i="1" s="1"/>
  <c r="S226" i="1" s="1"/>
  <c r="T226" i="1" s="1"/>
  <c r="U226" i="1" s="1"/>
  <c r="V226" i="1" s="1"/>
  <c r="W226" i="1" s="1"/>
  <c r="X226" i="1" s="1"/>
  <c r="Y226" i="1" s="1"/>
  <c r="Z226" i="1" s="1"/>
  <c r="AA226" i="1" s="1"/>
  <c r="AB226" i="1" s="1"/>
  <c r="AC226" i="1" s="1"/>
  <c r="AD226" i="1" s="1"/>
  <c r="AE226" i="1" s="1"/>
  <c r="AF226" i="1" s="1"/>
  <c r="AG226" i="1" s="1"/>
  <c r="AH226" i="1" s="1"/>
  <c r="AI226" i="1" s="1"/>
  <c r="AJ226" i="1" s="1"/>
  <c r="AK226" i="1" s="1"/>
  <c r="AL226" i="1" s="1"/>
  <c r="AM226" i="1" s="1"/>
  <c r="AN226" i="1" s="1"/>
  <c r="AO226" i="1" s="1"/>
  <c r="AP226" i="1" s="1"/>
  <c r="AQ226" i="1" s="1"/>
  <c r="AR226" i="1" s="1"/>
  <c r="AS226" i="1" s="1"/>
  <c r="AT226" i="1" s="1"/>
  <c r="AU226" i="1" s="1"/>
  <c r="AV226" i="1" s="1"/>
  <c r="AW226" i="1" s="1"/>
  <c r="AX226" i="1" s="1"/>
  <c r="F203" i="1"/>
  <c r="G203" i="1" s="1"/>
  <c r="H203" i="1" s="1"/>
  <c r="I203" i="1" s="1"/>
  <c r="J203" i="1" s="1"/>
  <c r="K203" i="1" s="1"/>
  <c r="L203" i="1" s="1"/>
  <c r="M203" i="1" s="1"/>
  <c r="N203" i="1" s="1"/>
  <c r="O203" i="1" s="1"/>
  <c r="P203" i="1" s="1"/>
  <c r="Q203" i="1" s="1"/>
  <c r="R203" i="1" s="1"/>
  <c r="S203" i="1" s="1"/>
  <c r="T203" i="1" s="1"/>
  <c r="U203" i="1" s="1"/>
  <c r="V203" i="1" s="1"/>
  <c r="W203" i="1" s="1"/>
  <c r="X203" i="1" s="1"/>
  <c r="Y203" i="1" s="1"/>
  <c r="Z203" i="1" s="1"/>
  <c r="AA203" i="1" s="1"/>
  <c r="AB203" i="1" s="1"/>
  <c r="AC203" i="1" s="1"/>
  <c r="AD203" i="1" s="1"/>
  <c r="AE203" i="1" s="1"/>
  <c r="AF203" i="1" s="1"/>
  <c r="AG203" i="1" s="1"/>
  <c r="AH203" i="1" s="1"/>
  <c r="AI203" i="1" s="1"/>
  <c r="AJ203" i="1" s="1"/>
  <c r="AK203" i="1" s="1"/>
  <c r="AL203" i="1" s="1"/>
  <c r="AM203" i="1" s="1"/>
  <c r="AN203" i="1" s="1"/>
  <c r="AO203" i="1" s="1"/>
  <c r="AP203" i="1" s="1"/>
  <c r="AQ203" i="1" s="1"/>
  <c r="AR203" i="1" s="1"/>
  <c r="AS203" i="1" s="1"/>
  <c r="AT203" i="1" s="1"/>
  <c r="AU203" i="1" s="1"/>
  <c r="AV203" i="1" s="1"/>
  <c r="AW203" i="1" s="1"/>
  <c r="AX203" i="1" s="1"/>
  <c r="C178" i="1"/>
  <c r="C229" i="1" s="1"/>
  <c r="F180" i="1"/>
  <c r="G180" i="1" s="1"/>
  <c r="H180" i="1" s="1"/>
  <c r="I180" i="1" s="1"/>
  <c r="J180" i="1" s="1"/>
  <c r="K180" i="1" s="1"/>
  <c r="L180" i="1" s="1"/>
  <c r="M180" i="1" s="1"/>
  <c r="N180" i="1" s="1"/>
  <c r="O180" i="1" s="1"/>
  <c r="P180" i="1" s="1"/>
  <c r="Q180" i="1" s="1"/>
  <c r="R180" i="1" s="1"/>
  <c r="S180" i="1" s="1"/>
  <c r="T180" i="1" s="1"/>
  <c r="U180" i="1" s="1"/>
  <c r="V180" i="1" s="1"/>
  <c r="W180" i="1" s="1"/>
  <c r="X180" i="1" s="1"/>
  <c r="Y180" i="1" s="1"/>
  <c r="Z180" i="1" s="1"/>
  <c r="AA180" i="1" s="1"/>
  <c r="AB180" i="1" s="1"/>
  <c r="AC180" i="1" s="1"/>
  <c r="AD180" i="1" s="1"/>
  <c r="AE180" i="1" s="1"/>
  <c r="AF180" i="1" s="1"/>
  <c r="AG180" i="1" s="1"/>
  <c r="AH180" i="1" s="1"/>
  <c r="AI180" i="1" s="1"/>
  <c r="AJ180" i="1" s="1"/>
  <c r="AK180" i="1" s="1"/>
  <c r="AL180" i="1" s="1"/>
  <c r="AM180" i="1" s="1"/>
  <c r="AN180" i="1" s="1"/>
  <c r="AO180" i="1" s="1"/>
  <c r="AP180" i="1" s="1"/>
  <c r="AQ180" i="1" s="1"/>
  <c r="AR180" i="1" s="1"/>
  <c r="AS180" i="1" s="1"/>
  <c r="AT180" i="1" s="1"/>
  <c r="AU180" i="1" s="1"/>
  <c r="AV180" i="1" s="1"/>
  <c r="AW180" i="1" s="1"/>
  <c r="AX180" i="1" s="1"/>
  <c r="D60" i="1"/>
  <c r="D83" i="1" s="1"/>
  <c r="C60" i="1"/>
  <c r="C83" i="1" s="1"/>
  <c r="F155" i="1"/>
  <c r="G155" i="1" s="1"/>
  <c r="H155" i="1" s="1"/>
  <c r="I155" i="1" s="1"/>
  <c r="J155" i="1" s="1"/>
  <c r="K155" i="1" s="1"/>
  <c r="L155" i="1" s="1"/>
  <c r="M155" i="1" s="1"/>
  <c r="N155" i="1" s="1"/>
  <c r="O155" i="1" s="1"/>
  <c r="P155" i="1" s="1"/>
  <c r="Q155" i="1" s="1"/>
  <c r="R155" i="1" s="1"/>
  <c r="S155" i="1" s="1"/>
  <c r="T155" i="1" s="1"/>
  <c r="U155" i="1" s="1"/>
  <c r="V155" i="1" s="1"/>
  <c r="W155" i="1" s="1"/>
  <c r="X155" i="1" s="1"/>
  <c r="Y155" i="1" s="1"/>
  <c r="Z155" i="1" s="1"/>
  <c r="AA155" i="1" s="1"/>
  <c r="AB155" i="1" s="1"/>
  <c r="AC155" i="1" s="1"/>
  <c r="AD155" i="1" s="1"/>
  <c r="AE155" i="1" s="1"/>
  <c r="AF155" i="1" s="1"/>
  <c r="AG155" i="1" s="1"/>
  <c r="AH155" i="1" s="1"/>
  <c r="AI155" i="1" s="1"/>
  <c r="AJ155" i="1" s="1"/>
  <c r="AK155" i="1" s="1"/>
  <c r="AL155" i="1" s="1"/>
  <c r="AM155" i="1" s="1"/>
  <c r="AN155" i="1" s="1"/>
  <c r="AO155" i="1" s="1"/>
  <c r="AP155" i="1" s="1"/>
  <c r="AQ155" i="1" s="1"/>
  <c r="AR155" i="1" s="1"/>
  <c r="AS155" i="1" s="1"/>
  <c r="AT155" i="1" s="1"/>
  <c r="AU155" i="1" s="1"/>
  <c r="AV155" i="1" s="1"/>
  <c r="AW155" i="1" s="1"/>
  <c r="AX155" i="1" s="1"/>
  <c r="E152" i="1"/>
  <c r="D152" i="1"/>
  <c r="C152" i="1"/>
  <c r="F132" i="1"/>
  <c r="G132" i="1" s="1"/>
  <c r="H132" i="1" s="1"/>
  <c r="I132" i="1" s="1"/>
  <c r="J132" i="1" s="1"/>
  <c r="K132" i="1" s="1"/>
  <c r="L132" i="1" s="1"/>
  <c r="M132" i="1" s="1"/>
  <c r="N132" i="1" s="1"/>
  <c r="O132" i="1" s="1"/>
  <c r="P132" i="1" s="1"/>
  <c r="Q132" i="1" s="1"/>
  <c r="R132" i="1" s="1"/>
  <c r="S132" i="1" s="1"/>
  <c r="T132" i="1" s="1"/>
  <c r="U132" i="1" s="1"/>
  <c r="V132" i="1" s="1"/>
  <c r="W132" i="1" s="1"/>
  <c r="X132" i="1" s="1"/>
  <c r="Y132" i="1" s="1"/>
  <c r="Z132" i="1" s="1"/>
  <c r="AA132" i="1" s="1"/>
  <c r="AB132" i="1" s="1"/>
  <c r="AC132" i="1" s="1"/>
  <c r="AD132" i="1" s="1"/>
  <c r="AE132" i="1" s="1"/>
  <c r="AF132" i="1" s="1"/>
  <c r="AG132" i="1" s="1"/>
  <c r="AH132" i="1" s="1"/>
  <c r="AI132" i="1" s="1"/>
  <c r="AJ132" i="1" s="1"/>
  <c r="AK132" i="1" s="1"/>
  <c r="AL132" i="1" s="1"/>
  <c r="AM132" i="1" s="1"/>
  <c r="AN132" i="1" s="1"/>
  <c r="AO132" i="1" s="1"/>
  <c r="AP132" i="1" s="1"/>
  <c r="AQ132" i="1" s="1"/>
  <c r="AR132" i="1" s="1"/>
  <c r="AS132" i="1" s="1"/>
  <c r="AT132" i="1" s="1"/>
  <c r="AU132" i="1" s="1"/>
  <c r="AV132" i="1" s="1"/>
  <c r="AW132" i="1" s="1"/>
  <c r="AX132" i="1" s="1"/>
  <c r="AZ129" i="1"/>
  <c r="AY129" i="1"/>
  <c r="D129" i="1"/>
  <c r="C129" i="1"/>
  <c r="F109" i="1"/>
  <c r="G109" i="1" s="1"/>
  <c r="H109" i="1" s="1"/>
  <c r="I109" i="1" s="1"/>
  <c r="J109" i="1" s="1"/>
  <c r="K109" i="1" s="1"/>
  <c r="L109" i="1" s="1"/>
  <c r="M109" i="1" s="1"/>
  <c r="N109" i="1" s="1"/>
  <c r="O109" i="1" s="1"/>
  <c r="P109" i="1" s="1"/>
  <c r="Q109" i="1" s="1"/>
  <c r="R109" i="1" s="1"/>
  <c r="S109" i="1" s="1"/>
  <c r="T109" i="1" s="1"/>
  <c r="U109" i="1" s="1"/>
  <c r="V109" i="1" s="1"/>
  <c r="W109" i="1" s="1"/>
  <c r="X109" i="1" s="1"/>
  <c r="Y109" i="1" s="1"/>
  <c r="Z109" i="1" s="1"/>
  <c r="AA109" i="1" s="1"/>
  <c r="AB109" i="1" s="1"/>
  <c r="AC109" i="1" s="1"/>
  <c r="AD109" i="1" s="1"/>
  <c r="AE109" i="1" s="1"/>
  <c r="AF109" i="1" s="1"/>
  <c r="AG109" i="1" s="1"/>
  <c r="AH109" i="1" s="1"/>
  <c r="AI109" i="1" s="1"/>
  <c r="AJ109" i="1" s="1"/>
  <c r="AK109" i="1" s="1"/>
  <c r="AL109" i="1" s="1"/>
  <c r="AM109" i="1" s="1"/>
  <c r="AN109" i="1" s="1"/>
  <c r="AO109" i="1" s="1"/>
  <c r="AP109" i="1" s="1"/>
  <c r="AQ109" i="1" s="1"/>
  <c r="AR109" i="1" s="1"/>
  <c r="AS109" i="1" s="1"/>
  <c r="AT109" i="1" s="1"/>
  <c r="AU109" i="1" s="1"/>
  <c r="AV109" i="1" s="1"/>
  <c r="AW109" i="1" s="1"/>
  <c r="AX109" i="1" s="1"/>
  <c r="AZ106" i="1"/>
  <c r="F86" i="1"/>
  <c r="G86" i="1" s="1"/>
  <c r="H86" i="1" s="1"/>
  <c r="I86" i="1" s="1"/>
  <c r="J86" i="1" s="1"/>
  <c r="K86" i="1" s="1"/>
  <c r="L86" i="1" s="1"/>
  <c r="M86" i="1" s="1"/>
  <c r="N86" i="1" s="1"/>
  <c r="O86" i="1" s="1"/>
  <c r="P86" i="1" s="1"/>
  <c r="Q86" i="1" s="1"/>
  <c r="R86" i="1" s="1"/>
  <c r="S86" i="1" s="1"/>
  <c r="T86" i="1" s="1"/>
  <c r="U86" i="1" s="1"/>
  <c r="V86" i="1" s="1"/>
  <c r="W86" i="1" s="1"/>
  <c r="X86" i="1" s="1"/>
  <c r="Y86" i="1" s="1"/>
  <c r="Z86" i="1" s="1"/>
  <c r="AA86" i="1" s="1"/>
  <c r="AB86" i="1" s="1"/>
  <c r="AC86" i="1" s="1"/>
  <c r="AD86" i="1" s="1"/>
  <c r="AE86" i="1" s="1"/>
  <c r="AF86" i="1" s="1"/>
  <c r="AG86" i="1" s="1"/>
  <c r="AH86" i="1" s="1"/>
  <c r="AI86" i="1" s="1"/>
  <c r="AJ86" i="1" s="1"/>
  <c r="AK86" i="1" s="1"/>
  <c r="AL86" i="1" s="1"/>
  <c r="AM86" i="1" s="1"/>
  <c r="AN86" i="1" s="1"/>
  <c r="AO86" i="1" s="1"/>
  <c r="AP86" i="1" s="1"/>
  <c r="AQ86" i="1" s="1"/>
  <c r="AR86" i="1" s="1"/>
  <c r="AS86" i="1" s="1"/>
  <c r="AT86" i="1" s="1"/>
  <c r="AU86" i="1" s="1"/>
  <c r="AV86" i="1" s="1"/>
  <c r="AW86" i="1" s="1"/>
  <c r="AX86" i="1" s="1"/>
  <c r="F63" i="1"/>
  <c r="G63" i="1" s="1"/>
  <c r="H63" i="1" s="1"/>
  <c r="I63" i="1" s="1"/>
  <c r="J63" i="1" s="1"/>
  <c r="K63" i="1" s="1"/>
  <c r="L63" i="1" s="1"/>
  <c r="M63" i="1" s="1"/>
  <c r="N63" i="1" s="1"/>
  <c r="O63" i="1" s="1"/>
  <c r="P63" i="1" s="1"/>
  <c r="Q63" i="1" s="1"/>
  <c r="R63" i="1" s="1"/>
  <c r="S63" i="1" s="1"/>
  <c r="T63" i="1" s="1"/>
  <c r="U63" i="1" s="1"/>
  <c r="V63" i="1" s="1"/>
  <c r="W63" i="1" s="1"/>
  <c r="X63" i="1" s="1"/>
  <c r="Y63" i="1" s="1"/>
  <c r="Z63" i="1" s="1"/>
  <c r="AA63" i="1" s="1"/>
  <c r="AB63" i="1" s="1"/>
  <c r="AC63" i="1" s="1"/>
  <c r="AD63" i="1" s="1"/>
  <c r="AE63" i="1" s="1"/>
  <c r="AF63" i="1" s="1"/>
  <c r="AG63" i="1" s="1"/>
  <c r="AH63" i="1" s="1"/>
  <c r="AI63" i="1" s="1"/>
  <c r="AJ63" i="1" s="1"/>
  <c r="AK63" i="1" s="1"/>
  <c r="AL63" i="1" s="1"/>
  <c r="AM63" i="1" s="1"/>
  <c r="AN63" i="1" s="1"/>
  <c r="AO63" i="1" s="1"/>
  <c r="AP63" i="1" s="1"/>
  <c r="AQ63" i="1" s="1"/>
  <c r="AR63" i="1" s="1"/>
  <c r="AS63" i="1" s="1"/>
  <c r="AT63" i="1" s="1"/>
  <c r="AU63" i="1" s="1"/>
  <c r="AV63" i="1" s="1"/>
  <c r="AW63" i="1" s="1"/>
  <c r="AX63" i="1" s="1"/>
  <c r="AY63" i="1" s="1"/>
  <c r="AZ63" i="1" s="1"/>
  <c r="W17" i="3"/>
  <c r="X17" i="3"/>
  <c r="Y17" i="3"/>
  <c r="Z17" i="3"/>
  <c r="AA17" i="3"/>
  <c r="W18" i="3"/>
  <c r="X18" i="3"/>
  <c r="Y18" i="3"/>
  <c r="AA18" i="3"/>
  <c r="W19" i="3"/>
  <c r="X19" i="3"/>
  <c r="Y19" i="3"/>
  <c r="Z19" i="3"/>
  <c r="AA19" i="3"/>
  <c r="W20" i="3"/>
  <c r="X20" i="3"/>
  <c r="Y20" i="3"/>
  <c r="Z20" i="3"/>
  <c r="AA20" i="3"/>
  <c r="W21" i="3"/>
  <c r="X21" i="3"/>
  <c r="Y21" i="3"/>
  <c r="Z21" i="3"/>
  <c r="AA21" i="3"/>
  <c r="W22" i="3"/>
  <c r="X22" i="3"/>
  <c r="Y22" i="3"/>
  <c r="Z22" i="3"/>
  <c r="AA22" i="3"/>
  <c r="W23" i="3"/>
  <c r="X23" i="3"/>
  <c r="Y23" i="3"/>
  <c r="Z23" i="3"/>
  <c r="AA23" i="3"/>
  <c r="W24" i="3"/>
  <c r="X24" i="3"/>
  <c r="Y24" i="3"/>
  <c r="Z24" i="3"/>
  <c r="AA24" i="3"/>
  <c r="W25" i="3"/>
  <c r="X25" i="3"/>
  <c r="Y25" i="3"/>
  <c r="Z25" i="3"/>
  <c r="AA25" i="3"/>
  <c r="W26" i="3"/>
  <c r="X26" i="3"/>
  <c r="Y26" i="3"/>
  <c r="Z26" i="3"/>
  <c r="AA26" i="3"/>
  <c r="W27" i="3"/>
  <c r="X27" i="3"/>
  <c r="Y27" i="3"/>
  <c r="Z27" i="3"/>
  <c r="AA27" i="3"/>
  <c r="W28" i="3"/>
  <c r="X28" i="3"/>
  <c r="Y28" i="3"/>
  <c r="Z28" i="3"/>
  <c r="AA28" i="3"/>
  <c r="W29" i="3"/>
  <c r="X29" i="3"/>
  <c r="Y29" i="3"/>
  <c r="Z29" i="3"/>
  <c r="AA29" i="3"/>
  <c r="W30" i="3"/>
  <c r="X30" i="3"/>
  <c r="Y30" i="3"/>
  <c r="Z30" i="3"/>
  <c r="AA30" i="3"/>
  <c r="W31" i="3"/>
  <c r="X31" i="3"/>
  <c r="Y31" i="3"/>
  <c r="Z31" i="3"/>
  <c r="AA31" i="3"/>
  <c r="W32" i="3"/>
  <c r="X32" i="3"/>
  <c r="Y32" i="3"/>
  <c r="Z32" i="3"/>
  <c r="AA32" i="3"/>
  <c r="W33" i="3"/>
  <c r="X33" i="3"/>
  <c r="Y33" i="3"/>
  <c r="Z33" i="3"/>
  <c r="AA33" i="3"/>
  <c r="W34" i="3"/>
  <c r="X34" i="3"/>
  <c r="Y34" i="3"/>
  <c r="Z34" i="3"/>
  <c r="AA34" i="3"/>
  <c r="X16" i="3"/>
  <c r="Y16" i="3"/>
  <c r="Z16" i="3"/>
  <c r="AA16" i="3"/>
  <c r="W16" i="3"/>
  <c r="F19" i="3"/>
  <c r="F20" i="3"/>
  <c r="F21" i="3"/>
  <c r="F22" i="3"/>
  <c r="F23" i="3"/>
  <c r="F24" i="3"/>
  <c r="F25" i="3"/>
  <c r="F26" i="3"/>
  <c r="F27" i="3"/>
  <c r="F28" i="3"/>
  <c r="F29" i="3"/>
  <c r="F30" i="3"/>
  <c r="F31" i="3"/>
  <c r="F32" i="3"/>
  <c r="F33" i="3"/>
  <c r="F34" i="3"/>
  <c r="F18" i="3"/>
  <c r="P19" i="3"/>
  <c r="P20" i="3"/>
  <c r="P21" i="3"/>
  <c r="P22" i="3"/>
  <c r="P23" i="3"/>
  <c r="P24" i="3"/>
  <c r="P25" i="3"/>
  <c r="P26" i="3"/>
  <c r="P27" i="3"/>
  <c r="P28" i="3"/>
  <c r="P29" i="3"/>
  <c r="P30" i="3"/>
  <c r="P31" i="3"/>
  <c r="P32" i="3"/>
  <c r="P33" i="3"/>
  <c r="P34" i="3"/>
  <c r="E17" i="3"/>
  <c r="E18" i="3"/>
  <c r="E19" i="3"/>
  <c r="E20" i="3"/>
  <c r="E21" i="3"/>
  <c r="E22" i="3"/>
  <c r="E23" i="3"/>
  <c r="E24" i="3"/>
  <c r="E25" i="3"/>
  <c r="E26" i="3"/>
  <c r="E27" i="3"/>
  <c r="E28" i="3"/>
  <c r="E29" i="3"/>
  <c r="E30" i="3"/>
  <c r="E31" i="3"/>
  <c r="E32" i="3"/>
  <c r="E33" i="3"/>
  <c r="E34" i="3"/>
  <c r="E16" i="3"/>
  <c r="G16" i="3" s="1"/>
  <c r="D8" i="6"/>
  <c r="D9" i="6"/>
  <c r="D10" i="6"/>
  <c r="D11" i="6"/>
  <c r="D12" i="6"/>
  <c r="D13" i="6"/>
  <c r="D14" i="6"/>
  <c r="D15" i="6"/>
  <c r="D16" i="6"/>
  <c r="D17" i="6"/>
  <c r="D18" i="6"/>
  <c r="D19" i="6"/>
  <c r="D20" i="6"/>
  <c r="D21" i="6"/>
  <c r="D22" i="6"/>
  <c r="D23" i="6"/>
  <c r="D24" i="6"/>
  <c r="D25" i="6"/>
  <c r="C8" i="6"/>
  <c r="C9" i="6"/>
  <c r="C10" i="6"/>
  <c r="C11" i="6"/>
  <c r="C12" i="6"/>
  <c r="C13" i="6"/>
  <c r="C14" i="6"/>
  <c r="C15" i="6"/>
  <c r="C16" i="6"/>
  <c r="C17" i="6"/>
  <c r="C18" i="6"/>
  <c r="C19" i="6"/>
  <c r="C20" i="6"/>
  <c r="C21" i="6"/>
  <c r="C22" i="6"/>
  <c r="C23" i="6"/>
  <c r="C24" i="6"/>
  <c r="C25" i="6"/>
  <c r="E31" i="4"/>
  <c r="V18" i="1"/>
  <c r="V19" i="1"/>
  <c r="V20" i="1"/>
  <c r="V21" i="1"/>
  <c r="V22" i="1"/>
  <c r="V23" i="1"/>
  <c r="V24" i="1"/>
  <c r="V25" i="1"/>
  <c r="V26" i="1"/>
  <c r="V27" i="1"/>
  <c r="V28" i="1"/>
  <c r="V29" i="1"/>
  <c r="V30" i="1"/>
  <c r="V31" i="1"/>
  <c r="V32" i="1"/>
  <c r="V33" i="1"/>
  <c r="V34" i="1"/>
  <c r="V35" i="1"/>
  <c r="V17" i="1"/>
  <c r="V15" i="1" s="1"/>
  <c r="G9" i="1"/>
  <c r="G10" i="1"/>
  <c r="G11" i="1"/>
  <c r="G12" i="1"/>
  <c r="G8" i="1"/>
  <c r="C13" i="1"/>
  <c r="E13" i="1"/>
  <c r="F13" i="1"/>
  <c r="B13" i="1"/>
  <c r="D7" i="6"/>
  <c r="F17" i="3"/>
  <c r="P17" i="3"/>
  <c r="P18" i="3"/>
  <c r="F16" i="3"/>
  <c r="P16" i="3"/>
  <c r="G40" i="1"/>
  <c r="H40" i="1" s="1"/>
  <c r="I40" i="1" s="1"/>
  <c r="J40" i="1" s="1"/>
  <c r="K40" i="1" s="1"/>
  <c r="L40" i="1" s="1"/>
  <c r="M40" i="1" s="1"/>
  <c r="N40" i="1" s="1"/>
  <c r="O40" i="1" s="1"/>
  <c r="P40" i="1" s="1"/>
  <c r="Q40" i="1" s="1"/>
  <c r="R40" i="1" s="1"/>
  <c r="S40" i="1" s="1"/>
  <c r="T40" i="1" s="1"/>
  <c r="U40" i="1" s="1"/>
  <c r="V40" i="1" s="1"/>
  <c r="W40" i="1" s="1"/>
  <c r="X40" i="1" s="1"/>
  <c r="Y40" i="1" s="1"/>
  <c r="Z40" i="1" s="1"/>
  <c r="AA40" i="1" s="1"/>
  <c r="AB40" i="1" s="1"/>
  <c r="AC40" i="1" s="1"/>
  <c r="AD40" i="1" s="1"/>
  <c r="AE40" i="1" s="1"/>
  <c r="AF40" i="1" s="1"/>
  <c r="AG40" i="1" s="1"/>
  <c r="AH40" i="1" s="1"/>
  <c r="AI40" i="1" s="1"/>
  <c r="AJ40" i="1" s="1"/>
  <c r="AK40" i="1" s="1"/>
  <c r="AL40" i="1" s="1"/>
  <c r="AM40" i="1" s="1"/>
  <c r="AN40" i="1" s="1"/>
  <c r="AO40" i="1" s="1"/>
  <c r="AP40" i="1" s="1"/>
  <c r="AQ40" i="1" s="1"/>
  <c r="AR40" i="1" s="1"/>
  <c r="AS40" i="1" s="1"/>
  <c r="AT40" i="1" s="1"/>
  <c r="AU40" i="1" s="1"/>
  <c r="AV40" i="1" s="1"/>
  <c r="AW40" i="1" s="1"/>
  <c r="AX40" i="1" s="1"/>
  <c r="AY40" i="1" s="1"/>
  <c r="AZ40" i="1" s="1"/>
  <c r="G16" i="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AE16" i="1" s="1"/>
  <c r="AF16" i="1" s="1"/>
  <c r="AG16" i="1" s="1"/>
  <c r="AH16" i="1" s="1"/>
  <c r="AI16" i="1" s="1"/>
  <c r="AJ16" i="1" s="1"/>
  <c r="AK16" i="1" s="1"/>
  <c r="AL16" i="1" s="1"/>
  <c r="AM16" i="1" s="1"/>
  <c r="AN16" i="1" s="1"/>
  <c r="AO16" i="1" s="1"/>
  <c r="AP16" i="1" s="1"/>
  <c r="AQ16" i="1" s="1"/>
  <c r="AR16" i="1" s="1"/>
  <c r="AS16" i="1" s="1"/>
  <c r="AT16" i="1" s="1"/>
  <c r="AU16" i="1" s="1"/>
  <c r="AV16" i="1" s="1"/>
  <c r="AW16" i="1" s="1"/>
  <c r="AX16" i="1" s="1"/>
  <c r="AY16" i="1" s="1"/>
  <c r="AZ16" i="1" s="1"/>
  <c r="G22" i="3" l="1"/>
  <c r="G26" i="3"/>
  <c r="G27" i="3"/>
  <c r="I27" i="3" s="1"/>
  <c r="G20" i="3"/>
  <c r="I20" i="3" s="1"/>
  <c r="AB21" i="3"/>
  <c r="G34" i="3"/>
  <c r="I34" i="3" s="1"/>
  <c r="AB26" i="3"/>
  <c r="AB29" i="3"/>
  <c r="AB27" i="3"/>
  <c r="AB19" i="3"/>
  <c r="AB32" i="3"/>
  <c r="X35" i="3"/>
  <c r="AB28" i="3"/>
  <c r="AB20" i="3"/>
  <c r="W35" i="3"/>
  <c r="AB30" i="3"/>
  <c r="AB22" i="3"/>
  <c r="BA26" i="1"/>
  <c r="BA17" i="1"/>
  <c r="G18" i="3"/>
  <c r="G28" i="3"/>
  <c r="AB24" i="3"/>
  <c r="AB25" i="3"/>
  <c r="Y35" i="3"/>
  <c r="C227" i="1"/>
  <c r="C196" i="1"/>
  <c r="C290" i="1" s="1"/>
  <c r="C192" i="1"/>
  <c r="C286" i="1" s="1"/>
  <c r="C188" i="1"/>
  <c r="C282" i="1" s="1"/>
  <c r="C184" i="1"/>
  <c r="C278" i="1" s="1"/>
  <c r="C242" i="1"/>
  <c r="C234" i="1"/>
  <c r="C239" i="1"/>
  <c r="C231" i="1"/>
  <c r="C199" i="1"/>
  <c r="C293" i="1" s="1"/>
  <c r="C195" i="1"/>
  <c r="C289" i="1" s="1"/>
  <c r="C191" i="1"/>
  <c r="C285" i="1" s="1"/>
  <c r="C187" i="1"/>
  <c r="C281" i="1" s="1"/>
  <c r="C183" i="1"/>
  <c r="C277" i="1" s="1"/>
  <c r="C244" i="1"/>
  <c r="C236" i="1"/>
  <c r="C228" i="1"/>
  <c r="C241" i="1"/>
  <c r="C233" i="1"/>
  <c r="C198" i="1"/>
  <c r="C292" i="1" s="1"/>
  <c r="C194" i="1"/>
  <c r="C288" i="1" s="1"/>
  <c r="C190" i="1"/>
  <c r="C284" i="1" s="1"/>
  <c r="C186" i="1"/>
  <c r="C280" i="1" s="1"/>
  <c r="C182" i="1"/>
  <c r="C276" i="1" s="1"/>
  <c r="C238" i="1"/>
  <c r="C230" i="1"/>
  <c r="D178" i="1"/>
  <c r="C197" i="1"/>
  <c r="C291" i="1" s="1"/>
  <c r="C193" i="1"/>
  <c r="C287" i="1" s="1"/>
  <c r="C189" i="1"/>
  <c r="C283" i="1" s="1"/>
  <c r="C185" i="1"/>
  <c r="C279" i="1" s="1"/>
  <c r="C240" i="1"/>
  <c r="C232" i="1"/>
  <c r="C243" i="1"/>
  <c r="C235" i="1"/>
  <c r="C245" i="1"/>
  <c r="C181" i="1"/>
  <c r="C275" i="1" s="1"/>
  <c r="C237" i="1"/>
  <c r="C7" i="6"/>
  <c r="AY106" i="1"/>
  <c r="I22" i="3"/>
  <c r="G23" i="3"/>
  <c r="AB33" i="3"/>
  <c r="AB31" i="3"/>
  <c r="AB23" i="3"/>
  <c r="AB34" i="3"/>
  <c r="BA35" i="1"/>
  <c r="BA25" i="1"/>
  <c r="BA30" i="1"/>
  <c r="BA18" i="1"/>
  <c r="BA29" i="1"/>
  <c r="BA21" i="1"/>
  <c r="BA32" i="1"/>
  <c r="BA19" i="1"/>
  <c r="BA22" i="1"/>
  <c r="BA20" i="1"/>
  <c r="BA33" i="1"/>
  <c r="BA24" i="1"/>
  <c r="BA27" i="1"/>
  <c r="BA28" i="1"/>
  <c r="BA23" i="1"/>
  <c r="BA34" i="1"/>
  <c r="BA31" i="1"/>
  <c r="AB17" i="3"/>
  <c r="AB18" i="3"/>
  <c r="AB16" i="3"/>
  <c r="G17" i="3" l="1"/>
  <c r="I17" i="3" s="1"/>
  <c r="G24" i="3"/>
  <c r="I24" i="3" s="1"/>
  <c r="G33" i="3"/>
  <c r="J33" i="3" s="1"/>
  <c r="G21" i="3"/>
  <c r="I21" i="3" s="1"/>
  <c r="G29" i="3"/>
  <c r="I29" i="3" s="1"/>
  <c r="G31" i="3"/>
  <c r="I31" i="3" s="1"/>
  <c r="G25" i="3"/>
  <c r="J25" i="3" s="1"/>
  <c r="G30" i="3"/>
  <c r="J30" i="3" s="1"/>
  <c r="H30" i="3" s="1"/>
  <c r="G32" i="3"/>
  <c r="I32" i="3" s="1"/>
  <c r="G19" i="3"/>
  <c r="I19" i="3" s="1"/>
  <c r="C294" i="1"/>
  <c r="C340" i="1"/>
  <c r="J34" i="3"/>
  <c r="H34" i="3" s="1"/>
  <c r="AB35" i="3"/>
  <c r="C35" i="3"/>
  <c r="J20" i="3"/>
  <c r="J18" i="3"/>
  <c r="H18" i="3" s="1"/>
  <c r="I18" i="3"/>
  <c r="J28" i="3"/>
  <c r="H28" i="3" s="1"/>
  <c r="I28" i="3"/>
  <c r="J22" i="3"/>
  <c r="J26" i="3"/>
  <c r="H26" i="3" s="1"/>
  <c r="I26" i="3"/>
  <c r="D234" i="1"/>
  <c r="D328" i="1" s="1"/>
  <c r="D242" i="1"/>
  <c r="D336" i="1" s="1"/>
  <c r="D227" i="1"/>
  <c r="D321" i="1" s="1"/>
  <c r="D184" i="1"/>
  <c r="D278" i="1" s="1"/>
  <c r="D188" i="1"/>
  <c r="D282" i="1" s="1"/>
  <c r="D192" i="1"/>
  <c r="D286" i="1" s="1"/>
  <c r="D196" i="1"/>
  <c r="D290" i="1" s="1"/>
  <c r="E178" i="1"/>
  <c r="D229" i="1"/>
  <c r="D323" i="1" s="1"/>
  <c r="D237" i="1"/>
  <c r="D331" i="1" s="1"/>
  <c r="D232" i="1"/>
  <c r="D326" i="1" s="1"/>
  <c r="D240" i="1"/>
  <c r="D334" i="1" s="1"/>
  <c r="D189" i="1"/>
  <c r="D283" i="1" s="1"/>
  <c r="D197" i="1"/>
  <c r="D291" i="1" s="1"/>
  <c r="D245" i="1"/>
  <c r="D339" i="1" s="1"/>
  <c r="D235" i="1"/>
  <c r="D329" i="1" s="1"/>
  <c r="D243" i="1"/>
  <c r="D337" i="1" s="1"/>
  <c r="D230" i="1"/>
  <c r="D324" i="1" s="1"/>
  <c r="D238" i="1"/>
  <c r="D332" i="1" s="1"/>
  <c r="D182" i="1"/>
  <c r="D276" i="1" s="1"/>
  <c r="D186" i="1"/>
  <c r="D280" i="1" s="1"/>
  <c r="D190" i="1"/>
  <c r="D284" i="1" s="1"/>
  <c r="D194" i="1"/>
  <c r="D288" i="1" s="1"/>
  <c r="D198" i="1"/>
  <c r="D292" i="1" s="1"/>
  <c r="D233" i="1"/>
  <c r="D327" i="1" s="1"/>
  <c r="D241" i="1"/>
  <c r="D335" i="1" s="1"/>
  <c r="D228" i="1"/>
  <c r="D322" i="1" s="1"/>
  <c r="D236" i="1"/>
  <c r="D330" i="1" s="1"/>
  <c r="D244" i="1"/>
  <c r="D338" i="1" s="1"/>
  <c r="D183" i="1"/>
  <c r="D277" i="1" s="1"/>
  <c r="D187" i="1"/>
  <c r="D281" i="1" s="1"/>
  <c r="D191" i="1"/>
  <c r="D285" i="1" s="1"/>
  <c r="D195" i="1"/>
  <c r="D289" i="1" s="1"/>
  <c r="D199" i="1"/>
  <c r="D293" i="1" s="1"/>
  <c r="D231" i="1"/>
  <c r="D325" i="1" s="1"/>
  <c r="D239" i="1"/>
  <c r="D333" i="1" s="1"/>
  <c r="D181" i="1"/>
  <c r="D275" i="1" s="1"/>
  <c r="D185" i="1"/>
  <c r="D279" i="1" s="1"/>
  <c r="D193" i="1"/>
  <c r="D287" i="1" s="1"/>
  <c r="C200" i="1"/>
  <c r="C246" i="1"/>
  <c r="I23" i="3"/>
  <c r="J27" i="3"/>
  <c r="H27" i="3" s="1"/>
  <c r="J24" i="3" l="1"/>
  <c r="J19" i="3"/>
  <c r="J31" i="3"/>
  <c r="H31" i="3" s="1"/>
  <c r="J17" i="3"/>
  <c r="H17" i="3" s="1"/>
  <c r="J21" i="3"/>
  <c r="H21" i="3" s="1"/>
  <c r="AF28" i="3"/>
  <c r="AD28" i="3" s="1"/>
  <c r="J29" i="3"/>
  <c r="AF29" i="3" s="1"/>
  <c r="AF25" i="3"/>
  <c r="AD25" i="3" s="1"/>
  <c r="H25" i="3"/>
  <c r="AF33" i="3"/>
  <c r="AD33" i="3" s="1"/>
  <c r="AJ33" i="3" s="1"/>
  <c r="AP33" i="3" s="1"/>
  <c r="H33" i="3"/>
  <c r="AF34" i="3"/>
  <c r="AD34" i="3" s="1"/>
  <c r="I30" i="3"/>
  <c r="I33" i="3"/>
  <c r="AF20" i="3"/>
  <c r="AD20" i="3" s="1"/>
  <c r="H20" i="3"/>
  <c r="J32" i="3"/>
  <c r="H32" i="3" s="1"/>
  <c r="AF19" i="3"/>
  <c r="AD19" i="3" s="1"/>
  <c r="AJ19" i="3" s="1"/>
  <c r="AP19" i="3" s="1"/>
  <c r="H19" i="3"/>
  <c r="I25" i="3"/>
  <c r="AF24" i="3"/>
  <c r="AL24" i="3" s="1"/>
  <c r="AR24" i="3" s="1"/>
  <c r="H24" i="3"/>
  <c r="AF22" i="3"/>
  <c r="AL22" i="3" s="1"/>
  <c r="AR22" i="3" s="1"/>
  <c r="H22" i="3"/>
  <c r="D340" i="1"/>
  <c r="D294" i="1"/>
  <c r="AF32" i="3"/>
  <c r="AL32" i="3" s="1"/>
  <c r="AR32" i="3" s="1"/>
  <c r="AF18" i="3"/>
  <c r="AL18" i="3" s="1"/>
  <c r="AR18" i="3" s="1"/>
  <c r="I16" i="3"/>
  <c r="J16" i="3"/>
  <c r="H16" i="3" s="1"/>
  <c r="G35" i="3"/>
  <c r="AF26" i="3"/>
  <c r="AL26" i="3" s="1"/>
  <c r="AR26" i="3" s="1"/>
  <c r="AF30" i="3"/>
  <c r="AD30" i="3" s="1"/>
  <c r="AF27" i="3"/>
  <c r="AL27" i="3" s="1"/>
  <c r="AR27" i="3" s="1"/>
  <c r="D200" i="1"/>
  <c r="E231" i="1"/>
  <c r="E325" i="1" s="1"/>
  <c r="E239" i="1"/>
  <c r="E333" i="1" s="1"/>
  <c r="E234" i="1"/>
  <c r="E328" i="1" s="1"/>
  <c r="E242" i="1"/>
  <c r="E336" i="1" s="1"/>
  <c r="E227" i="1"/>
  <c r="E321" i="1" s="1"/>
  <c r="E232" i="1"/>
  <c r="E326" i="1" s="1"/>
  <c r="E240" i="1"/>
  <c r="E334" i="1" s="1"/>
  <c r="E245" i="1"/>
  <c r="E339" i="1" s="1"/>
  <c r="E235" i="1"/>
  <c r="E329" i="1" s="1"/>
  <c r="E243" i="1"/>
  <c r="E337" i="1" s="1"/>
  <c r="E230" i="1"/>
  <c r="E324" i="1" s="1"/>
  <c r="E238" i="1"/>
  <c r="E332" i="1" s="1"/>
  <c r="E233" i="1"/>
  <c r="E327" i="1" s="1"/>
  <c r="E241" i="1"/>
  <c r="E335" i="1" s="1"/>
  <c r="E228" i="1"/>
  <c r="E322" i="1" s="1"/>
  <c r="E236" i="1"/>
  <c r="E330" i="1" s="1"/>
  <c r="E244" i="1"/>
  <c r="E338" i="1" s="1"/>
  <c r="F178" i="1"/>
  <c r="G178" i="1" s="1"/>
  <c r="H178" i="1" s="1"/>
  <c r="I178" i="1" s="1"/>
  <c r="J178" i="1" s="1"/>
  <c r="K178" i="1" s="1"/>
  <c r="L178" i="1" s="1"/>
  <c r="M178" i="1" s="1"/>
  <c r="N178" i="1" s="1"/>
  <c r="O178" i="1" s="1"/>
  <c r="P178" i="1" s="1"/>
  <c r="Q178" i="1" s="1"/>
  <c r="R178" i="1" s="1"/>
  <c r="S178" i="1" s="1"/>
  <c r="T178" i="1" s="1"/>
  <c r="U178" i="1" s="1"/>
  <c r="V178" i="1" s="1"/>
  <c r="W178" i="1" s="1"/>
  <c r="X178" i="1" s="1"/>
  <c r="Y178" i="1" s="1"/>
  <c r="Z178" i="1" s="1"/>
  <c r="AA178" i="1" s="1"/>
  <c r="AB178" i="1" s="1"/>
  <c r="AC178" i="1" s="1"/>
  <c r="AD178" i="1" s="1"/>
  <c r="AE178" i="1" s="1"/>
  <c r="AF178" i="1" s="1"/>
  <c r="AG178" i="1" s="1"/>
  <c r="AH178" i="1" s="1"/>
  <c r="AI178" i="1" s="1"/>
  <c r="AJ178" i="1" s="1"/>
  <c r="AK178" i="1" s="1"/>
  <c r="AL178" i="1" s="1"/>
  <c r="AM178" i="1" s="1"/>
  <c r="AN178" i="1" s="1"/>
  <c r="AO178" i="1" s="1"/>
  <c r="AP178" i="1" s="1"/>
  <c r="AQ178" i="1" s="1"/>
  <c r="AR178" i="1" s="1"/>
  <c r="AS178" i="1" s="1"/>
  <c r="AT178" i="1" s="1"/>
  <c r="AU178" i="1" s="1"/>
  <c r="AV178" i="1" s="1"/>
  <c r="AW178" i="1" s="1"/>
  <c r="AX178" i="1" s="1"/>
  <c r="AY178" i="1" s="1"/>
  <c r="E229" i="1"/>
  <c r="E323" i="1" s="1"/>
  <c r="E237" i="1"/>
  <c r="E331" i="1" s="1"/>
  <c r="D246" i="1"/>
  <c r="J23" i="3"/>
  <c r="H23" i="3" s="1"/>
  <c r="AL25" i="3" l="1"/>
  <c r="AR25" i="3" s="1"/>
  <c r="AL33" i="3"/>
  <c r="AR33" i="3" s="1"/>
  <c r="AF31" i="3"/>
  <c r="AL31" i="3" s="1"/>
  <c r="AR31" i="3" s="1"/>
  <c r="AF17" i="3"/>
  <c r="AL17" i="3" s="1"/>
  <c r="AR17" i="3" s="1"/>
  <c r="AL20" i="3"/>
  <c r="AR20" i="3" s="1"/>
  <c r="AD24" i="3"/>
  <c r="AG24" i="3" s="1"/>
  <c r="AM24" i="3" s="1"/>
  <c r="AS24" i="3" s="1"/>
  <c r="AF21" i="3"/>
  <c r="AD21" i="3" s="1"/>
  <c r="AG21" i="3" s="1"/>
  <c r="AL28" i="3"/>
  <c r="AR28" i="3" s="1"/>
  <c r="AD29" i="3"/>
  <c r="AJ29" i="3" s="1"/>
  <c r="AP29" i="3" s="1"/>
  <c r="AL29" i="3"/>
  <c r="AR29" i="3" s="1"/>
  <c r="AD22" i="3"/>
  <c r="AJ22" i="3" s="1"/>
  <c r="AP22" i="3" s="1"/>
  <c r="H29" i="3"/>
  <c r="H35" i="3" s="1"/>
  <c r="AD18" i="3"/>
  <c r="AJ18" i="3" s="1"/>
  <c r="AP18" i="3" s="1"/>
  <c r="AL19" i="3"/>
  <c r="AR19" i="3" s="1"/>
  <c r="AL34" i="3"/>
  <c r="AR34" i="3" s="1"/>
  <c r="I35" i="3"/>
  <c r="AD32" i="3"/>
  <c r="AG32" i="3" s="1"/>
  <c r="E340" i="1"/>
  <c r="J35" i="3"/>
  <c r="AF16" i="3"/>
  <c r="AL16" i="3" s="1"/>
  <c r="AR16" i="3" s="1"/>
  <c r="AL30" i="3"/>
  <c r="AR30" i="3" s="1"/>
  <c r="AD26" i="3"/>
  <c r="AJ26" i="3" s="1"/>
  <c r="AP26" i="3" s="1"/>
  <c r="AD31" i="3"/>
  <c r="AJ31" i="3" s="1"/>
  <c r="AP31" i="3" s="1"/>
  <c r="AD27" i="3"/>
  <c r="AG27" i="3" s="1"/>
  <c r="AM27" i="3" s="1"/>
  <c r="AS27" i="3" s="1"/>
  <c r="AG33" i="3"/>
  <c r="AM33" i="3" s="1"/>
  <c r="AS33" i="3" s="1"/>
  <c r="AY220" i="1"/>
  <c r="AY216" i="1"/>
  <c r="AY212" i="1"/>
  <c r="AY208" i="1"/>
  <c r="AY204" i="1"/>
  <c r="AZ178" i="1"/>
  <c r="AY219" i="1"/>
  <c r="AY215" i="1"/>
  <c r="AY211" i="1"/>
  <c r="AY207" i="1"/>
  <c r="AY222" i="1"/>
  <c r="AY218" i="1"/>
  <c r="AY214" i="1"/>
  <c r="AY210" i="1"/>
  <c r="AY206" i="1"/>
  <c r="AY221" i="1"/>
  <c r="AY217" i="1"/>
  <c r="AY213" i="1"/>
  <c r="AY209" i="1"/>
  <c r="AY205" i="1"/>
  <c r="E246" i="1"/>
  <c r="AG34" i="3"/>
  <c r="AJ34" i="3"/>
  <c r="AP34" i="3" s="1"/>
  <c r="AG25" i="3"/>
  <c r="AJ25" i="3"/>
  <c r="AP25" i="3" s="1"/>
  <c r="AG20" i="3"/>
  <c r="AJ20" i="3"/>
  <c r="AP20" i="3" s="1"/>
  <c r="AG30" i="3"/>
  <c r="AJ30" i="3"/>
  <c r="AP30" i="3" s="1"/>
  <c r="AF23" i="3"/>
  <c r="AG28" i="3"/>
  <c r="AJ28" i="3"/>
  <c r="AP28" i="3" s="1"/>
  <c r="AG19" i="3"/>
  <c r="AG22" i="3" l="1"/>
  <c r="AC22" i="3" s="1"/>
  <c r="AC24" i="3"/>
  <c r="AJ24" i="3"/>
  <c r="AP24" i="3" s="1"/>
  <c r="AJ21" i="3"/>
  <c r="AP21" i="3" s="1"/>
  <c r="AG29" i="3"/>
  <c r="AM29" i="3" s="1"/>
  <c r="AS29" i="3" s="1"/>
  <c r="AD17" i="3"/>
  <c r="AJ17" i="3" s="1"/>
  <c r="AP17" i="3" s="1"/>
  <c r="AL21" i="3"/>
  <c r="AR21" i="3" s="1"/>
  <c r="AJ32" i="3"/>
  <c r="AP32" i="3" s="1"/>
  <c r="AG18" i="3"/>
  <c r="AC18" i="3" s="1"/>
  <c r="AG26" i="3"/>
  <c r="AM26" i="3" s="1"/>
  <c r="AS26" i="3" s="1"/>
  <c r="AG31" i="3"/>
  <c r="AM31" i="3" s="1"/>
  <c r="AS31" i="3" s="1"/>
  <c r="AF35" i="3"/>
  <c r="AD16" i="3"/>
  <c r="AJ16" i="3" s="1"/>
  <c r="AP16" i="3" s="1"/>
  <c r="AJ27" i="3"/>
  <c r="AP27" i="3" s="1"/>
  <c r="AC33" i="3"/>
  <c r="AI33" i="3" s="1"/>
  <c r="AO33" i="3" s="1"/>
  <c r="AC27" i="3"/>
  <c r="AI27" i="3" s="1"/>
  <c r="AO27" i="3" s="1"/>
  <c r="AY223" i="1"/>
  <c r="AZ220" i="1"/>
  <c r="AZ216" i="1"/>
  <c r="AZ212" i="1"/>
  <c r="AZ208" i="1"/>
  <c r="AZ204" i="1"/>
  <c r="AZ215" i="1"/>
  <c r="AZ219" i="1"/>
  <c r="AZ207" i="1"/>
  <c r="AZ222" i="1"/>
  <c r="AZ218" i="1"/>
  <c r="AZ214" i="1"/>
  <c r="AZ210" i="1"/>
  <c r="AZ206" i="1"/>
  <c r="AZ221" i="1"/>
  <c r="AZ217" i="1"/>
  <c r="AZ213" i="1"/>
  <c r="AZ209" i="1"/>
  <c r="AZ205" i="1"/>
  <c r="AZ211" i="1"/>
  <c r="AE22" i="3"/>
  <c r="AI22" i="3"/>
  <c r="AO22" i="3" s="1"/>
  <c r="AM34" i="3"/>
  <c r="AS34" i="3" s="1"/>
  <c r="AC34" i="3"/>
  <c r="AD23" i="3"/>
  <c r="AL23" i="3"/>
  <c r="AM28" i="3"/>
  <c r="AS28" i="3" s="1"/>
  <c r="AC28" i="3"/>
  <c r="AM20" i="3"/>
  <c r="AS20" i="3" s="1"/>
  <c r="AC20" i="3"/>
  <c r="AE20" i="3" s="1"/>
  <c r="AK20" i="3" s="1"/>
  <c r="AQ20" i="3" s="1"/>
  <c r="AI24" i="3"/>
  <c r="AO24" i="3" s="1"/>
  <c r="AE24" i="3"/>
  <c r="AK24" i="3" s="1"/>
  <c r="AQ24" i="3" s="1"/>
  <c r="AM22" i="3"/>
  <c r="AS22" i="3" s="1"/>
  <c r="AM21" i="3"/>
  <c r="AS21" i="3" s="1"/>
  <c r="AC21" i="3"/>
  <c r="AM32" i="3"/>
  <c r="AS32" i="3" s="1"/>
  <c r="AC32" i="3"/>
  <c r="AM30" i="3"/>
  <c r="AS30" i="3" s="1"/>
  <c r="AC30" i="3"/>
  <c r="AC19" i="3"/>
  <c r="AM19" i="3"/>
  <c r="AS19" i="3" s="1"/>
  <c r="AC25" i="3"/>
  <c r="AM25" i="3"/>
  <c r="AS25" i="3" s="1"/>
  <c r="AC29" i="3" l="1"/>
  <c r="AG17" i="3"/>
  <c r="AM17" i="3" s="1"/>
  <c r="AS17" i="3" s="1"/>
  <c r="AM18" i="3"/>
  <c r="AS18" i="3" s="1"/>
  <c r="AG16" i="3"/>
  <c r="AM16" i="3" s="1"/>
  <c r="AS16" i="3" s="1"/>
  <c r="AD35" i="3"/>
  <c r="AC31" i="3"/>
  <c r="AI31" i="3" s="1"/>
  <c r="AO31" i="3" s="1"/>
  <c r="AC26" i="3"/>
  <c r="AL35" i="3"/>
  <c r="AR23" i="3"/>
  <c r="AR35" i="3" s="1"/>
  <c r="AE33" i="3"/>
  <c r="AH33" i="3" s="1"/>
  <c r="AE27" i="3"/>
  <c r="AH24" i="3"/>
  <c r="AZ223" i="1"/>
  <c r="AE28" i="3"/>
  <c r="AI28" i="3"/>
  <c r="AO28" i="3" s="1"/>
  <c r="AJ23" i="3"/>
  <c r="AT24" i="3"/>
  <c r="B13" i="9" s="1"/>
  <c r="AN24" i="3"/>
  <c r="AE19" i="3"/>
  <c r="AK19" i="3" s="1"/>
  <c r="AQ19" i="3" s="1"/>
  <c r="AI19" i="3"/>
  <c r="AO19" i="3" s="1"/>
  <c r="AE29" i="3"/>
  <c r="AK29" i="3" s="1"/>
  <c r="AQ29" i="3" s="1"/>
  <c r="AI29" i="3"/>
  <c r="AO29" i="3" s="1"/>
  <c r="AE30" i="3"/>
  <c r="AI30" i="3"/>
  <c r="AO30" i="3" s="1"/>
  <c r="AE34" i="3"/>
  <c r="AI34" i="3"/>
  <c r="AO34" i="3" s="1"/>
  <c r="AE25" i="3"/>
  <c r="AK25" i="3" s="1"/>
  <c r="AQ25" i="3" s="1"/>
  <c r="AI25" i="3"/>
  <c r="AO25" i="3" s="1"/>
  <c r="AE32" i="3"/>
  <c r="AI32" i="3"/>
  <c r="AO32" i="3" s="1"/>
  <c r="AI20" i="3"/>
  <c r="AO20" i="3" s="1"/>
  <c r="AH20" i="3"/>
  <c r="AE21" i="3"/>
  <c r="AI21" i="3"/>
  <c r="AO21" i="3" s="1"/>
  <c r="AG23" i="3"/>
  <c r="AH22" i="3"/>
  <c r="AK22" i="3"/>
  <c r="AE18" i="3"/>
  <c r="AK18" i="3" s="1"/>
  <c r="AQ18" i="3" s="1"/>
  <c r="AI18" i="3"/>
  <c r="AO18" i="3" s="1"/>
  <c r="AC17" i="3" l="1"/>
  <c r="AI17" i="3" s="1"/>
  <c r="AO17" i="3" s="1"/>
  <c r="AE17" i="3"/>
  <c r="AK17" i="3" s="1"/>
  <c r="AQ17" i="3" s="1"/>
  <c r="AT17" i="3" s="1"/>
  <c r="B6" i="9" s="1"/>
  <c r="AC16" i="3"/>
  <c r="AG35" i="3"/>
  <c r="AE31" i="3"/>
  <c r="AK31" i="3" s="1"/>
  <c r="AQ31" i="3" s="1"/>
  <c r="AT31" i="3" s="1"/>
  <c r="B20" i="9" s="1"/>
  <c r="AN22" i="3"/>
  <c r="AQ22" i="3"/>
  <c r="AJ35" i="3"/>
  <c r="AP23" i="3"/>
  <c r="AP35" i="3" s="1"/>
  <c r="AI26" i="3"/>
  <c r="AE26" i="3"/>
  <c r="B15" i="6"/>
  <c r="E15" i="6" s="1"/>
  <c r="E13" i="9"/>
  <c r="AK33" i="3"/>
  <c r="AQ33" i="3" s="1"/>
  <c r="AT33" i="3" s="1"/>
  <c r="B22" i="9" s="1"/>
  <c r="AK27" i="3"/>
  <c r="AQ27" i="3" s="1"/>
  <c r="AH27" i="3"/>
  <c r="AH19" i="3"/>
  <c r="AH29" i="3"/>
  <c r="AH34" i="3"/>
  <c r="AK34" i="3"/>
  <c r="AQ34" i="3" s="1"/>
  <c r="AH32" i="3"/>
  <c r="AK32" i="3"/>
  <c r="AQ32" i="3" s="1"/>
  <c r="AM23" i="3"/>
  <c r="AC23" i="3"/>
  <c r="AT20" i="3"/>
  <c r="B9" i="9" s="1"/>
  <c r="AN20" i="3"/>
  <c r="AH30" i="3"/>
  <c r="AK30" i="3"/>
  <c r="AQ30" i="3" s="1"/>
  <c r="AH21" i="3"/>
  <c r="AK21" i="3"/>
  <c r="AQ21" i="3" s="1"/>
  <c r="AH25" i="3"/>
  <c r="AN29" i="3"/>
  <c r="AT29" i="3"/>
  <c r="B18" i="9" s="1"/>
  <c r="AN19" i="3"/>
  <c r="AT19" i="3"/>
  <c r="B8" i="9" s="1"/>
  <c r="AN25" i="3"/>
  <c r="AT25" i="3"/>
  <c r="B14" i="9" s="1"/>
  <c r="AH28" i="3"/>
  <c r="AK28" i="3"/>
  <c r="AQ28" i="3" s="1"/>
  <c r="AN18" i="3"/>
  <c r="AT18" i="3"/>
  <c r="B7" i="9" s="1"/>
  <c r="AH18" i="3"/>
  <c r="AE16" i="3"/>
  <c r="AI16" i="3"/>
  <c r="AO16" i="3" s="1"/>
  <c r="AH17" i="3"/>
  <c r="AN17" i="3"/>
  <c r="AH31" i="3" l="1"/>
  <c r="AC35" i="3"/>
  <c r="AN31" i="3"/>
  <c r="AN33" i="3"/>
  <c r="G49" i="1"/>
  <c r="O49" i="1"/>
  <c r="O72" i="1" s="1"/>
  <c r="M95" i="1" s="1"/>
  <c r="M212" i="1" s="1"/>
  <c r="W49" i="1"/>
  <c r="W72" i="1" s="1"/>
  <c r="U95" i="1" s="1"/>
  <c r="U212" i="1" s="1"/>
  <c r="AE49" i="1"/>
  <c r="AE72" i="1" s="1"/>
  <c r="AC95" i="1" s="1"/>
  <c r="AC212" i="1" s="1"/>
  <c r="AM49" i="1"/>
  <c r="AM72" i="1" s="1"/>
  <c r="AM189" i="1" s="1"/>
  <c r="AU49" i="1"/>
  <c r="AU72" i="1" s="1"/>
  <c r="AS95" i="1" s="1"/>
  <c r="AS212" i="1" s="1"/>
  <c r="K49" i="1"/>
  <c r="K72" i="1" s="1"/>
  <c r="K189" i="1" s="1"/>
  <c r="S49" i="1"/>
  <c r="S72" i="1" s="1"/>
  <c r="S189" i="1" s="1"/>
  <c r="AA49" i="1"/>
  <c r="AI49" i="1"/>
  <c r="AI72" i="1" s="1"/>
  <c r="AG95" i="1" s="1"/>
  <c r="AG212" i="1" s="1"/>
  <c r="AQ49" i="1"/>
  <c r="AQ72" i="1" s="1"/>
  <c r="AY49" i="1"/>
  <c r="AY72" i="1" s="1"/>
  <c r="E49" i="1"/>
  <c r="P49" i="1"/>
  <c r="P72" i="1" s="1"/>
  <c r="N95" i="1" s="1"/>
  <c r="N212" i="1" s="1"/>
  <c r="Z49" i="1"/>
  <c r="Z72" i="1" s="1"/>
  <c r="Z189" i="1" s="1"/>
  <c r="AK49" i="1"/>
  <c r="AK72" i="1" s="1"/>
  <c r="AI95" i="1" s="1"/>
  <c r="AI212" i="1" s="1"/>
  <c r="AV49" i="1"/>
  <c r="F49" i="1"/>
  <c r="Q49" i="1"/>
  <c r="Q72" i="1" s="1"/>
  <c r="Q189" i="1" s="1"/>
  <c r="AB49" i="1"/>
  <c r="AB72" i="1" s="1"/>
  <c r="Z95" i="1" s="1"/>
  <c r="Z212" i="1" s="1"/>
  <c r="AL49" i="1"/>
  <c r="AL72" i="1" s="1"/>
  <c r="AJ95" i="1" s="1"/>
  <c r="AJ212" i="1" s="1"/>
  <c r="AW49" i="1"/>
  <c r="AW72" i="1" s="1"/>
  <c r="H49" i="1"/>
  <c r="H72" i="1" s="1"/>
  <c r="R49" i="1"/>
  <c r="R72" i="1" s="1"/>
  <c r="P95" i="1" s="1"/>
  <c r="P212" i="1" s="1"/>
  <c r="AC49" i="1"/>
  <c r="AN49" i="1"/>
  <c r="AN72" i="1" s="1"/>
  <c r="AL95" i="1" s="1"/>
  <c r="AL212" i="1" s="1"/>
  <c r="AX49" i="1"/>
  <c r="AX72" i="1" s="1"/>
  <c r="AX189" i="1" s="1"/>
  <c r="N49" i="1"/>
  <c r="N72" i="1" s="1"/>
  <c r="L95" i="1" s="1"/>
  <c r="L212" i="1" s="1"/>
  <c r="Y49" i="1"/>
  <c r="Y72" i="1" s="1"/>
  <c r="AJ49" i="1"/>
  <c r="AJ72" i="1" s="1"/>
  <c r="AH95" i="1" s="1"/>
  <c r="AH212" i="1" s="1"/>
  <c r="AT49" i="1"/>
  <c r="AT72" i="1" s="1"/>
  <c r="AT189" i="1" s="1"/>
  <c r="U49" i="1"/>
  <c r="U72" i="1" s="1"/>
  <c r="AP49" i="1"/>
  <c r="AD49" i="1"/>
  <c r="AD72" i="1" s="1"/>
  <c r="AB95" i="1" s="1"/>
  <c r="AB212" i="1" s="1"/>
  <c r="AF49" i="1"/>
  <c r="AF72" i="1" s="1"/>
  <c r="AD95" i="1" s="1"/>
  <c r="AD212" i="1" s="1"/>
  <c r="L49" i="1"/>
  <c r="L72" i="1" s="1"/>
  <c r="J95" i="1" s="1"/>
  <c r="J212" i="1" s="1"/>
  <c r="M49" i="1"/>
  <c r="M72" i="1" s="1"/>
  <c r="K95" i="1" s="1"/>
  <c r="K212" i="1" s="1"/>
  <c r="V49" i="1"/>
  <c r="V72" i="1" s="1"/>
  <c r="V189" i="1" s="1"/>
  <c r="AR49" i="1"/>
  <c r="AR72" i="1" s="1"/>
  <c r="AP95" i="1" s="1"/>
  <c r="AP212" i="1" s="1"/>
  <c r="AZ49" i="1"/>
  <c r="AZ72" i="1" s="1"/>
  <c r="AX95" i="1" s="1"/>
  <c r="AX212" i="1" s="1"/>
  <c r="X49" i="1"/>
  <c r="AS49" i="1"/>
  <c r="AS72" i="1" s="1"/>
  <c r="AQ95" i="1" s="1"/>
  <c r="AQ212" i="1" s="1"/>
  <c r="I49" i="1"/>
  <c r="I72" i="1" s="1"/>
  <c r="G95" i="1" s="1"/>
  <c r="G212" i="1" s="1"/>
  <c r="J49" i="1"/>
  <c r="J72" i="1" s="1"/>
  <c r="J189" i="1" s="1"/>
  <c r="AG49" i="1"/>
  <c r="AG72" i="1" s="1"/>
  <c r="AE95" i="1" s="1"/>
  <c r="AE212" i="1" s="1"/>
  <c r="AH49" i="1"/>
  <c r="AH72" i="1" s="1"/>
  <c r="AF95" i="1" s="1"/>
  <c r="AF212" i="1" s="1"/>
  <c r="T49" i="1"/>
  <c r="T72" i="1" s="1"/>
  <c r="T189" i="1" s="1"/>
  <c r="AO49" i="1"/>
  <c r="AO72" i="1" s="1"/>
  <c r="AM95" i="1" s="1"/>
  <c r="AM212" i="1" s="1"/>
  <c r="AV72" i="1"/>
  <c r="AV189" i="1" s="1"/>
  <c r="AC72" i="1"/>
  <c r="AA95" i="1" s="1"/>
  <c r="AA212" i="1" s="1"/>
  <c r="F72" i="1"/>
  <c r="F189" i="1" s="1"/>
  <c r="AK26" i="3"/>
  <c r="AQ26" i="3" s="1"/>
  <c r="AH26" i="3"/>
  <c r="AO26" i="3"/>
  <c r="AM35" i="3"/>
  <c r="AS23" i="3"/>
  <c r="AS35" i="3" s="1"/>
  <c r="X72" i="1"/>
  <c r="V95" i="1" s="1"/>
  <c r="V212" i="1" s="1"/>
  <c r="AP72" i="1"/>
  <c r="AN95" i="1" s="1"/>
  <c r="AN212" i="1" s="1"/>
  <c r="AA72" i="1"/>
  <c r="AA189" i="1" s="1"/>
  <c r="B11" i="6"/>
  <c r="E11" i="6" s="1"/>
  <c r="E9" i="9"/>
  <c r="B9" i="6"/>
  <c r="E9" i="6" s="1"/>
  <c r="E7" i="9"/>
  <c r="B20" i="6"/>
  <c r="E20" i="6" s="1"/>
  <c r="E18" i="9"/>
  <c r="B22" i="6"/>
  <c r="E22" i="6" s="1"/>
  <c r="E20" i="9"/>
  <c r="B16" i="6"/>
  <c r="E16" i="6" s="1"/>
  <c r="E14" i="9"/>
  <c r="B24" i="6"/>
  <c r="E24" i="6" s="1"/>
  <c r="E22" i="9"/>
  <c r="B10" i="6"/>
  <c r="E10" i="6" s="1"/>
  <c r="E8" i="9"/>
  <c r="G72" i="1"/>
  <c r="E95" i="1" s="1"/>
  <c r="B8" i="6"/>
  <c r="E8" i="6" s="1"/>
  <c r="E6" i="9"/>
  <c r="AH16" i="3"/>
  <c r="AN32" i="3"/>
  <c r="AT32" i="3"/>
  <c r="B21" i="9" s="1"/>
  <c r="AT27" i="3"/>
  <c r="B16" i="9" s="1"/>
  <c r="AN27" i="3"/>
  <c r="AT21" i="3"/>
  <c r="B10" i="9" s="1"/>
  <c r="AN21" i="3"/>
  <c r="AI23" i="3"/>
  <c r="AT30" i="3"/>
  <c r="B19" i="9" s="1"/>
  <c r="AT34" i="3"/>
  <c r="B23" i="9" s="1"/>
  <c r="AT22" i="3"/>
  <c r="B11" i="9" s="1"/>
  <c r="AN28" i="3"/>
  <c r="AN30" i="3"/>
  <c r="AN34" i="3"/>
  <c r="AT28" i="3"/>
  <c r="B17" i="9" s="1"/>
  <c r="AE23" i="3"/>
  <c r="AE35" i="3" s="1"/>
  <c r="AK16" i="3"/>
  <c r="AQ16" i="3" s="1"/>
  <c r="AQ189" i="1" l="1"/>
  <c r="AO95" i="1"/>
  <c r="AO212" i="1" s="1"/>
  <c r="D95" i="1"/>
  <c r="U189" i="1"/>
  <c r="S95" i="1"/>
  <c r="S212" i="1" s="1"/>
  <c r="AU95" i="1"/>
  <c r="AU212" i="1" s="1"/>
  <c r="AW189" i="1"/>
  <c r="W95" i="1"/>
  <c r="W212" i="1" s="1"/>
  <c r="Y189" i="1"/>
  <c r="F95" i="1"/>
  <c r="F212" i="1" s="1"/>
  <c r="H189" i="1"/>
  <c r="AW95" i="1"/>
  <c r="AW212" i="1" s="1"/>
  <c r="AY189" i="1"/>
  <c r="I58" i="1"/>
  <c r="I81" i="1" s="1"/>
  <c r="G104" i="1" s="1"/>
  <c r="G221" i="1" s="1"/>
  <c r="Q58" i="1"/>
  <c r="Q81" i="1" s="1"/>
  <c r="Y58" i="1"/>
  <c r="Y81" i="1" s="1"/>
  <c r="W104" i="1" s="1"/>
  <c r="W221" i="1" s="1"/>
  <c r="AG58" i="1"/>
  <c r="AO58" i="1"/>
  <c r="AO81" i="1" s="1"/>
  <c r="AO198" i="1" s="1"/>
  <c r="AW58" i="1"/>
  <c r="AW81" i="1" s="1"/>
  <c r="AW198" i="1" s="1"/>
  <c r="J58" i="1"/>
  <c r="J81" i="1" s="1"/>
  <c r="H104" i="1" s="1"/>
  <c r="H221" i="1" s="1"/>
  <c r="R58" i="1"/>
  <c r="R81" i="1" s="1"/>
  <c r="R198" i="1" s="1"/>
  <c r="Z58" i="1"/>
  <c r="Z81" i="1" s="1"/>
  <c r="Z198" i="1" s="1"/>
  <c r="AH58" i="1"/>
  <c r="AH81" i="1" s="1"/>
  <c r="AH198" i="1" s="1"/>
  <c r="AP58" i="1"/>
  <c r="AP81" i="1" s="1"/>
  <c r="AP198" i="1" s="1"/>
  <c r="AX58" i="1"/>
  <c r="AX81" i="1" s="1"/>
  <c r="AV104" i="1" s="1"/>
  <c r="AV221" i="1" s="1"/>
  <c r="K58" i="1"/>
  <c r="K81" i="1" s="1"/>
  <c r="K198" i="1" s="1"/>
  <c r="S58" i="1"/>
  <c r="S81" i="1" s="1"/>
  <c r="Q104" i="1" s="1"/>
  <c r="Q221" i="1" s="1"/>
  <c r="AA58" i="1"/>
  <c r="AA81" i="1" s="1"/>
  <c r="Y104" i="1" s="1"/>
  <c r="Y221" i="1" s="1"/>
  <c r="AI58" i="1"/>
  <c r="AI81" i="1" s="1"/>
  <c r="AI198" i="1" s="1"/>
  <c r="AQ58" i="1"/>
  <c r="AQ81" i="1" s="1"/>
  <c r="AO104" i="1" s="1"/>
  <c r="AO221" i="1" s="1"/>
  <c r="AY58" i="1"/>
  <c r="AY81" i="1" s="1"/>
  <c r="AW104" i="1" s="1"/>
  <c r="AW221" i="1" s="1"/>
  <c r="H58" i="1"/>
  <c r="H81" i="1" s="1"/>
  <c r="H198" i="1" s="1"/>
  <c r="P58" i="1"/>
  <c r="P81" i="1" s="1"/>
  <c r="P198" i="1" s="1"/>
  <c r="X58" i="1"/>
  <c r="X81" i="1" s="1"/>
  <c r="V104" i="1" s="1"/>
  <c r="V221" i="1" s="1"/>
  <c r="AF58" i="1"/>
  <c r="AF81" i="1" s="1"/>
  <c r="AD104" i="1" s="1"/>
  <c r="AD221" i="1" s="1"/>
  <c r="AN58" i="1"/>
  <c r="AN81" i="1" s="1"/>
  <c r="AL104" i="1" s="1"/>
  <c r="AL221" i="1" s="1"/>
  <c r="AV58" i="1"/>
  <c r="AV81" i="1" s="1"/>
  <c r="AT104" i="1" s="1"/>
  <c r="AT221" i="1" s="1"/>
  <c r="M58" i="1"/>
  <c r="M81" i="1" s="1"/>
  <c r="K104" i="1" s="1"/>
  <c r="K221" i="1" s="1"/>
  <c r="AC58" i="1"/>
  <c r="AC81" i="1" s="1"/>
  <c r="AA104" i="1" s="1"/>
  <c r="AA221" i="1" s="1"/>
  <c r="AS58" i="1"/>
  <c r="AS81" i="1" s="1"/>
  <c r="AQ104" i="1" s="1"/>
  <c r="AQ221" i="1" s="1"/>
  <c r="N58" i="1"/>
  <c r="N81" i="1" s="1"/>
  <c r="L104" i="1" s="1"/>
  <c r="L221" i="1" s="1"/>
  <c r="AD58" i="1"/>
  <c r="AD81" i="1" s="1"/>
  <c r="AB104" i="1" s="1"/>
  <c r="AB221" i="1" s="1"/>
  <c r="AT58" i="1"/>
  <c r="T58" i="1"/>
  <c r="T81" i="1" s="1"/>
  <c r="R104" i="1" s="1"/>
  <c r="R221" i="1" s="1"/>
  <c r="AZ58" i="1"/>
  <c r="AZ81" i="1" s="1"/>
  <c r="AZ198" i="1" s="1"/>
  <c r="AK58" i="1"/>
  <c r="AK81" i="1" s="1"/>
  <c r="AI104" i="1" s="1"/>
  <c r="AI221" i="1" s="1"/>
  <c r="AL58" i="1"/>
  <c r="AL81" i="1" s="1"/>
  <c r="AJ104" i="1" s="1"/>
  <c r="AJ221" i="1" s="1"/>
  <c r="W58" i="1"/>
  <c r="W81" i="1" s="1"/>
  <c r="W198" i="1" s="1"/>
  <c r="O58" i="1"/>
  <c r="AE58" i="1"/>
  <c r="AE81" i="1" s="1"/>
  <c r="AC104" i="1" s="1"/>
  <c r="AC221" i="1" s="1"/>
  <c r="AU58" i="1"/>
  <c r="AU81" i="1" s="1"/>
  <c r="AU198" i="1" s="1"/>
  <c r="AJ58" i="1"/>
  <c r="AJ81" i="1" s="1"/>
  <c r="AH104" i="1" s="1"/>
  <c r="AH221" i="1" s="1"/>
  <c r="E58" i="1"/>
  <c r="E81" i="1" s="1"/>
  <c r="V58" i="1"/>
  <c r="V81" i="1" s="1"/>
  <c r="T104" i="1" s="1"/>
  <c r="T221" i="1" s="1"/>
  <c r="G58" i="1"/>
  <c r="G81" i="1" s="1"/>
  <c r="G198" i="1" s="1"/>
  <c r="L58" i="1"/>
  <c r="L81" i="1" s="1"/>
  <c r="AB58" i="1"/>
  <c r="AR58" i="1"/>
  <c r="AR81" i="1" s="1"/>
  <c r="AP104" i="1" s="1"/>
  <c r="AP221" i="1" s="1"/>
  <c r="U58" i="1"/>
  <c r="U81" i="1" s="1"/>
  <c r="U198" i="1" s="1"/>
  <c r="F58" i="1"/>
  <c r="F81" i="1" s="1"/>
  <c r="D104" i="1" s="1"/>
  <c r="AM58" i="1"/>
  <c r="AM81" i="1" s="1"/>
  <c r="AM198" i="1" s="1"/>
  <c r="E42" i="1"/>
  <c r="E65" i="1" s="1"/>
  <c r="E111" i="1" s="1"/>
  <c r="F134" i="1" s="1"/>
  <c r="F42" i="1"/>
  <c r="F65" i="1" s="1"/>
  <c r="F182" i="1" s="1"/>
  <c r="N42" i="1"/>
  <c r="N65" i="1" s="1"/>
  <c r="L88" i="1" s="1"/>
  <c r="L205" i="1" s="1"/>
  <c r="V42" i="1"/>
  <c r="V65" i="1" s="1"/>
  <c r="T88" i="1" s="1"/>
  <c r="T205" i="1" s="1"/>
  <c r="AD42" i="1"/>
  <c r="AD65" i="1" s="1"/>
  <c r="AD182" i="1" s="1"/>
  <c r="AL42" i="1"/>
  <c r="AL65" i="1" s="1"/>
  <c r="AJ88" i="1" s="1"/>
  <c r="AJ205" i="1" s="1"/>
  <c r="AT42" i="1"/>
  <c r="AT65" i="1" s="1"/>
  <c r="AT182" i="1" s="1"/>
  <c r="G42" i="1"/>
  <c r="G65" i="1" s="1"/>
  <c r="E88" i="1" s="1"/>
  <c r="O42" i="1"/>
  <c r="O65" i="1" s="1"/>
  <c r="M88" i="1" s="1"/>
  <c r="M205" i="1" s="1"/>
  <c r="W42" i="1"/>
  <c r="W65" i="1" s="1"/>
  <c r="W182" i="1" s="1"/>
  <c r="AE42" i="1"/>
  <c r="AE65" i="1" s="1"/>
  <c r="AC88" i="1" s="1"/>
  <c r="AC205" i="1" s="1"/>
  <c r="AM42" i="1"/>
  <c r="AM65" i="1" s="1"/>
  <c r="AK88" i="1" s="1"/>
  <c r="AK205" i="1" s="1"/>
  <c r="AU42" i="1"/>
  <c r="AU65" i="1" s="1"/>
  <c r="AS88" i="1" s="1"/>
  <c r="AS205" i="1" s="1"/>
  <c r="I42" i="1"/>
  <c r="I65" i="1" s="1"/>
  <c r="I182" i="1" s="1"/>
  <c r="Q42" i="1"/>
  <c r="Q65" i="1" s="1"/>
  <c r="O88" i="1" s="1"/>
  <c r="O205" i="1" s="1"/>
  <c r="Y42" i="1"/>
  <c r="Y65" i="1" s="1"/>
  <c r="W88" i="1" s="1"/>
  <c r="W205" i="1" s="1"/>
  <c r="AG42" i="1"/>
  <c r="AG65" i="1" s="1"/>
  <c r="AE88" i="1" s="1"/>
  <c r="AE205" i="1" s="1"/>
  <c r="AO42" i="1"/>
  <c r="AO65" i="1" s="1"/>
  <c r="AM88" i="1" s="1"/>
  <c r="AM205" i="1" s="1"/>
  <c r="AW42" i="1"/>
  <c r="AW65" i="1" s="1"/>
  <c r="AU88" i="1" s="1"/>
  <c r="AU205" i="1" s="1"/>
  <c r="J42" i="1"/>
  <c r="R42" i="1"/>
  <c r="R65" i="1" s="1"/>
  <c r="Z42" i="1"/>
  <c r="Z65" i="1" s="1"/>
  <c r="X88" i="1" s="1"/>
  <c r="X205" i="1" s="1"/>
  <c r="AH42" i="1"/>
  <c r="AH65" i="1" s="1"/>
  <c r="AF88" i="1" s="1"/>
  <c r="AF205" i="1" s="1"/>
  <c r="AP42" i="1"/>
  <c r="AP65" i="1" s="1"/>
  <c r="AP182" i="1" s="1"/>
  <c r="AX42" i="1"/>
  <c r="AX65" i="1" s="1"/>
  <c r="AV88" i="1" s="1"/>
  <c r="AV205" i="1" s="1"/>
  <c r="K42" i="1"/>
  <c r="K65" i="1" s="1"/>
  <c r="I88" i="1" s="1"/>
  <c r="I205" i="1" s="1"/>
  <c r="S42" i="1"/>
  <c r="S65" i="1" s="1"/>
  <c r="Q88" i="1" s="1"/>
  <c r="Q205" i="1" s="1"/>
  <c r="AA42" i="1"/>
  <c r="AA65" i="1" s="1"/>
  <c r="Y88" i="1" s="1"/>
  <c r="Y205" i="1" s="1"/>
  <c r="AI42" i="1"/>
  <c r="AI65" i="1" s="1"/>
  <c r="AQ42" i="1"/>
  <c r="AQ65" i="1" s="1"/>
  <c r="AO88" i="1" s="1"/>
  <c r="AO205" i="1" s="1"/>
  <c r="AY42" i="1"/>
  <c r="AY65" i="1" s="1"/>
  <c r="AW88" i="1" s="1"/>
  <c r="AW205" i="1" s="1"/>
  <c r="L42" i="1"/>
  <c r="L65" i="1" s="1"/>
  <c r="L182" i="1" s="1"/>
  <c r="T42" i="1"/>
  <c r="T65" i="1" s="1"/>
  <c r="T182" i="1" s="1"/>
  <c r="AB42" i="1"/>
  <c r="AB65" i="1" s="1"/>
  <c r="Z88" i="1" s="1"/>
  <c r="Z205" i="1" s="1"/>
  <c r="AJ42" i="1"/>
  <c r="AJ65" i="1" s="1"/>
  <c r="AH88" i="1" s="1"/>
  <c r="AH205" i="1" s="1"/>
  <c r="AR42" i="1"/>
  <c r="AR65" i="1" s="1"/>
  <c r="AR182" i="1" s="1"/>
  <c r="AZ42" i="1"/>
  <c r="AZ65" i="1" s="1"/>
  <c r="AZ182" i="1" s="1"/>
  <c r="H42" i="1"/>
  <c r="H65" i="1" s="1"/>
  <c r="H182" i="1" s="1"/>
  <c r="AN42" i="1"/>
  <c r="AN65" i="1" s="1"/>
  <c r="AN182" i="1" s="1"/>
  <c r="M42" i="1"/>
  <c r="M65" i="1" s="1"/>
  <c r="K88" i="1" s="1"/>
  <c r="K205" i="1" s="1"/>
  <c r="AS42" i="1"/>
  <c r="AS65" i="1" s="1"/>
  <c r="AS182" i="1" s="1"/>
  <c r="P42" i="1"/>
  <c r="P65" i="1" s="1"/>
  <c r="N88" i="1" s="1"/>
  <c r="N205" i="1" s="1"/>
  <c r="AV42" i="1"/>
  <c r="AV65" i="1" s="1"/>
  <c r="AT88" i="1" s="1"/>
  <c r="AT205" i="1" s="1"/>
  <c r="X42" i="1"/>
  <c r="X65" i="1" s="1"/>
  <c r="V88" i="1" s="1"/>
  <c r="V205" i="1" s="1"/>
  <c r="AK42" i="1"/>
  <c r="AK65" i="1" s="1"/>
  <c r="AI88" i="1" s="1"/>
  <c r="AI205" i="1" s="1"/>
  <c r="U42" i="1"/>
  <c r="U65" i="1" s="1"/>
  <c r="S88" i="1" s="1"/>
  <c r="S205" i="1" s="1"/>
  <c r="AC42" i="1"/>
  <c r="AC65" i="1" s="1"/>
  <c r="AA88" i="1" s="1"/>
  <c r="AA205" i="1" s="1"/>
  <c r="AF42" i="1"/>
  <c r="AF65" i="1" s="1"/>
  <c r="AD88" i="1" s="1"/>
  <c r="AD205" i="1" s="1"/>
  <c r="AR189" i="1"/>
  <c r="F43" i="1"/>
  <c r="F66" i="1" s="1"/>
  <c r="F183" i="1" s="1"/>
  <c r="N43" i="1"/>
  <c r="N66" i="1" s="1"/>
  <c r="L89" i="1" s="1"/>
  <c r="L206" i="1" s="1"/>
  <c r="V43" i="1"/>
  <c r="AD43" i="1"/>
  <c r="AD66" i="1" s="1"/>
  <c r="AL43" i="1"/>
  <c r="AL66" i="1" s="1"/>
  <c r="AJ89" i="1" s="1"/>
  <c r="AJ206" i="1" s="1"/>
  <c r="AT43" i="1"/>
  <c r="AT66" i="1" s="1"/>
  <c r="AT183" i="1" s="1"/>
  <c r="G43" i="1"/>
  <c r="G66" i="1" s="1"/>
  <c r="E89" i="1" s="1"/>
  <c r="O43" i="1"/>
  <c r="O66" i="1" s="1"/>
  <c r="M89" i="1" s="1"/>
  <c r="M206" i="1" s="1"/>
  <c r="W43" i="1"/>
  <c r="W66" i="1" s="1"/>
  <c r="U89" i="1" s="1"/>
  <c r="U206" i="1" s="1"/>
  <c r="AE43" i="1"/>
  <c r="AE66" i="1" s="1"/>
  <c r="AE183" i="1" s="1"/>
  <c r="AM43" i="1"/>
  <c r="AU43" i="1"/>
  <c r="AU66" i="1" s="1"/>
  <c r="AS89" i="1" s="1"/>
  <c r="AS206" i="1" s="1"/>
  <c r="I43" i="1"/>
  <c r="I66" i="1" s="1"/>
  <c r="G89" i="1" s="1"/>
  <c r="G206" i="1" s="1"/>
  <c r="Q43" i="1"/>
  <c r="Q66" i="1" s="1"/>
  <c r="Q183" i="1" s="1"/>
  <c r="Y43" i="1"/>
  <c r="Y66" i="1" s="1"/>
  <c r="W89" i="1" s="1"/>
  <c r="W206" i="1" s="1"/>
  <c r="AG43" i="1"/>
  <c r="AG66" i="1" s="1"/>
  <c r="AG183" i="1" s="1"/>
  <c r="AO43" i="1"/>
  <c r="AO66" i="1" s="1"/>
  <c r="AM89" i="1" s="1"/>
  <c r="AM206" i="1" s="1"/>
  <c r="AW43" i="1"/>
  <c r="AW66" i="1" s="1"/>
  <c r="AU89" i="1" s="1"/>
  <c r="AU206" i="1" s="1"/>
  <c r="J43" i="1"/>
  <c r="R43" i="1"/>
  <c r="R66" i="1" s="1"/>
  <c r="P89" i="1" s="1"/>
  <c r="P206" i="1" s="1"/>
  <c r="Z43" i="1"/>
  <c r="Z66" i="1" s="1"/>
  <c r="X89" i="1" s="1"/>
  <c r="X206" i="1" s="1"/>
  <c r="AH43" i="1"/>
  <c r="AH66" i="1" s="1"/>
  <c r="AF89" i="1" s="1"/>
  <c r="AF206" i="1" s="1"/>
  <c r="AP43" i="1"/>
  <c r="AP66" i="1" s="1"/>
  <c r="AN89" i="1" s="1"/>
  <c r="AN206" i="1" s="1"/>
  <c r="AX43" i="1"/>
  <c r="AX66" i="1" s="1"/>
  <c r="AX183" i="1" s="1"/>
  <c r="K43" i="1"/>
  <c r="K66" i="1" s="1"/>
  <c r="I89" i="1" s="1"/>
  <c r="I206" i="1" s="1"/>
  <c r="S43" i="1"/>
  <c r="S66" i="1" s="1"/>
  <c r="S183" i="1" s="1"/>
  <c r="AA43" i="1"/>
  <c r="AI43" i="1"/>
  <c r="AI66" i="1" s="1"/>
  <c r="AI183" i="1" s="1"/>
  <c r="AQ43" i="1"/>
  <c r="AQ66" i="1" s="1"/>
  <c r="AO89" i="1" s="1"/>
  <c r="AO206" i="1" s="1"/>
  <c r="AY43" i="1"/>
  <c r="AY66" i="1" s="1"/>
  <c r="AW89" i="1" s="1"/>
  <c r="AW206" i="1" s="1"/>
  <c r="L43" i="1"/>
  <c r="L66" i="1" s="1"/>
  <c r="L183" i="1" s="1"/>
  <c r="T43" i="1"/>
  <c r="T66" i="1" s="1"/>
  <c r="R89" i="1" s="1"/>
  <c r="R206" i="1" s="1"/>
  <c r="AB43" i="1"/>
  <c r="AB66" i="1" s="1"/>
  <c r="Z89" i="1" s="1"/>
  <c r="Z206" i="1" s="1"/>
  <c r="AJ43" i="1"/>
  <c r="AJ66" i="1" s="1"/>
  <c r="AH89" i="1" s="1"/>
  <c r="AH206" i="1" s="1"/>
  <c r="X43" i="1"/>
  <c r="AZ43" i="1"/>
  <c r="AZ66" i="1" s="1"/>
  <c r="AX89" i="1" s="1"/>
  <c r="AX206" i="1" s="1"/>
  <c r="AC43" i="1"/>
  <c r="AC66" i="1" s="1"/>
  <c r="AA89" i="1" s="1"/>
  <c r="AA206" i="1" s="1"/>
  <c r="AF43" i="1"/>
  <c r="AF66" i="1" s="1"/>
  <c r="AF183" i="1" s="1"/>
  <c r="U43" i="1"/>
  <c r="U66" i="1" s="1"/>
  <c r="U183" i="1" s="1"/>
  <c r="AV43" i="1"/>
  <c r="AV66" i="1" s="1"/>
  <c r="AV183" i="1" s="1"/>
  <c r="AN43" i="1"/>
  <c r="AN66" i="1" s="1"/>
  <c r="AL89" i="1" s="1"/>
  <c r="AL206" i="1" s="1"/>
  <c r="E43" i="1"/>
  <c r="P43" i="1"/>
  <c r="AR43" i="1"/>
  <c r="AR66" i="1" s="1"/>
  <c r="M43" i="1"/>
  <c r="M66" i="1" s="1"/>
  <c r="AS43" i="1"/>
  <c r="AS66" i="1" s="1"/>
  <c r="AQ89" i="1" s="1"/>
  <c r="AQ206" i="1" s="1"/>
  <c r="AK43" i="1"/>
  <c r="AK66" i="1" s="1"/>
  <c r="AK183" i="1" s="1"/>
  <c r="H43" i="1"/>
  <c r="H66" i="1" s="1"/>
  <c r="H183" i="1" s="1"/>
  <c r="G50" i="1"/>
  <c r="G73" i="1" s="1"/>
  <c r="G190" i="1" s="1"/>
  <c r="O50" i="1"/>
  <c r="O73" i="1" s="1"/>
  <c r="M96" i="1" s="1"/>
  <c r="M213" i="1" s="1"/>
  <c r="W50" i="1"/>
  <c r="AE50" i="1"/>
  <c r="AE73" i="1" s="1"/>
  <c r="AC96" i="1" s="1"/>
  <c r="AC213" i="1" s="1"/>
  <c r="AM50" i="1"/>
  <c r="AM73" i="1" s="1"/>
  <c r="AK96" i="1" s="1"/>
  <c r="AK213" i="1" s="1"/>
  <c r="AU50" i="1"/>
  <c r="AU73" i="1" s="1"/>
  <c r="AS96" i="1" s="1"/>
  <c r="AS213" i="1" s="1"/>
  <c r="K50" i="1"/>
  <c r="K73" i="1" s="1"/>
  <c r="I96" i="1" s="1"/>
  <c r="I213" i="1" s="1"/>
  <c r="S50" i="1"/>
  <c r="S73" i="1" s="1"/>
  <c r="S190" i="1" s="1"/>
  <c r="AA50" i="1"/>
  <c r="AA73" i="1" s="1"/>
  <c r="AA190" i="1" s="1"/>
  <c r="AI50" i="1"/>
  <c r="AI73" i="1" s="1"/>
  <c r="AQ50" i="1"/>
  <c r="AY50" i="1"/>
  <c r="AY73" i="1" s="1"/>
  <c r="AW96" i="1" s="1"/>
  <c r="AW213" i="1" s="1"/>
  <c r="J50" i="1"/>
  <c r="J73" i="1" s="1"/>
  <c r="H96" i="1" s="1"/>
  <c r="H213" i="1" s="1"/>
  <c r="U50" i="1"/>
  <c r="U73" i="1" s="1"/>
  <c r="S96" i="1" s="1"/>
  <c r="S213" i="1" s="1"/>
  <c r="AF50" i="1"/>
  <c r="AF73" i="1" s="1"/>
  <c r="AD96" i="1" s="1"/>
  <c r="AD213" i="1" s="1"/>
  <c r="AP50" i="1"/>
  <c r="AP73" i="1" s="1"/>
  <c r="AN96" i="1" s="1"/>
  <c r="AN213" i="1" s="1"/>
  <c r="L50" i="1"/>
  <c r="L73" i="1" s="1"/>
  <c r="J96" i="1" s="1"/>
  <c r="J213" i="1" s="1"/>
  <c r="V50" i="1"/>
  <c r="V73" i="1" s="1"/>
  <c r="T96" i="1" s="1"/>
  <c r="T213" i="1" s="1"/>
  <c r="AG50" i="1"/>
  <c r="AG73" i="1" s="1"/>
  <c r="AE96" i="1" s="1"/>
  <c r="AE213" i="1" s="1"/>
  <c r="AR50" i="1"/>
  <c r="AR73" i="1" s="1"/>
  <c r="AR190" i="1" s="1"/>
  <c r="M50" i="1"/>
  <c r="M73" i="1" s="1"/>
  <c r="K96" i="1" s="1"/>
  <c r="K213" i="1" s="1"/>
  <c r="X50" i="1"/>
  <c r="X73" i="1" s="1"/>
  <c r="V96" i="1" s="1"/>
  <c r="V213" i="1" s="1"/>
  <c r="AH50" i="1"/>
  <c r="AH73" i="1" s="1"/>
  <c r="AF96" i="1" s="1"/>
  <c r="AF213" i="1" s="1"/>
  <c r="AS50" i="1"/>
  <c r="AS73" i="1" s="1"/>
  <c r="AQ96" i="1" s="1"/>
  <c r="AQ213" i="1" s="1"/>
  <c r="I50" i="1"/>
  <c r="I73" i="1" s="1"/>
  <c r="I190" i="1" s="1"/>
  <c r="T50" i="1"/>
  <c r="T73" i="1" s="1"/>
  <c r="R96" i="1" s="1"/>
  <c r="R213" i="1" s="1"/>
  <c r="AD50" i="1"/>
  <c r="AO50" i="1"/>
  <c r="AO73" i="1" s="1"/>
  <c r="AM96" i="1" s="1"/>
  <c r="AM213" i="1" s="1"/>
  <c r="AZ50" i="1"/>
  <c r="AZ73" i="1" s="1"/>
  <c r="AZ190" i="1" s="1"/>
  <c r="P50" i="1"/>
  <c r="P73" i="1" s="1"/>
  <c r="AK50" i="1"/>
  <c r="AK73" i="1" s="1"/>
  <c r="AI96" i="1" s="1"/>
  <c r="AI213" i="1" s="1"/>
  <c r="AT50" i="1"/>
  <c r="AT73" i="1" s="1"/>
  <c r="AR96" i="1" s="1"/>
  <c r="AR213" i="1" s="1"/>
  <c r="AX50" i="1"/>
  <c r="AX73" i="1" s="1"/>
  <c r="AV96" i="1" s="1"/>
  <c r="AV213" i="1" s="1"/>
  <c r="Q50" i="1"/>
  <c r="Q73" i="1" s="1"/>
  <c r="O96" i="1" s="1"/>
  <c r="O213" i="1" s="1"/>
  <c r="AL50" i="1"/>
  <c r="Z50" i="1"/>
  <c r="F50" i="1"/>
  <c r="F73" i="1" s="1"/>
  <c r="D96" i="1" s="1"/>
  <c r="AC50" i="1"/>
  <c r="AC73" i="1" s="1"/>
  <c r="AC190" i="1" s="1"/>
  <c r="R50" i="1"/>
  <c r="R73" i="1" s="1"/>
  <c r="P96" i="1" s="1"/>
  <c r="P213" i="1" s="1"/>
  <c r="AN50" i="1"/>
  <c r="AN73" i="1" s="1"/>
  <c r="AL96" i="1" s="1"/>
  <c r="AL213" i="1" s="1"/>
  <c r="Y50" i="1"/>
  <c r="Y73" i="1" s="1"/>
  <c r="W96" i="1" s="1"/>
  <c r="W213" i="1" s="1"/>
  <c r="AV50" i="1"/>
  <c r="AV73" i="1" s="1"/>
  <c r="AV190" i="1" s="1"/>
  <c r="AW50" i="1"/>
  <c r="AW73" i="1" s="1"/>
  <c r="AU96" i="1" s="1"/>
  <c r="AU213" i="1" s="1"/>
  <c r="N50" i="1"/>
  <c r="N73" i="1" s="1"/>
  <c r="N190" i="1" s="1"/>
  <c r="AJ50" i="1"/>
  <c r="AJ73" i="1" s="1"/>
  <c r="AJ190" i="1" s="1"/>
  <c r="E50" i="1"/>
  <c r="E73" i="1" s="1"/>
  <c r="AB50" i="1"/>
  <c r="AB73" i="1" s="1"/>
  <c r="AB190" i="1" s="1"/>
  <c r="H50" i="1"/>
  <c r="H73" i="1" s="1"/>
  <c r="H190" i="1" s="1"/>
  <c r="AB189" i="1"/>
  <c r="F44" i="1"/>
  <c r="F67" i="1" s="1"/>
  <c r="D90" i="1" s="1"/>
  <c r="N44" i="1"/>
  <c r="V44" i="1"/>
  <c r="V67" i="1" s="1"/>
  <c r="T90" i="1" s="1"/>
  <c r="T207" i="1" s="1"/>
  <c r="AD44" i="1"/>
  <c r="AD67" i="1" s="1"/>
  <c r="AB90" i="1" s="1"/>
  <c r="AB207" i="1" s="1"/>
  <c r="AL44" i="1"/>
  <c r="AL67" i="1" s="1"/>
  <c r="AJ90" i="1" s="1"/>
  <c r="AJ207" i="1" s="1"/>
  <c r="AT44" i="1"/>
  <c r="AT67" i="1" s="1"/>
  <c r="AT184" i="1" s="1"/>
  <c r="G44" i="1"/>
  <c r="G67" i="1" s="1"/>
  <c r="G184" i="1" s="1"/>
  <c r="O44" i="1"/>
  <c r="O67" i="1" s="1"/>
  <c r="M90" i="1" s="1"/>
  <c r="M207" i="1" s="1"/>
  <c r="W44" i="1"/>
  <c r="W67" i="1" s="1"/>
  <c r="W184" i="1" s="1"/>
  <c r="AE44" i="1"/>
  <c r="AM44" i="1"/>
  <c r="AM67" i="1" s="1"/>
  <c r="AM184" i="1" s="1"/>
  <c r="AU44" i="1"/>
  <c r="AU67" i="1" s="1"/>
  <c r="AS90" i="1" s="1"/>
  <c r="AS207" i="1" s="1"/>
  <c r="I44" i="1"/>
  <c r="I67" i="1" s="1"/>
  <c r="G90" i="1" s="1"/>
  <c r="G207" i="1" s="1"/>
  <c r="Q44" i="1"/>
  <c r="Q67" i="1" s="1"/>
  <c r="O90" i="1" s="1"/>
  <c r="O207" i="1" s="1"/>
  <c r="Y44" i="1"/>
  <c r="Y67" i="1" s="1"/>
  <c r="W90" i="1" s="1"/>
  <c r="W207" i="1" s="1"/>
  <c r="AG44" i="1"/>
  <c r="AG67" i="1" s="1"/>
  <c r="AE90" i="1" s="1"/>
  <c r="AE207" i="1" s="1"/>
  <c r="AO44" i="1"/>
  <c r="AO67" i="1" s="1"/>
  <c r="AO184" i="1" s="1"/>
  <c r="AW44" i="1"/>
  <c r="AW67" i="1" s="1"/>
  <c r="AU90" i="1" s="1"/>
  <c r="AU207" i="1" s="1"/>
  <c r="J44" i="1"/>
  <c r="J67" i="1" s="1"/>
  <c r="J184" i="1" s="1"/>
  <c r="R44" i="1"/>
  <c r="R67" i="1" s="1"/>
  <c r="P90" i="1" s="1"/>
  <c r="P207" i="1" s="1"/>
  <c r="Z44" i="1"/>
  <c r="Z67" i="1" s="1"/>
  <c r="X90" i="1" s="1"/>
  <c r="X207" i="1" s="1"/>
  <c r="AH44" i="1"/>
  <c r="AH67" i="1" s="1"/>
  <c r="AH184" i="1" s="1"/>
  <c r="AP44" i="1"/>
  <c r="AP67" i="1" s="1"/>
  <c r="AN90" i="1" s="1"/>
  <c r="AN207" i="1" s="1"/>
  <c r="AX44" i="1"/>
  <c r="AX67" i="1" s="1"/>
  <c r="AV90" i="1" s="1"/>
  <c r="AV207" i="1" s="1"/>
  <c r="K44" i="1"/>
  <c r="K67" i="1" s="1"/>
  <c r="I90" i="1" s="1"/>
  <c r="I207" i="1" s="1"/>
  <c r="S44" i="1"/>
  <c r="S67" i="1" s="1"/>
  <c r="Q90" i="1" s="1"/>
  <c r="Q207" i="1" s="1"/>
  <c r="AA44" i="1"/>
  <c r="AI44" i="1"/>
  <c r="AI67" i="1" s="1"/>
  <c r="AG90" i="1" s="1"/>
  <c r="AG207" i="1" s="1"/>
  <c r="AQ44" i="1"/>
  <c r="AQ67" i="1" s="1"/>
  <c r="AQ184" i="1" s="1"/>
  <c r="AY44" i="1"/>
  <c r="AY67" i="1" s="1"/>
  <c r="AW90" i="1" s="1"/>
  <c r="AW207" i="1" s="1"/>
  <c r="X44" i="1"/>
  <c r="X67" i="1" s="1"/>
  <c r="V90" i="1" s="1"/>
  <c r="V207" i="1" s="1"/>
  <c r="AS44" i="1"/>
  <c r="AS67" i="1" s="1"/>
  <c r="AS184" i="1" s="1"/>
  <c r="E44" i="1"/>
  <c r="E67" i="1" s="1"/>
  <c r="AB44" i="1"/>
  <c r="AB67" i="1" s="1"/>
  <c r="Z90" i="1" s="1"/>
  <c r="Z207" i="1" s="1"/>
  <c r="AV44" i="1"/>
  <c r="AV67" i="1" s="1"/>
  <c r="AT90" i="1" s="1"/>
  <c r="AT207" i="1" s="1"/>
  <c r="H44" i="1"/>
  <c r="H67" i="1" s="1"/>
  <c r="F90" i="1" s="1"/>
  <c r="F207" i="1" s="1"/>
  <c r="AC44" i="1"/>
  <c r="AC67" i="1" s="1"/>
  <c r="AC184" i="1" s="1"/>
  <c r="AZ44" i="1"/>
  <c r="AZ67" i="1" s="1"/>
  <c r="AZ184" i="1" s="1"/>
  <c r="AF44" i="1"/>
  <c r="AF67" i="1" s="1"/>
  <c r="AF184" i="1" s="1"/>
  <c r="U44" i="1"/>
  <c r="U67" i="1" s="1"/>
  <c r="S90" i="1" s="1"/>
  <c r="S207" i="1" s="1"/>
  <c r="AR44" i="1"/>
  <c r="AR67" i="1" s="1"/>
  <c r="AR184" i="1" s="1"/>
  <c r="L44" i="1"/>
  <c r="L67" i="1" s="1"/>
  <c r="J90" i="1" s="1"/>
  <c r="J207" i="1" s="1"/>
  <c r="AN44" i="1"/>
  <c r="AN67" i="1" s="1"/>
  <c r="AL90" i="1" s="1"/>
  <c r="AL207" i="1" s="1"/>
  <c r="P44" i="1"/>
  <c r="P67" i="1" s="1"/>
  <c r="N90" i="1" s="1"/>
  <c r="N207" i="1" s="1"/>
  <c r="M44" i="1"/>
  <c r="M67" i="1" s="1"/>
  <c r="K90" i="1" s="1"/>
  <c r="K207" i="1" s="1"/>
  <c r="T44" i="1"/>
  <c r="T67" i="1" s="1"/>
  <c r="R90" i="1" s="1"/>
  <c r="R207" i="1" s="1"/>
  <c r="AK44" i="1"/>
  <c r="AK67" i="1" s="1"/>
  <c r="AI90" i="1" s="1"/>
  <c r="AI207" i="1" s="1"/>
  <c r="AJ44" i="1"/>
  <c r="AJ67" i="1" s="1"/>
  <c r="AJ184" i="1" s="1"/>
  <c r="G54" i="1"/>
  <c r="G77" i="1" s="1"/>
  <c r="G194" i="1" s="1"/>
  <c r="O54" i="1"/>
  <c r="W54" i="1"/>
  <c r="W77" i="1" s="1"/>
  <c r="U100" i="1" s="1"/>
  <c r="U217" i="1" s="1"/>
  <c r="AE54" i="1"/>
  <c r="AE77" i="1" s="1"/>
  <c r="AE194" i="1" s="1"/>
  <c r="AM54" i="1"/>
  <c r="AM77" i="1" s="1"/>
  <c r="AM194" i="1" s="1"/>
  <c r="AU54" i="1"/>
  <c r="AU77" i="1" s="1"/>
  <c r="AS100" i="1" s="1"/>
  <c r="AS217" i="1" s="1"/>
  <c r="K54" i="1"/>
  <c r="K77" i="1" s="1"/>
  <c r="K194" i="1" s="1"/>
  <c r="S54" i="1"/>
  <c r="S77" i="1" s="1"/>
  <c r="AA54" i="1"/>
  <c r="AA77" i="1" s="1"/>
  <c r="Y100" i="1" s="1"/>
  <c r="Y217" i="1" s="1"/>
  <c r="J54" i="1"/>
  <c r="J77" i="1" s="1"/>
  <c r="H100" i="1" s="1"/>
  <c r="H217" i="1" s="1"/>
  <c r="U54" i="1"/>
  <c r="U77" i="1" s="1"/>
  <c r="S100" i="1" s="1"/>
  <c r="S217" i="1" s="1"/>
  <c r="AF54" i="1"/>
  <c r="AF77" i="1" s="1"/>
  <c r="AF194" i="1" s="1"/>
  <c r="AO54" i="1"/>
  <c r="AO77" i="1" s="1"/>
  <c r="AM100" i="1" s="1"/>
  <c r="AM217" i="1" s="1"/>
  <c r="AX54" i="1"/>
  <c r="AX77" i="1" s="1"/>
  <c r="AX194" i="1" s="1"/>
  <c r="L54" i="1"/>
  <c r="L77" i="1" s="1"/>
  <c r="J100" i="1" s="1"/>
  <c r="J217" i="1" s="1"/>
  <c r="V54" i="1"/>
  <c r="V77" i="1" s="1"/>
  <c r="T100" i="1" s="1"/>
  <c r="T217" i="1" s="1"/>
  <c r="AG54" i="1"/>
  <c r="AG77" i="1" s="1"/>
  <c r="AG194" i="1" s="1"/>
  <c r="AP54" i="1"/>
  <c r="AY54" i="1"/>
  <c r="AY77" i="1" s="1"/>
  <c r="AY194" i="1" s="1"/>
  <c r="M54" i="1"/>
  <c r="M77" i="1" s="1"/>
  <c r="K100" i="1" s="1"/>
  <c r="K217" i="1" s="1"/>
  <c r="X54" i="1"/>
  <c r="X77" i="1" s="1"/>
  <c r="V100" i="1" s="1"/>
  <c r="V217" i="1" s="1"/>
  <c r="AH54" i="1"/>
  <c r="AH77" i="1" s="1"/>
  <c r="AF100" i="1" s="1"/>
  <c r="AF217" i="1" s="1"/>
  <c r="AQ54" i="1"/>
  <c r="AQ77" i="1" s="1"/>
  <c r="AQ194" i="1" s="1"/>
  <c r="AZ54" i="1"/>
  <c r="AZ77" i="1" s="1"/>
  <c r="AX100" i="1" s="1"/>
  <c r="AX217" i="1" s="1"/>
  <c r="I54" i="1"/>
  <c r="I77" i="1" s="1"/>
  <c r="I194" i="1" s="1"/>
  <c r="T54" i="1"/>
  <c r="T77" i="1" s="1"/>
  <c r="R100" i="1" s="1"/>
  <c r="R217" i="1" s="1"/>
  <c r="AD54" i="1"/>
  <c r="AD77" i="1" s="1"/>
  <c r="AD194" i="1" s="1"/>
  <c r="AN54" i="1"/>
  <c r="AN77" i="1" s="1"/>
  <c r="AL100" i="1" s="1"/>
  <c r="AL217" i="1" s="1"/>
  <c r="AW54" i="1"/>
  <c r="AW77" i="1" s="1"/>
  <c r="AU100" i="1" s="1"/>
  <c r="AU217" i="1" s="1"/>
  <c r="P54" i="1"/>
  <c r="P77" i="1" s="1"/>
  <c r="N100" i="1" s="1"/>
  <c r="N217" i="1" s="1"/>
  <c r="AJ54" i="1"/>
  <c r="AJ77" i="1" s="1"/>
  <c r="AJ194" i="1" s="1"/>
  <c r="Y54" i="1"/>
  <c r="Y77" i="1" s="1"/>
  <c r="W100" i="1" s="1"/>
  <c r="W217" i="1" s="1"/>
  <c r="Z54" i="1"/>
  <c r="Z77" i="1" s="1"/>
  <c r="Z194" i="1" s="1"/>
  <c r="AT54" i="1"/>
  <c r="AT77" i="1" s="1"/>
  <c r="AR100" i="1" s="1"/>
  <c r="AR217" i="1" s="1"/>
  <c r="AC54" i="1"/>
  <c r="AC77" i="1" s="1"/>
  <c r="AA100" i="1" s="1"/>
  <c r="AA217" i="1" s="1"/>
  <c r="Q54" i="1"/>
  <c r="Q77" i="1" s="1"/>
  <c r="O100" i="1" s="1"/>
  <c r="O217" i="1" s="1"/>
  <c r="AK54" i="1"/>
  <c r="AK77" i="1" s="1"/>
  <c r="AI100" i="1" s="1"/>
  <c r="AI217" i="1" s="1"/>
  <c r="F54" i="1"/>
  <c r="F77" i="1" s="1"/>
  <c r="F194" i="1" s="1"/>
  <c r="R54" i="1"/>
  <c r="R77" i="1" s="1"/>
  <c r="P100" i="1" s="1"/>
  <c r="P217" i="1" s="1"/>
  <c r="AL54" i="1"/>
  <c r="AL77" i="1" s="1"/>
  <c r="AJ100" i="1" s="1"/>
  <c r="AJ217" i="1" s="1"/>
  <c r="AR54" i="1"/>
  <c r="AR77" i="1" s="1"/>
  <c r="AR194" i="1" s="1"/>
  <c r="AS54" i="1"/>
  <c r="AS77" i="1" s="1"/>
  <c r="AQ100" i="1" s="1"/>
  <c r="AQ217" i="1" s="1"/>
  <c r="AB54" i="1"/>
  <c r="AB77" i="1" s="1"/>
  <c r="Z100" i="1" s="1"/>
  <c r="Z217" i="1" s="1"/>
  <c r="AV54" i="1"/>
  <c r="AV77" i="1" s="1"/>
  <c r="AV194" i="1" s="1"/>
  <c r="N54" i="1"/>
  <c r="N77" i="1" s="1"/>
  <c r="L100" i="1" s="1"/>
  <c r="L217" i="1" s="1"/>
  <c r="AI54" i="1"/>
  <c r="AI77" i="1" s="1"/>
  <c r="AI194" i="1" s="1"/>
  <c r="E54" i="1"/>
  <c r="E77" i="1" s="1"/>
  <c r="H54" i="1"/>
  <c r="H77" i="1" s="1"/>
  <c r="H194" i="1" s="1"/>
  <c r="F45" i="1"/>
  <c r="F68" i="1" s="1"/>
  <c r="F185" i="1" s="1"/>
  <c r="N45" i="1"/>
  <c r="N68" i="1" s="1"/>
  <c r="L91" i="1" s="1"/>
  <c r="L208" i="1" s="1"/>
  <c r="V45" i="1"/>
  <c r="V68" i="1" s="1"/>
  <c r="T91" i="1" s="1"/>
  <c r="T208" i="1" s="1"/>
  <c r="AD45" i="1"/>
  <c r="AD68" i="1" s="1"/>
  <c r="AB91" i="1" s="1"/>
  <c r="AB208" i="1" s="1"/>
  <c r="AL45" i="1"/>
  <c r="AL68" i="1" s="1"/>
  <c r="AJ91" i="1" s="1"/>
  <c r="AJ208" i="1" s="1"/>
  <c r="AT45" i="1"/>
  <c r="AT68" i="1" s="1"/>
  <c r="AT185" i="1" s="1"/>
  <c r="G45" i="1"/>
  <c r="G68" i="1" s="1"/>
  <c r="E91" i="1" s="1"/>
  <c r="O45" i="1"/>
  <c r="O68" i="1" s="1"/>
  <c r="W45" i="1"/>
  <c r="W68" i="1" s="1"/>
  <c r="AE45" i="1"/>
  <c r="AE68" i="1" s="1"/>
  <c r="AE185" i="1" s="1"/>
  <c r="AM45" i="1"/>
  <c r="AM68" i="1" s="1"/>
  <c r="AM185" i="1" s="1"/>
  <c r="AU45" i="1"/>
  <c r="AU68" i="1" s="1"/>
  <c r="AS91" i="1" s="1"/>
  <c r="AS208" i="1" s="1"/>
  <c r="I45" i="1"/>
  <c r="I68" i="1" s="1"/>
  <c r="G91" i="1" s="1"/>
  <c r="G208" i="1" s="1"/>
  <c r="Q45" i="1"/>
  <c r="Q68" i="1" s="1"/>
  <c r="Q185" i="1" s="1"/>
  <c r="Y45" i="1"/>
  <c r="Y68" i="1" s="1"/>
  <c r="Y185" i="1" s="1"/>
  <c r="AG45" i="1"/>
  <c r="AG68" i="1" s="1"/>
  <c r="AE91" i="1" s="1"/>
  <c r="AE208" i="1" s="1"/>
  <c r="AO45" i="1"/>
  <c r="AO68" i="1" s="1"/>
  <c r="AM91" i="1" s="1"/>
  <c r="AM208" i="1" s="1"/>
  <c r="AW45" i="1"/>
  <c r="AW68" i="1" s="1"/>
  <c r="AU91" i="1" s="1"/>
  <c r="AU208" i="1" s="1"/>
  <c r="J45" i="1"/>
  <c r="J68" i="1" s="1"/>
  <c r="H91" i="1" s="1"/>
  <c r="H208" i="1" s="1"/>
  <c r="R45" i="1"/>
  <c r="R68" i="1" s="1"/>
  <c r="P91" i="1" s="1"/>
  <c r="P208" i="1" s="1"/>
  <c r="Z45" i="1"/>
  <c r="Z68" i="1" s="1"/>
  <c r="Z185" i="1" s="1"/>
  <c r="AH45" i="1"/>
  <c r="AH68" i="1" s="1"/>
  <c r="AF91" i="1" s="1"/>
  <c r="AF208" i="1" s="1"/>
  <c r="AP45" i="1"/>
  <c r="AP68" i="1" s="1"/>
  <c r="AN91" i="1" s="1"/>
  <c r="AN208" i="1" s="1"/>
  <c r="AX45" i="1"/>
  <c r="AX68" i="1" s="1"/>
  <c r="AV91" i="1" s="1"/>
  <c r="AV208" i="1" s="1"/>
  <c r="K45" i="1"/>
  <c r="K68" i="1" s="1"/>
  <c r="K185" i="1" s="1"/>
  <c r="S45" i="1"/>
  <c r="S68" i="1" s="1"/>
  <c r="Q91" i="1" s="1"/>
  <c r="Q208" i="1" s="1"/>
  <c r="AA45" i="1"/>
  <c r="AA68" i="1" s="1"/>
  <c r="AA185" i="1" s="1"/>
  <c r="AI45" i="1"/>
  <c r="AI68" i="1" s="1"/>
  <c r="AI185" i="1" s="1"/>
  <c r="AQ45" i="1"/>
  <c r="AQ68" i="1" s="1"/>
  <c r="AQ185" i="1" s="1"/>
  <c r="AY45" i="1"/>
  <c r="AY68" i="1" s="1"/>
  <c r="AW91" i="1" s="1"/>
  <c r="AW208" i="1" s="1"/>
  <c r="T45" i="1"/>
  <c r="T68" i="1" s="1"/>
  <c r="T185" i="1" s="1"/>
  <c r="AN45" i="1"/>
  <c r="AN68" i="1" s="1"/>
  <c r="AL91" i="1" s="1"/>
  <c r="AL208" i="1" s="1"/>
  <c r="U45" i="1"/>
  <c r="U68" i="1" s="1"/>
  <c r="S91" i="1" s="1"/>
  <c r="S208" i="1" s="1"/>
  <c r="AR45" i="1"/>
  <c r="AR68" i="1" s="1"/>
  <c r="AP91" i="1" s="1"/>
  <c r="AP208" i="1" s="1"/>
  <c r="X45" i="1"/>
  <c r="X68" i="1" s="1"/>
  <c r="V91" i="1" s="1"/>
  <c r="V208" i="1" s="1"/>
  <c r="AS45" i="1"/>
  <c r="AS68" i="1" s="1"/>
  <c r="AQ91" i="1" s="1"/>
  <c r="AQ208" i="1" s="1"/>
  <c r="P45" i="1"/>
  <c r="P68" i="1" s="1"/>
  <c r="P185" i="1" s="1"/>
  <c r="AK45" i="1"/>
  <c r="AK68" i="1" s="1"/>
  <c r="AI91" i="1" s="1"/>
  <c r="AI208" i="1" s="1"/>
  <c r="E45" i="1"/>
  <c r="E68" i="1" s="1"/>
  <c r="AB45" i="1"/>
  <c r="AB68" i="1" s="1"/>
  <c r="AB185" i="1" s="1"/>
  <c r="AZ45" i="1"/>
  <c r="AZ68" i="1" s="1"/>
  <c r="AZ185" i="1" s="1"/>
  <c r="H45" i="1"/>
  <c r="H68" i="1" s="1"/>
  <c r="F91" i="1" s="1"/>
  <c r="F208" i="1" s="1"/>
  <c r="M45" i="1"/>
  <c r="M68" i="1" s="1"/>
  <c r="K91" i="1" s="1"/>
  <c r="K208" i="1" s="1"/>
  <c r="AJ45" i="1"/>
  <c r="AJ68" i="1" s="1"/>
  <c r="L45" i="1"/>
  <c r="L68" i="1" s="1"/>
  <c r="L185" i="1" s="1"/>
  <c r="AC45" i="1"/>
  <c r="AC68" i="1" s="1"/>
  <c r="AA91" i="1" s="1"/>
  <c r="AA208" i="1" s="1"/>
  <c r="AV45" i="1"/>
  <c r="AV68" i="1" s="1"/>
  <c r="AT91" i="1" s="1"/>
  <c r="AT208" i="1" s="1"/>
  <c r="AF45" i="1"/>
  <c r="AF68" i="1" s="1"/>
  <c r="AF185" i="1" s="1"/>
  <c r="G56" i="1"/>
  <c r="G79" i="1" s="1"/>
  <c r="G196" i="1" s="1"/>
  <c r="I56" i="1"/>
  <c r="I79" i="1" s="1"/>
  <c r="Q56" i="1"/>
  <c r="Q79" i="1" s="1"/>
  <c r="O102" i="1" s="1"/>
  <c r="O219" i="1" s="1"/>
  <c r="Y56" i="1"/>
  <c r="Y79" i="1" s="1"/>
  <c r="W102" i="1" s="1"/>
  <c r="W219" i="1" s="1"/>
  <c r="AG56" i="1"/>
  <c r="AG79" i="1" s="1"/>
  <c r="AE102" i="1" s="1"/>
  <c r="AE219" i="1" s="1"/>
  <c r="AO56" i="1"/>
  <c r="AO79" i="1" s="1"/>
  <c r="AM102" i="1" s="1"/>
  <c r="AM219" i="1" s="1"/>
  <c r="AW56" i="1"/>
  <c r="AW79" i="1" s="1"/>
  <c r="AU102" i="1" s="1"/>
  <c r="AU219" i="1" s="1"/>
  <c r="J56" i="1"/>
  <c r="J79" i="1" s="1"/>
  <c r="J196" i="1" s="1"/>
  <c r="R56" i="1"/>
  <c r="R79" i="1" s="1"/>
  <c r="P102" i="1" s="1"/>
  <c r="P219" i="1" s="1"/>
  <c r="Z56" i="1"/>
  <c r="Z79" i="1" s="1"/>
  <c r="X102" i="1" s="1"/>
  <c r="X219" i="1" s="1"/>
  <c r="AH56" i="1"/>
  <c r="AH79" i="1" s="1"/>
  <c r="AH196" i="1" s="1"/>
  <c r="AP56" i="1"/>
  <c r="AP79" i="1" s="1"/>
  <c r="AP196" i="1" s="1"/>
  <c r="AX56" i="1"/>
  <c r="AX79" i="1" s="1"/>
  <c r="AV102" i="1" s="1"/>
  <c r="AV219" i="1" s="1"/>
  <c r="K56" i="1"/>
  <c r="K79" i="1" s="1"/>
  <c r="K196" i="1" s="1"/>
  <c r="S56" i="1"/>
  <c r="S79" i="1" s="1"/>
  <c r="Q102" i="1" s="1"/>
  <c r="Q219" i="1" s="1"/>
  <c r="AA56" i="1"/>
  <c r="AA79" i="1" s="1"/>
  <c r="Y102" i="1" s="1"/>
  <c r="Y219" i="1" s="1"/>
  <c r="AI56" i="1"/>
  <c r="AI79" i="1" s="1"/>
  <c r="AG102" i="1" s="1"/>
  <c r="AG219" i="1" s="1"/>
  <c r="AQ56" i="1"/>
  <c r="AQ79" i="1" s="1"/>
  <c r="AY56" i="1"/>
  <c r="AY79" i="1" s="1"/>
  <c r="AY196" i="1" s="1"/>
  <c r="H56" i="1"/>
  <c r="H79" i="1" s="1"/>
  <c r="H196" i="1" s="1"/>
  <c r="P56" i="1"/>
  <c r="P79" i="1" s="1"/>
  <c r="N102" i="1" s="1"/>
  <c r="N219" i="1" s="1"/>
  <c r="X56" i="1"/>
  <c r="X79" i="1" s="1"/>
  <c r="V102" i="1" s="1"/>
  <c r="V219" i="1" s="1"/>
  <c r="AF56" i="1"/>
  <c r="AF79" i="1" s="1"/>
  <c r="AD102" i="1" s="1"/>
  <c r="AD219" i="1" s="1"/>
  <c r="AN56" i="1"/>
  <c r="AN79" i="1" s="1"/>
  <c r="AL102" i="1" s="1"/>
  <c r="AL219" i="1" s="1"/>
  <c r="AV56" i="1"/>
  <c r="AV79" i="1" s="1"/>
  <c r="AV196" i="1" s="1"/>
  <c r="M56" i="1"/>
  <c r="M79" i="1" s="1"/>
  <c r="K102" i="1" s="1"/>
  <c r="K219" i="1" s="1"/>
  <c r="AC56" i="1"/>
  <c r="AC79" i="1" s="1"/>
  <c r="AC196" i="1" s="1"/>
  <c r="AS56" i="1"/>
  <c r="AS79" i="1" s="1"/>
  <c r="AQ102" i="1" s="1"/>
  <c r="AQ219" i="1" s="1"/>
  <c r="AJ56" i="1"/>
  <c r="AJ79" i="1" s="1"/>
  <c r="AH102" i="1" s="1"/>
  <c r="AH219" i="1" s="1"/>
  <c r="U56" i="1"/>
  <c r="U79" i="1" s="1"/>
  <c r="S102" i="1" s="1"/>
  <c r="S219" i="1" s="1"/>
  <c r="V56" i="1"/>
  <c r="V79" i="1" s="1"/>
  <c r="T102" i="1" s="1"/>
  <c r="T219" i="1" s="1"/>
  <c r="F56" i="1"/>
  <c r="F79" i="1" s="1"/>
  <c r="F196" i="1" s="1"/>
  <c r="N56" i="1"/>
  <c r="N79" i="1" s="1"/>
  <c r="L102" i="1" s="1"/>
  <c r="L219" i="1" s="1"/>
  <c r="AD56" i="1"/>
  <c r="AD79" i="1" s="1"/>
  <c r="AT56" i="1"/>
  <c r="AT79" i="1" s="1"/>
  <c r="AT196" i="1" s="1"/>
  <c r="T56" i="1"/>
  <c r="T79" i="1" s="1"/>
  <c r="T196" i="1" s="1"/>
  <c r="O56" i="1"/>
  <c r="O79" i="1" s="1"/>
  <c r="M102" i="1" s="1"/>
  <c r="M219" i="1" s="1"/>
  <c r="AE56" i="1"/>
  <c r="AE79" i="1" s="1"/>
  <c r="AE196" i="1" s="1"/>
  <c r="AU56" i="1"/>
  <c r="AU79" i="1" s="1"/>
  <c r="AS102" i="1" s="1"/>
  <c r="AS219" i="1" s="1"/>
  <c r="AZ56" i="1"/>
  <c r="AZ79" i="1" s="1"/>
  <c r="AX102" i="1" s="1"/>
  <c r="AX219" i="1" s="1"/>
  <c r="AK56" i="1"/>
  <c r="AK79" i="1" s="1"/>
  <c r="AI102" i="1" s="1"/>
  <c r="AI219" i="1" s="1"/>
  <c r="E56" i="1"/>
  <c r="E79" i="1" s="1"/>
  <c r="W56" i="1"/>
  <c r="W79" i="1" s="1"/>
  <c r="U102" i="1" s="1"/>
  <c r="U219" i="1" s="1"/>
  <c r="L56" i="1"/>
  <c r="L79" i="1" s="1"/>
  <c r="AB56" i="1"/>
  <c r="AB79" i="1" s="1"/>
  <c r="AB196" i="1" s="1"/>
  <c r="AR56" i="1"/>
  <c r="AR79" i="1" s="1"/>
  <c r="AP102" i="1" s="1"/>
  <c r="AP219" i="1" s="1"/>
  <c r="AL56" i="1"/>
  <c r="AL79" i="1" s="1"/>
  <c r="AJ102" i="1" s="1"/>
  <c r="AJ219" i="1" s="1"/>
  <c r="AM56" i="1"/>
  <c r="AM79" i="1" s="1"/>
  <c r="AM196" i="1" s="1"/>
  <c r="AE189" i="1"/>
  <c r="AT95" i="1"/>
  <c r="AT212" i="1" s="1"/>
  <c r="AH189" i="1"/>
  <c r="O95" i="1"/>
  <c r="O212" i="1" s="1"/>
  <c r="W189" i="1"/>
  <c r="AC189" i="1"/>
  <c r="O189" i="1"/>
  <c r="AZ189" i="1"/>
  <c r="P189" i="1"/>
  <c r="Q95" i="1"/>
  <c r="Q212" i="1" s="1"/>
  <c r="AN26" i="3"/>
  <c r="AT26" i="3"/>
  <c r="B17" i="6" s="1"/>
  <c r="E17" i="6" s="1"/>
  <c r="AN189" i="1"/>
  <c r="T95" i="1"/>
  <c r="T212" i="1" s="1"/>
  <c r="X95" i="1"/>
  <c r="X212" i="1" s="1"/>
  <c r="AV95" i="1"/>
  <c r="AV212" i="1" s="1"/>
  <c r="AI35" i="3"/>
  <c r="AO23" i="3"/>
  <c r="AO35" i="3" s="1"/>
  <c r="BA49" i="1"/>
  <c r="AD189" i="1"/>
  <c r="D212" i="1"/>
  <c r="D164" i="1"/>
  <c r="D258" i="1" s="1"/>
  <c r="AP189" i="1"/>
  <c r="E212" i="1"/>
  <c r="E72" i="1"/>
  <c r="E118" i="1" s="1"/>
  <c r="F141" i="1" s="1"/>
  <c r="AI189" i="1"/>
  <c r="AS189" i="1"/>
  <c r="I95" i="1"/>
  <c r="I212" i="1" s="1"/>
  <c r="AL189" i="1"/>
  <c r="I189" i="1"/>
  <c r="M189" i="1"/>
  <c r="X189" i="1"/>
  <c r="AF189" i="1"/>
  <c r="J65" i="1"/>
  <c r="H88" i="1" s="1"/>
  <c r="H205" i="1" s="1"/>
  <c r="AM66" i="1"/>
  <c r="AK89" i="1" s="1"/>
  <c r="AK206" i="1" s="1"/>
  <c r="R95" i="1"/>
  <c r="R212" i="1" s="1"/>
  <c r="N189" i="1"/>
  <c r="AK189" i="1"/>
  <c r="AD73" i="1"/>
  <c r="AB96" i="1" s="1"/>
  <c r="AB213" i="1" s="1"/>
  <c r="AA66" i="1"/>
  <c r="Y89" i="1" s="1"/>
  <c r="Y206" i="1" s="1"/>
  <c r="P66" i="1"/>
  <c r="N89" i="1" s="1"/>
  <c r="N206" i="1" s="1"/>
  <c r="AK95" i="1"/>
  <c r="AK212" i="1" s="1"/>
  <c r="AT81" i="1"/>
  <c r="AR104" i="1" s="1"/>
  <c r="AR221" i="1" s="1"/>
  <c r="L189" i="1"/>
  <c r="AR95" i="1"/>
  <c r="AR212" i="1" s="1"/>
  <c r="H95" i="1"/>
  <c r="H212" i="1" s="1"/>
  <c r="Y95" i="1"/>
  <c r="Y212" i="1" s="1"/>
  <c r="AU189" i="1"/>
  <c r="R189" i="1"/>
  <c r="AJ189" i="1"/>
  <c r="Z73" i="1"/>
  <c r="Z190" i="1" s="1"/>
  <c r="AQ73" i="1"/>
  <c r="AO96" i="1" s="1"/>
  <c r="AO213" i="1" s="1"/>
  <c r="AL73" i="1"/>
  <c r="AJ96" i="1" s="1"/>
  <c r="AJ213" i="1" s="1"/>
  <c r="W73" i="1"/>
  <c r="W190" i="1" s="1"/>
  <c r="X66" i="1"/>
  <c r="V89" i="1" s="1"/>
  <c r="V206" i="1" s="1"/>
  <c r="AB81" i="1"/>
  <c r="Z104" i="1" s="1"/>
  <c r="Z221" i="1" s="1"/>
  <c r="O81" i="1"/>
  <c r="O198" i="1" s="1"/>
  <c r="J66" i="1"/>
  <c r="H89" i="1" s="1"/>
  <c r="H206" i="1" s="1"/>
  <c r="AP77" i="1"/>
  <c r="AP194" i="1" s="1"/>
  <c r="AG189" i="1"/>
  <c r="AG81" i="1"/>
  <c r="AG198" i="1" s="1"/>
  <c r="V66" i="1"/>
  <c r="V183" i="1" s="1"/>
  <c r="O77" i="1"/>
  <c r="O194" i="1" s="1"/>
  <c r="B19" i="6"/>
  <c r="E19" i="6" s="1"/>
  <c r="E17" i="9"/>
  <c r="B25" i="6"/>
  <c r="E25" i="6" s="1"/>
  <c r="E23" i="9"/>
  <c r="B12" i="6"/>
  <c r="E12" i="6" s="1"/>
  <c r="E10" i="9"/>
  <c r="B18" i="6"/>
  <c r="E18" i="6" s="1"/>
  <c r="E16" i="9"/>
  <c r="B23" i="6"/>
  <c r="E23" i="6" s="1"/>
  <c r="E21" i="9"/>
  <c r="B21" i="6"/>
  <c r="E21" i="6" s="1"/>
  <c r="E19" i="9"/>
  <c r="B13" i="6"/>
  <c r="E13" i="6" s="1"/>
  <c r="E11" i="9"/>
  <c r="N67" i="1"/>
  <c r="N184" i="1" s="1"/>
  <c r="AE67" i="1"/>
  <c r="AE184" i="1" s="1"/>
  <c r="AO189" i="1"/>
  <c r="G189" i="1"/>
  <c r="AA67" i="1"/>
  <c r="Y90" i="1" s="1"/>
  <c r="Y207" i="1" s="1"/>
  <c r="AT16" i="3"/>
  <c r="B5" i="9" s="1"/>
  <c r="AH23" i="3"/>
  <c r="AH35" i="3" s="1"/>
  <c r="AK23" i="3"/>
  <c r="AN16" i="3"/>
  <c r="K89" i="1" l="1"/>
  <c r="K206" i="1" s="1"/>
  <c r="M183" i="1"/>
  <c r="C88" i="1"/>
  <c r="C157" i="1" s="1"/>
  <c r="AP89" i="1"/>
  <c r="AP206" i="1" s="1"/>
  <c r="AR183" i="1"/>
  <c r="AQ196" i="1"/>
  <c r="AO102" i="1"/>
  <c r="AO219" i="1" s="1"/>
  <c r="W185" i="1"/>
  <c r="U91" i="1"/>
  <c r="U208" i="1" s="1"/>
  <c r="AD196" i="1"/>
  <c r="AB102" i="1"/>
  <c r="AB219" i="1" s="1"/>
  <c r="AT190" i="1"/>
  <c r="AD183" i="1"/>
  <c r="AB89" i="1"/>
  <c r="AB206" i="1" s="1"/>
  <c r="AG88" i="1"/>
  <c r="AG205" i="1" s="1"/>
  <c r="AI182" i="1"/>
  <c r="R182" i="1"/>
  <c r="P88" i="1"/>
  <c r="P205" i="1" s="1"/>
  <c r="M91" i="1"/>
  <c r="M208" i="1" s="1"/>
  <c r="O185" i="1"/>
  <c r="Q100" i="1"/>
  <c r="Q217" i="1" s="1"/>
  <c r="S194" i="1"/>
  <c r="AG96" i="1"/>
  <c r="AG213" i="1" s="1"/>
  <c r="AI190" i="1"/>
  <c r="T184" i="1"/>
  <c r="AT194" i="1"/>
  <c r="L198" i="1"/>
  <c r="J104" i="1"/>
  <c r="J221" i="1" s="1"/>
  <c r="N96" i="1"/>
  <c r="N213" i="1" s="1"/>
  <c r="P190" i="1"/>
  <c r="O104" i="1"/>
  <c r="O221" i="1" s="1"/>
  <c r="Q198" i="1"/>
  <c r="J102" i="1"/>
  <c r="J219" i="1" s="1"/>
  <c r="L196" i="1"/>
  <c r="AJ185" i="1"/>
  <c r="AH91" i="1"/>
  <c r="AH208" i="1" s="1"/>
  <c r="I196" i="1"/>
  <c r="G102" i="1"/>
  <c r="G219" i="1" s="1"/>
  <c r="G55" i="1"/>
  <c r="G78" i="1" s="1"/>
  <c r="G195" i="1" s="1"/>
  <c r="O55" i="1"/>
  <c r="O78" i="1" s="1"/>
  <c r="W55" i="1"/>
  <c r="W78" i="1" s="1"/>
  <c r="W195" i="1" s="1"/>
  <c r="AE55" i="1"/>
  <c r="AE78" i="1" s="1"/>
  <c r="AE195" i="1" s="1"/>
  <c r="AM55" i="1"/>
  <c r="AM78" i="1" s="1"/>
  <c r="AK101" i="1" s="1"/>
  <c r="AK218" i="1" s="1"/>
  <c r="AU55" i="1"/>
  <c r="AU78" i="1" s="1"/>
  <c r="AS101" i="1" s="1"/>
  <c r="AS218" i="1" s="1"/>
  <c r="K55" i="1"/>
  <c r="K78" i="1" s="1"/>
  <c r="I101" i="1" s="1"/>
  <c r="I218" i="1" s="1"/>
  <c r="T55" i="1"/>
  <c r="T78" i="1" s="1"/>
  <c r="R101" i="1" s="1"/>
  <c r="R218" i="1" s="1"/>
  <c r="AC55" i="1"/>
  <c r="AC78" i="1" s="1"/>
  <c r="AA101" i="1" s="1"/>
  <c r="AA218" i="1" s="1"/>
  <c r="AL55" i="1"/>
  <c r="AL78" i="1" s="1"/>
  <c r="AL195" i="1" s="1"/>
  <c r="AV55" i="1"/>
  <c r="AV78" i="1" s="1"/>
  <c r="AT101" i="1" s="1"/>
  <c r="AT218" i="1" s="1"/>
  <c r="L55" i="1"/>
  <c r="L78" i="1" s="1"/>
  <c r="J101" i="1" s="1"/>
  <c r="J218" i="1" s="1"/>
  <c r="U55" i="1"/>
  <c r="U78" i="1" s="1"/>
  <c r="S101" i="1" s="1"/>
  <c r="S218" i="1" s="1"/>
  <c r="AD55" i="1"/>
  <c r="AD78" i="1" s="1"/>
  <c r="AB101" i="1" s="1"/>
  <c r="AB218" i="1" s="1"/>
  <c r="AN55" i="1"/>
  <c r="AN78" i="1" s="1"/>
  <c r="AL101" i="1" s="1"/>
  <c r="AL218" i="1" s="1"/>
  <c r="AW55" i="1"/>
  <c r="AW78" i="1" s="1"/>
  <c r="AU101" i="1" s="1"/>
  <c r="AU218" i="1" s="1"/>
  <c r="M55" i="1"/>
  <c r="M78" i="1" s="1"/>
  <c r="K101" i="1" s="1"/>
  <c r="K218" i="1" s="1"/>
  <c r="V55" i="1"/>
  <c r="V78" i="1" s="1"/>
  <c r="T101" i="1" s="1"/>
  <c r="T218" i="1" s="1"/>
  <c r="AF55" i="1"/>
  <c r="AF78" i="1" s="1"/>
  <c r="AD101" i="1" s="1"/>
  <c r="AD218" i="1" s="1"/>
  <c r="AO55" i="1"/>
  <c r="AO78" i="1" s="1"/>
  <c r="AO195" i="1" s="1"/>
  <c r="AX55" i="1"/>
  <c r="AX78" i="1" s="1"/>
  <c r="AV101" i="1" s="1"/>
  <c r="AV218" i="1" s="1"/>
  <c r="J55" i="1"/>
  <c r="J78" i="1" s="1"/>
  <c r="H101" i="1" s="1"/>
  <c r="H218" i="1" s="1"/>
  <c r="S55" i="1"/>
  <c r="S78" i="1" s="1"/>
  <c r="Q101" i="1" s="1"/>
  <c r="Q218" i="1" s="1"/>
  <c r="AB55" i="1"/>
  <c r="AB78" i="1" s="1"/>
  <c r="AB195" i="1" s="1"/>
  <c r="AK55" i="1"/>
  <c r="AK78" i="1" s="1"/>
  <c r="AI101" i="1" s="1"/>
  <c r="AI218" i="1" s="1"/>
  <c r="AT55" i="1"/>
  <c r="AT78" i="1" s="1"/>
  <c r="AT195" i="1" s="1"/>
  <c r="F55" i="1"/>
  <c r="Y55" i="1"/>
  <c r="Y78" i="1" s="1"/>
  <c r="W101" i="1" s="1"/>
  <c r="W218" i="1" s="1"/>
  <c r="AQ55" i="1"/>
  <c r="AG55" i="1"/>
  <c r="AG78" i="1" s="1"/>
  <c r="AG195" i="1" s="1"/>
  <c r="H55" i="1"/>
  <c r="H78" i="1" s="1"/>
  <c r="H195" i="1" s="1"/>
  <c r="Z55" i="1"/>
  <c r="Z78" i="1" s="1"/>
  <c r="X101" i="1" s="1"/>
  <c r="X218" i="1" s="1"/>
  <c r="AR55" i="1"/>
  <c r="AR78" i="1" s="1"/>
  <c r="AP101" i="1" s="1"/>
  <c r="AP218" i="1" s="1"/>
  <c r="N55" i="1"/>
  <c r="N78" i="1" s="1"/>
  <c r="N195" i="1" s="1"/>
  <c r="AH55" i="1"/>
  <c r="AH78" i="1" s="1"/>
  <c r="AF101" i="1" s="1"/>
  <c r="AF218" i="1" s="1"/>
  <c r="AI55" i="1"/>
  <c r="AI78" i="1" s="1"/>
  <c r="AG101" i="1" s="1"/>
  <c r="AG218" i="1" s="1"/>
  <c r="R55" i="1"/>
  <c r="R78" i="1" s="1"/>
  <c r="P101" i="1" s="1"/>
  <c r="P218" i="1" s="1"/>
  <c r="AJ55" i="1"/>
  <c r="AJ78" i="1" s="1"/>
  <c r="I55" i="1"/>
  <c r="I78" i="1" s="1"/>
  <c r="I195" i="1" s="1"/>
  <c r="AA55" i="1"/>
  <c r="AA78" i="1" s="1"/>
  <c r="AA195" i="1" s="1"/>
  <c r="AS55" i="1"/>
  <c r="AS78" i="1" s="1"/>
  <c r="AQ101" i="1" s="1"/>
  <c r="AQ218" i="1" s="1"/>
  <c r="AY55" i="1"/>
  <c r="AY78" i="1" s="1"/>
  <c r="AY195" i="1" s="1"/>
  <c r="E55" i="1"/>
  <c r="E78" i="1" s="1"/>
  <c r="X55" i="1"/>
  <c r="X78" i="1" s="1"/>
  <c r="X195" i="1" s="1"/>
  <c r="AP55" i="1"/>
  <c r="AP78" i="1" s="1"/>
  <c r="AN101" i="1" s="1"/>
  <c r="AN218" i="1" s="1"/>
  <c r="P55" i="1"/>
  <c r="P78" i="1" s="1"/>
  <c r="N101" i="1" s="1"/>
  <c r="N218" i="1" s="1"/>
  <c r="AZ55" i="1"/>
  <c r="AZ78" i="1" s="1"/>
  <c r="AX101" i="1" s="1"/>
  <c r="AX218" i="1" s="1"/>
  <c r="Q55" i="1"/>
  <c r="Q78" i="1" s="1"/>
  <c r="O101" i="1" s="1"/>
  <c r="O218" i="1" s="1"/>
  <c r="G52" i="1"/>
  <c r="G75" i="1" s="1"/>
  <c r="E98" i="1" s="1"/>
  <c r="O52" i="1"/>
  <c r="O75" i="1" s="1"/>
  <c r="O192" i="1" s="1"/>
  <c r="W52" i="1"/>
  <c r="W75" i="1" s="1"/>
  <c r="W192" i="1" s="1"/>
  <c r="AE52" i="1"/>
  <c r="AE75" i="1" s="1"/>
  <c r="AC98" i="1" s="1"/>
  <c r="AC215" i="1" s="1"/>
  <c r="AM52" i="1"/>
  <c r="AU52" i="1"/>
  <c r="AU75" i="1" s="1"/>
  <c r="AU192" i="1" s="1"/>
  <c r="K52" i="1"/>
  <c r="K75" i="1" s="1"/>
  <c r="K192" i="1" s="1"/>
  <c r="S52" i="1"/>
  <c r="S75" i="1" s="1"/>
  <c r="S192" i="1" s="1"/>
  <c r="AA52" i="1"/>
  <c r="AA75" i="1" s="1"/>
  <c r="Y98" i="1" s="1"/>
  <c r="Y215" i="1" s="1"/>
  <c r="AI52" i="1"/>
  <c r="AI75" i="1" s="1"/>
  <c r="AG98" i="1" s="1"/>
  <c r="AG215" i="1" s="1"/>
  <c r="AQ52" i="1"/>
  <c r="AY52" i="1"/>
  <c r="AY75" i="1" s="1"/>
  <c r="J52" i="1"/>
  <c r="U52" i="1"/>
  <c r="U75" i="1" s="1"/>
  <c r="S98" i="1" s="1"/>
  <c r="S215" i="1" s="1"/>
  <c r="AF52" i="1"/>
  <c r="AF75" i="1" s="1"/>
  <c r="AF192" i="1" s="1"/>
  <c r="AP52" i="1"/>
  <c r="AP75" i="1" s="1"/>
  <c r="AN98" i="1" s="1"/>
  <c r="AN215" i="1" s="1"/>
  <c r="L52" i="1"/>
  <c r="L75" i="1" s="1"/>
  <c r="L192" i="1" s="1"/>
  <c r="V52" i="1"/>
  <c r="V75" i="1" s="1"/>
  <c r="T98" i="1" s="1"/>
  <c r="T215" i="1" s="1"/>
  <c r="AG52" i="1"/>
  <c r="AG75" i="1" s="1"/>
  <c r="AG192" i="1" s="1"/>
  <c r="AR52" i="1"/>
  <c r="AR75" i="1" s="1"/>
  <c r="AP98" i="1" s="1"/>
  <c r="AP215" i="1" s="1"/>
  <c r="M52" i="1"/>
  <c r="M75" i="1" s="1"/>
  <c r="M192" i="1" s="1"/>
  <c r="X52" i="1"/>
  <c r="AH52" i="1"/>
  <c r="AH75" i="1" s="1"/>
  <c r="AF98" i="1" s="1"/>
  <c r="AF215" i="1" s="1"/>
  <c r="AS52" i="1"/>
  <c r="AS75" i="1" s="1"/>
  <c r="AS192" i="1" s="1"/>
  <c r="I52" i="1"/>
  <c r="I75" i="1" s="1"/>
  <c r="G98" i="1" s="1"/>
  <c r="G215" i="1" s="1"/>
  <c r="T52" i="1"/>
  <c r="AD52" i="1"/>
  <c r="AD75" i="1" s="1"/>
  <c r="AB98" i="1" s="1"/>
  <c r="AB215" i="1" s="1"/>
  <c r="AO52" i="1"/>
  <c r="AO75" i="1" s="1"/>
  <c r="AM98" i="1" s="1"/>
  <c r="AM215" i="1" s="1"/>
  <c r="AZ52" i="1"/>
  <c r="AZ75" i="1" s="1"/>
  <c r="AX98" i="1" s="1"/>
  <c r="AX215" i="1" s="1"/>
  <c r="E52" i="1"/>
  <c r="Z52" i="1"/>
  <c r="Z75" i="1" s="1"/>
  <c r="X98" i="1" s="1"/>
  <c r="X215" i="1" s="1"/>
  <c r="AV52" i="1"/>
  <c r="AV75" i="1" s="1"/>
  <c r="AT98" i="1" s="1"/>
  <c r="AT215" i="1" s="1"/>
  <c r="N52" i="1"/>
  <c r="N75" i="1" s="1"/>
  <c r="N192" i="1" s="1"/>
  <c r="AN52" i="1"/>
  <c r="AN75" i="1" s="1"/>
  <c r="AL98" i="1" s="1"/>
  <c r="AL215" i="1" s="1"/>
  <c r="F52" i="1"/>
  <c r="F75" i="1" s="1"/>
  <c r="D98" i="1" s="1"/>
  <c r="AB52" i="1"/>
  <c r="AB75" i="1" s="1"/>
  <c r="Z98" i="1" s="1"/>
  <c r="Z215" i="1" s="1"/>
  <c r="AW52" i="1"/>
  <c r="AJ52" i="1"/>
  <c r="AJ75" i="1" s="1"/>
  <c r="AH98" i="1" s="1"/>
  <c r="AH215" i="1" s="1"/>
  <c r="R52" i="1"/>
  <c r="R75" i="1" s="1"/>
  <c r="R192" i="1" s="1"/>
  <c r="H52" i="1"/>
  <c r="H75" i="1" s="1"/>
  <c r="H192" i="1" s="1"/>
  <c r="AC52" i="1"/>
  <c r="AC75" i="1" s="1"/>
  <c r="AC192" i="1" s="1"/>
  <c r="AX52" i="1"/>
  <c r="AX75" i="1" s="1"/>
  <c r="AX192" i="1" s="1"/>
  <c r="AK52" i="1"/>
  <c r="AK75" i="1" s="1"/>
  <c r="AI98" i="1" s="1"/>
  <c r="AI215" i="1" s="1"/>
  <c r="AL52" i="1"/>
  <c r="Y52" i="1"/>
  <c r="Y75" i="1" s="1"/>
  <c r="W98" i="1" s="1"/>
  <c r="W215" i="1" s="1"/>
  <c r="AT52" i="1"/>
  <c r="AT75" i="1" s="1"/>
  <c r="AT192" i="1" s="1"/>
  <c r="P52" i="1"/>
  <c r="P75" i="1" s="1"/>
  <c r="N98" i="1" s="1"/>
  <c r="N215" i="1" s="1"/>
  <c r="Q52" i="1"/>
  <c r="Q75" i="1" s="1"/>
  <c r="Q192" i="1" s="1"/>
  <c r="F47" i="1"/>
  <c r="F70" i="1" s="1"/>
  <c r="D93" i="1" s="1"/>
  <c r="N47" i="1"/>
  <c r="N70" i="1" s="1"/>
  <c r="L93" i="1" s="1"/>
  <c r="L210" i="1" s="1"/>
  <c r="V47" i="1"/>
  <c r="V70" i="1" s="1"/>
  <c r="V187" i="1" s="1"/>
  <c r="G47" i="1"/>
  <c r="G70" i="1" s="1"/>
  <c r="G187" i="1" s="1"/>
  <c r="O47" i="1"/>
  <c r="W47" i="1"/>
  <c r="W70" i="1" s="1"/>
  <c r="W187" i="1" s="1"/>
  <c r="AE47" i="1"/>
  <c r="AE70" i="1" s="1"/>
  <c r="AC93" i="1" s="1"/>
  <c r="AC210" i="1" s="1"/>
  <c r="AM47" i="1"/>
  <c r="AM70" i="1" s="1"/>
  <c r="AK93" i="1" s="1"/>
  <c r="AK210" i="1" s="1"/>
  <c r="AU47" i="1"/>
  <c r="AU70" i="1" s="1"/>
  <c r="AU187" i="1" s="1"/>
  <c r="K47" i="1"/>
  <c r="K70" i="1" s="1"/>
  <c r="I93" i="1" s="1"/>
  <c r="I210" i="1" s="1"/>
  <c r="S47" i="1"/>
  <c r="S70" i="1" s="1"/>
  <c r="Q93" i="1" s="1"/>
  <c r="Q210" i="1" s="1"/>
  <c r="AA47" i="1"/>
  <c r="AA70" i="1" s="1"/>
  <c r="AI47" i="1"/>
  <c r="AI70" i="1" s="1"/>
  <c r="AG93" i="1" s="1"/>
  <c r="AG210" i="1" s="1"/>
  <c r="AQ47" i="1"/>
  <c r="AQ70" i="1" s="1"/>
  <c r="AO93" i="1" s="1"/>
  <c r="AO210" i="1" s="1"/>
  <c r="AY47" i="1"/>
  <c r="AY70" i="1" s="1"/>
  <c r="AW93" i="1" s="1"/>
  <c r="AW210" i="1" s="1"/>
  <c r="M47" i="1"/>
  <c r="M70" i="1" s="1"/>
  <c r="M187" i="1" s="1"/>
  <c r="Z47" i="1"/>
  <c r="Z70" i="1" s="1"/>
  <c r="Z187" i="1" s="1"/>
  <c r="AK47" i="1"/>
  <c r="AK70" i="1" s="1"/>
  <c r="AK187" i="1" s="1"/>
  <c r="AV47" i="1"/>
  <c r="AV70" i="1" s="1"/>
  <c r="AT93" i="1" s="1"/>
  <c r="AT210" i="1" s="1"/>
  <c r="P47" i="1"/>
  <c r="P70" i="1" s="1"/>
  <c r="P187" i="1" s="1"/>
  <c r="AB47" i="1"/>
  <c r="AL47" i="1"/>
  <c r="AL70" i="1" s="1"/>
  <c r="AJ93" i="1" s="1"/>
  <c r="AJ210" i="1" s="1"/>
  <c r="AW47" i="1"/>
  <c r="AW70" i="1" s="1"/>
  <c r="AW187" i="1" s="1"/>
  <c r="Q47" i="1"/>
  <c r="Q70" i="1" s="1"/>
  <c r="Q187" i="1" s="1"/>
  <c r="AC47" i="1"/>
  <c r="AC70" i="1" s="1"/>
  <c r="AA93" i="1" s="1"/>
  <c r="AA210" i="1" s="1"/>
  <c r="AN47" i="1"/>
  <c r="AN70" i="1" s="1"/>
  <c r="AN187" i="1" s="1"/>
  <c r="AX47" i="1"/>
  <c r="AX70" i="1" s="1"/>
  <c r="AX187" i="1" s="1"/>
  <c r="L47" i="1"/>
  <c r="L70" i="1" s="1"/>
  <c r="L187" i="1" s="1"/>
  <c r="Y47" i="1"/>
  <c r="Y70" i="1" s="1"/>
  <c r="W93" i="1" s="1"/>
  <c r="W210" i="1" s="1"/>
  <c r="AJ47" i="1"/>
  <c r="AJ70" i="1" s="1"/>
  <c r="AJ187" i="1" s="1"/>
  <c r="AT47" i="1"/>
  <c r="AT70" i="1" s="1"/>
  <c r="AR93" i="1" s="1"/>
  <c r="AR210" i="1" s="1"/>
  <c r="H47" i="1"/>
  <c r="H70" i="1" s="1"/>
  <c r="H187" i="1" s="1"/>
  <c r="AF47" i="1"/>
  <c r="AF70" i="1" s="1"/>
  <c r="AF187" i="1" s="1"/>
  <c r="AP47" i="1"/>
  <c r="AP70" i="1" s="1"/>
  <c r="AN93" i="1" s="1"/>
  <c r="AN210" i="1" s="1"/>
  <c r="AR47" i="1"/>
  <c r="AR70" i="1" s="1"/>
  <c r="AP93" i="1" s="1"/>
  <c r="AP210" i="1" s="1"/>
  <c r="X47" i="1"/>
  <c r="X70" i="1" s="1"/>
  <c r="X187" i="1" s="1"/>
  <c r="I47" i="1"/>
  <c r="I70" i="1" s="1"/>
  <c r="I187" i="1" s="1"/>
  <c r="AG47" i="1"/>
  <c r="AG70" i="1" s="1"/>
  <c r="AE93" i="1" s="1"/>
  <c r="AE210" i="1" s="1"/>
  <c r="R47" i="1"/>
  <c r="R70" i="1" s="1"/>
  <c r="P93" i="1" s="1"/>
  <c r="P210" i="1" s="1"/>
  <c r="J47" i="1"/>
  <c r="J70" i="1" s="1"/>
  <c r="H93" i="1" s="1"/>
  <c r="H210" i="1" s="1"/>
  <c r="AH47" i="1"/>
  <c r="AH70" i="1" s="1"/>
  <c r="AH187" i="1" s="1"/>
  <c r="AO47" i="1"/>
  <c r="AO70" i="1" s="1"/>
  <c r="AM93" i="1" s="1"/>
  <c r="AM210" i="1" s="1"/>
  <c r="T47" i="1"/>
  <c r="T70" i="1" s="1"/>
  <c r="R93" i="1" s="1"/>
  <c r="R210" i="1" s="1"/>
  <c r="U47" i="1"/>
  <c r="U70" i="1" s="1"/>
  <c r="S93" i="1" s="1"/>
  <c r="S210" i="1" s="1"/>
  <c r="AS47" i="1"/>
  <c r="AS70" i="1" s="1"/>
  <c r="AQ93" i="1" s="1"/>
  <c r="AQ210" i="1" s="1"/>
  <c r="E47" i="1"/>
  <c r="AD47" i="1"/>
  <c r="AD70" i="1" s="1"/>
  <c r="AB93" i="1" s="1"/>
  <c r="AB210" i="1" s="1"/>
  <c r="AZ47" i="1"/>
  <c r="AZ70" i="1" s="1"/>
  <c r="AZ187" i="1" s="1"/>
  <c r="I57" i="1"/>
  <c r="I80" i="1" s="1"/>
  <c r="G103" i="1" s="1"/>
  <c r="G220" i="1" s="1"/>
  <c r="Q57" i="1"/>
  <c r="Q80" i="1" s="1"/>
  <c r="O103" i="1" s="1"/>
  <c r="O220" i="1" s="1"/>
  <c r="Y57" i="1"/>
  <c r="Y80" i="1" s="1"/>
  <c r="Y197" i="1" s="1"/>
  <c r="AG57" i="1"/>
  <c r="AG80" i="1" s="1"/>
  <c r="AG197" i="1" s="1"/>
  <c r="AO57" i="1"/>
  <c r="AW57" i="1"/>
  <c r="AW80" i="1" s="1"/>
  <c r="J57" i="1"/>
  <c r="J80" i="1" s="1"/>
  <c r="J197" i="1" s="1"/>
  <c r="R57" i="1"/>
  <c r="R80" i="1" s="1"/>
  <c r="P103" i="1" s="1"/>
  <c r="P220" i="1" s="1"/>
  <c r="Z57" i="1"/>
  <c r="Z80" i="1" s="1"/>
  <c r="AH57" i="1"/>
  <c r="AH80" i="1" s="1"/>
  <c r="AF103" i="1" s="1"/>
  <c r="AF220" i="1" s="1"/>
  <c r="AP57" i="1"/>
  <c r="AP80" i="1" s="1"/>
  <c r="AN103" i="1" s="1"/>
  <c r="AN220" i="1" s="1"/>
  <c r="AX57" i="1"/>
  <c r="AX80" i="1" s="1"/>
  <c r="AV103" i="1" s="1"/>
  <c r="AV220" i="1" s="1"/>
  <c r="K57" i="1"/>
  <c r="K80" i="1" s="1"/>
  <c r="S57" i="1"/>
  <c r="S80" i="1" s="1"/>
  <c r="AA57" i="1"/>
  <c r="AA80" i="1" s="1"/>
  <c r="AA197" i="1" s="1"/>
  <c r="AI57" i="1"/>
  <c r="AI80" i="1" s="1"/>
  <c r="AG103" i="1" s="1"/>
  <c r="AG220" i="1" s="1"/>
  <c r="AQ57" i="1"/>
  <c r="AQ80" i="1" s="1"/>
  <c r="AO103" i="1" s="1"/>
  <c r="AO220" i="1" s="1"/>
  <c r="AY57" i="1"/>
  <c r="AY80" i="1" s="1"/>
  <c r="AW103" i="1" s="1"/>
  <c r="AW220" i="1" s="1"/>
  <c r="H57" i="1"/>
  <c r="H80" i="1" s="1"/>
  <c r="H197" i="1" s="1"/>
  <c r="P57" i="1"/>
  <c r="P80" i="1" s="1"/>
  <c r="N103" i="1" s="1"/>
  <c r="N220" i="1" s="1"/>
  <c r="X57" i="1"/>
  <c r="AF57" i="1"/>
  <c r="AF80" i="1" s="1"/>
  <c r="AF197" i="1" s="1"/>
  <c r="AN57" i="1"/>
  <c r="AN80" i="1" s="1"/>
  <c r="AN197" i="1" s="1"/>
  <c r="AV57" i="1"/>
  <c r="AV80" i="1" s="1"/>
  <c r="AT103" i="1" s="1"/>
  <c r="AT220" i="1" s="1"/>
  <c r="M57" i="1"/>
  <c r="M80" i="1" s="1"/>
  <c r="M197" i="1" s="1"/>
  <c r="AC57" i="1"/>
  <c r="AC80" i="1" s="1"/>
  <c r="AC197" i="1" s="1"/>
  <c r="AS57" i="1"/>
  <c r="AS80" i="1" s="1"/>
  <c r="AQ103" i="1" s="1"/>
  <c r="AQ220" i="1" s="1"/>
  <c r="AJ57" i="1"/>
  <c r="AJ80" i="1" s="1"/>
  <c r="AH103" i="1" s="1"/>
  <c r="AH220" i="1" s="1"/>
  <c r="AK57" i="1"/>
  <c r="AK80" i="1" s="1"/>
  <c r="AI103" i="1" s="1"/>
  <c r="AI220" i="1" s="1"/>
  <c r="AL57" i="1"/>
  <c r="AL80" i="1" s="1"/>
  <c r="AL197" i="1" s="1"/>
  <c r="W57" i="1"/>
  <c r="W80" i="1" s="1"/>
  <c r="U103" i="1" s="1"/>
  <c r="U220" i="1" s="1"/>
  <c r="AM57" i="1"/>
  <c r="AM80" i="1" s="1"/>
  <c r="N57" i="1"/>
  <c r="N80" i="1" s="1"/>
  <c r="N197" i="1" s="1"/>
  <c r="AD57" i="1"/>
  <c r="AD80" i="1" s="1"/>
  <c r="AB103" i="1" s="1"/>
  <c r="AB220" i="1" s="1"/>
  <c r="AT57" i="1"/>
  <c r="AT80" i="1" s="1"/>
  <c r="AT197" i="1" s="1"/>
  <c r="T57" i="1"/>
  <c r="T80" i="1" s="1"/>
  <c r="R103" i="1" s="1"/>
  <c r="R220" i="1" s="1"/>
  <c r="U57" i="1"/>
  <c r="V57" i="1"/>
  <c r="V80" i="1" s="1"/>
  <c r="T103" i="1" s="1"/>
  <c r="T220" i="1" s="1"/>
  <c r="G57" i="1"/>
  <c r="G80" i="1" s="1"/>
  <c r="G197" i="1" s="1"/>
  <c r="O57" i="1"/>
  <c r="O80" i="1" s="1"/>
  <c r="O197" i="1" s="1"/>
  <c r="AE57" i="1"/>
  <c r="AE80" i="1" s="1"/>
  <c r="AC103" i="1" s="1"/>
  <c r="AC220" i="1" s="1"/>
  <c r="AU57" i="1"/>
  <c r="AU80" i="1" s="1"/>
  <c r="AS103" i="1" s="1"/>
  <c r="AS220" i="1" s="1"/>
  <c r="AZ57" i="1"/>
  <c r="AZ80" i="1" s="1"/>
  <c r="AX103" i="1" s="1"/>
  <c r="AX220" i="1" s="1"/>
  <c r="F57" i="1"/>
  <c r="F80" i="1" s="1"/>
  <c r="D103" i="1" s="1"/>
  <c r="L57" i="1"/>
  <c r="L80" i="1" s="1"/>
  <c r="L197" i="1" s="1"/>
  <c r="AB57" i="1"/>
  <c r="AB80" i="1" s="1"/>
  <c r="Z103" i="1" s="1"/>
  <c r="Z220" i="1" s="1"/>
  <c r="AR57" i="1"/>
  <c r="AR80" i="1" s="1"/>
  <c r="AP103" i="1" s="1"/>
  <c r="AP220" i="1" s="1"/>
  <c r="E57" i="1"/>
  <c r="I59" i="1"/>
  <c r="I82" i="1" s="1"/>
  <c r="Q59" i="1"/>
  <c r="Q82" i="1" s="1"/>
  <c r="O105" i="1" s="1"/>
  <c r="O222" i="1" s="1"/>
  <c r="Y59" i="1"/>
  <c r="Y82" i="1" s="1"/>
  <c r="Y199" i="1" s="1"/>
  <c r="AG59" i="1"/>
  <c r="AG82" i="1" s="1"/>
  <c r="AE105" i="1" s="1"/>
  <c r="AE222" i="1" s="1"/>
  <c r="AO59" i="1"/>
  <c r="AO82" i="1" s="1"/>
  <c r="AO199" i="1" s="1"/>
  <c r="AW59" i="1"/>
  <c r="AW82" i="1" s="1"/>
  <c r="J59" i="1"/>
  <c r="J82" i="1" s="1"/>
  <c r="H105" i="1" s="1"/>
  <c r="H222" i="1" s="1"/>
  <c r="R59" i="1"/>
  <c r="R82" i="1" s="1"/>
  <c r="P105" i="1" s="1"/>
  <c r="P222" i="1" s="1"/>
  <c r="Z59" i="1"/>
  <c r="Z82" i="1" s="1"/>
  <c r="X105" i="1" s="1"/>
  <c r="X222" i="1" s="1"/>
  <c r="AH59" i="1"/>
  <c r="AH82" i="1" s="1"/>
  <c r="AH199" i="1" s="1"/>
  <c r="AP59" i="1"/>
  <c r="AP82" i="1" s="1"/>
  <c r="AP199" i="1" s="1"/>
  <c r="AX59" i="1"/>
  <c r="AX82" i="1" s="1"/>
  <c r="AV105" i="1" s="1"/>
  <c r="AV222" i="1" s="1"/>
  <c r="K59" i="1"/>
  <c r="K82" i="1" s="1"/>
  <c r="I105" i="1" s="1"/>
  <c r="I222" i="1" s="1"/>
  <c r="S59" i="1"/>
  <c r="S82" i="1" s="1"/>
  <c r="Q105" i="1" s="1"/>
  <c r="Q222" i="1" s="1"/>
  <c r="AA59" i="1"/>
  <c r="AA82" i="1" s="1"/>
  <c r="Y105" i="1" s="1"/>
  <c r="Y222" i="1" s="1"/>
  <c r="AI59" i="1"/>
  <c r="AI82" i="1" s="1"/>
  <c r="AG105" i="1" s="1"/>
  <c r="AG222" i="1" s="1"/>
  <c r="AQ59" i="1"/>
  <c r="AQ82" i="1" s="1"/>
  <c r="AQ199" i="1" s="1"/>
  <c r="AY59" i="1"/>
  <c r="AY82" i="1" s="1"/>
  <c r="H59" i="1"/>
  <c r="H82" i="1" s="1"/>
  <c r="P59" i="1"/>
  <c r="X59" i="1"/>
  <c r="X82" i="1" s="1"/>
  <c r="V105" i="1" s="1"/>
  <c r="V222" i="1" s="1"/>
  <c r="AF59" i="1"/>
  <c r="AF82" i="1" s="1"/>
  <c r="AF199" i="1" s="1"/>
  <c r="AN59" i="1"/>
  <c r="AN82" i="1" s="1"/>
  <c r="AL105" i="1" s="1"/>
  <c r="AL222" i="1" s="1"/>
  <c r="AV59" i="1"/>
  <c r="AV82" i="1" s="1"/>
  <c r="M59" i="1"/>
  <c r="M82" i="1" s="1"/>
  <c r="K105" i="1" s="1"/>
  <c r="K222" i="1" s="1"/>
  <c r="AC59" i="1"/>
  <c r="AC82" i="1" s="1"/>
  <c r="AA105" i="1" s="1"/>
  <c r="AA222" i="1" s="1"/>
  <c r="AS59" i="1"/>
  <c r="AS82" i="1" s="1"/>
  <c r="AQ105" i="1" s="1"/>
  <c r="AQ222" i="1" s="1"/>
  <c r="T59" i="1"/>
  <c r="T82" i="1" s="1"/>
  <c r="R105" i="1" s="1"/>
  <c r="R222" i="1" s="1"/>
  <c r="E59" i="1"/>
  <c r="E82" i="1" s="1"/>
  <c r="V59" i="1"/>
  <c r="V82" i="1" s="1"/>
  <c r="T105" i="1" s="1"/>
  <c r="T222" i="1" s="1"/>
  <c r="G59" i="1"/>
  <c r="G82" i="1" s="1"/>
  <c r="E105" i="1" s="1"/>
  <c r="N59" i="1"/>
  <c r="N82" i="1" s="1"/>
  <c r="L105" i="1" s="1"/>
  <c r="L222" i="1" s="1"/>
  <c r="AD59" i="1"/>
  <c r="AD82" i="1" s="1"/>
  <c r="AD199" i="1" s="1"/>
  <c r="AT59" i="1"/>
  <c r="AT82" i="1" s="1"/>
  <c r="AR105" i="1" s="1"/>
  <c r="AR222" i="1" s="1"/>
  <c r="AJ59" i="1"/>
  <c r="AJ82" i="1" s="1"/>
  <c r="AH105" i="1" s="1"/>
  <c r="AH222" i="1" s="1"/>
  <c r="AK59" i="1"/>
  <c r="AK82" i="1" s="1"/>
  <c r="AK199" i="1" s="1"/>
  <c r="O59" i="1"/>
  <c r="O82" i="1" s="1"/>
  <c r="M105" i="1" s="1"/>
  <c r="M222" i="1" s="1"/>
  <c r="AE59" i="1"/>
  <c r="AE82" i="1" s="1"/>
  <c r="AC105" i="1" s="1"/>
  <c r="AC222" i="1" s="1"/>
  <c r="AU59" i="1"/>
  <c r="AU82" i="1" s="1"/>
  <c r="AS105" i="1" s="1"/>
  <c r="AS222" i="1" s="1"/>
  <c r="AZ59" i="1"/>
  <c r="AZ82" i="1" s="1"/>
  <c r="AX105" i="1" s="1"/>
  <c r="AX222" i="1" s="1"/>
  <c r="U59" i="1"/>
  <c r="U82" i="1" s="1"/>
  <c r="U199" i="1" s="1"/>
  <c r="AL59" i="1"/>
  <c r="AL82" i="1" s="1"/>
  <c r="AJ105" i="1" s="1"/>
  <c r="AJ222" i="1" s="1"/>
  <c r="AM59" i="1"/>
  <c r="AM82" i="1" s="1"/>
  <c r="AM199" i="1" s="1"/>
  <c r="L59" i="1"/>
  <c r="L82" i="1" s="1"/>
  <c r="J105" i="1" s="1"/>
  <c r="J222" i="1" s="1"/>
  <c r="AB59" i="1"/>
  <c r="AR59" i="1"/>
  <c r="AR82" i="1" s="1"/>
  <c r="AR199" i="1" s="1"/>
  <c r="F59" i="1"/>
  <c r="F82" i="1" s="1"/>
  <c r="D105" i="1" s="1"/>
  <c r="W59" i="1"/>
  <c r="W82" i="1" s="1"/>
  <c r="W199" i="1" s="1"/>
  <c r="AT89" i="1"/>
  <c r="AT206" i="1" s="1"/>
  <c r="O190" i="1"/>
  <c r="F46" i="1"/>
  <c r="F69" i="1" s="1"/>
  <c r="D92" i="1" s="1"/>
  <c r="N46" i="1"/>
  <c r="N69" i="1" s="1"/>
  <c r="L92" i="1" s="1"/>
  <c r="L209" i="1" s="1"/>
  <c r="V46" i="1"/>
  <c r="AD46" i="1"/>
  <c r="AD69" i="1" s="1"/>
  <c r="AB92" i="1" s="1"/>
  <c r="AB209" i="1" s="1"/>
  <c r="AL46" i="1"/>
  <c r="AL69" i="1" s="1"/>
  <c r="AJ92" i="1" s="1"/>
  <c r="AJ209" i="1" s="1"/>
  <c r="AT46" i="1"/>
  <c r="AT69" i="1" s="1"/>
  <c r="AR92" i="1" s="1"/>
  <c r="AR209" i="1" s="1"/>
  <c r="G46" i="1"/>
  <c r="G69" i="1" s="1"/>
  <c r="E92" i="1" s="1"/>
  <c r="O46" i="1"/>
  <c r="O69" i="1" s="1"/>
  <c r="O186" i="1" s="1"/>
  <c r="W46" i="1"/>
  <c r="W69" i="1" s="1"/>
  <c r="W186" i="1" s="1"/>
  <c r="AE46" i="1"/>
  <c r="AE69" i="1" s="1"/>
  <c r="AE186" i="1" s="1"/>
  <c r="AM46" i="1"/>
  <c r="AM69" i="1" s="1"/>
  <c r="AK92" i="1" s="1"/>
  <c r="AK209" i="1" s="1"/>
  <c r="AU46" i="1"/>
  <c r="AU69" i="1" s="1"/>
  <c r="AU186" i="1" s="1"/>
  <c r="K46" i="1"/>
  <c r="K69" i="1" s="1"/>
  <c r="K186" i="1" s="1"/>
  <c r="S46" i="1"/>
  <c r="S69" i="1" s="1"/>
  <c r="S186" i="1" s="1"/>
  <c r="AA46" i="1"/>
  <c r="AA69" i="1" s="1"/>
  <c r="Y92" i="1" s="1"/>
  <c r="Y209" i="1" s="1"/>
  <c r="AI46" i="1"/>
  <c r="AI69" i="1" s="1"/>
  <c r="AG92" i="1" s="1"/>
  <c r="AG209" i="1" s="1"/>
  <c r="AQ46" i="1"/>
  <c r="AQ69" i="1" s="1"/>
  <c r="AO92" i="1" s="1"/>
  <c r="AO209" i="1" s="1"/>
  <c r="AY46" i="1"/>
  <c r="AY69" i="1" s="1"/>
  <c r="AW92" i="1" s="1"/>
  <c r="AW209" i="1" s="1"/>
  <c r="J46" i="1"/>
  <c r="X46" i="1"/>
  <c r="X69" i="1" s="1"/>
  <c r="X186" i="1" s="1"/>
  <c r="AJ46" i="1"/>
  <c r="AJ69" i="1" s="1"/>
  <c r="AH92" i="1" s="1"/>
  <c r="AH209" i="1" s="1"/>
  <c r="AW46" i="1"/>
  <c r="AW69" i="1" s="1"/>
  <c r="AU92" i="1" s="1"/>
  <c r="AU209" i="1" s="1"/>
  <c r="L46" i="1"/>
  <c r="L69" i="1" s="1"/>
  <c r="L186" i="1" s="1"/>
  <c r="Y46" i="1"/>
  <c r="Y69" i="1" s="1"/>
  <c r="W92" i="1" s="1"/>
  <c r="W209" i="1" s="1"/>
  <c r="AK46" i="1"/>
  <c r="AK69" i="1" s="1"/>
  <c r="AI92" i="1" s="1"/>
  <c r="AI209" i="1" s="1"/>
  <c r="AX46" i="1"/>
  <c r="AX69" i="1" s="1"/>
  <c r="AV92" i="1" s="1"/>
  <c r="AV209" i="1" s="1"/>
  <c r="M46" i="1"/>
  <c r="Z46" i="1"/>
  <c r="Z69" i="1" s="1"/>
  <c r="AN46" i="1"/>
  <c r="AN69" i="1" s="1"/>
  <c r="AN186" i="1" s="1"/>
  <c r="AZ46" i="1"/>
  <c r="AZ69" i="1" s="1"/>
  <c r="AZ186" i="1" s="1"/>
  <c r="I46" i="1"/>
  <c r="I69" i="1" s="1"/>
  <c r="G92" i="1" s="1"/>
  <c r="G209" i="1" s="1"/>
  <c r="U46" i="1"/>
  <c r="U69" i="1" s="1"/>
  <c r="U186" i="1" s="1"/>
  <c r="AH46" i="1"/>
  <c r="AH69" i="1" s="1"/>
  <c r="AF92" i="1" s="1"/>
  <c r="AF209" i="1" s="1"/>
  <c r="AV46" i="1"/>
  <c r="AV69" i="1" s="1"/>
  <c r="AT92" i="1" s="1"/>
  <c r="AT209" i="1" s="1"/>
  <c r="AC46" i="1"/>
  <c r="AC69" i="1" s="1"/>
  <c r="AA92" i="1" s="1"/>
  <c r="AA209" i="1" s="1"/>
  <c r="AP46" i="1"/>
  <c r="AP69" i="1" s="1"/>
  <c r="AN92" i="1" s="1"/>
  <c r="AN209" i="1" s="1"/>
  <c r="R46" i="1"/>
  <c r="R69" i="1" s="1"/>
  <c r="P92" i="1" s="1"/>
  <c r="P209" i="1" s="1"/>
  <c r="E46" i="1"/>
  <c r="AF46" i="1"/>
  <c r="AF69" i="1" s="1"/>
  <c r="AD92" i="1" s="1"/>
  <c r="AD209" i="1" s="1"/>
  <c r="AO46" i="1"/>
  <c r="AO69" i="1" s="1"/>
  <c r="AM92" i="1" s="1"/>
  <c r="AM209" i="1" s="1"/>
  <c r="Q46" i="1"/>
  <c r="Q69" i="1" s="1"/>
  <c r="O92" i="1" s="1"/>
  <c r="O209" i="1" s="1"/>
  <c r="AR46" i="1"/>
  <c r="AR69" i="1" s="1"/>
  <c r="AP92" i="1" s="1"/>
  <c r="AP209" i="1" s="1"/>
  <c r="AS46" i="1"/>
  <c r="AS69" i="1" s="1"/>
  <c r="AQ92" i="1" s="1"/>
  <c r="AQ209" i="1" s="1"/>
  <c r="H46" i="1"/>
  <c r="H69" i="1" s="1"/>
  <c r="H186" i="1" s="1"/>
  <c r="AG46" i="1"/>
  <c r="AG69" i="1" s="1"/>
  <c r="AG186" i="1" s="1"/>
  <c r="P46" i="1"/>
  <c r="P69" i="1" s="1"/>
  <c r="P186" i="1" s="1"/>
  <c r="T46" i="1"/>
  <c r="T69" i="1" s="1"/>
  <c r="R92" i="1" s="1"/>
  <c r="R209" i="1" s="1"/>
  <c r="AB46" i="1"/>
  <c r="AB69" i="1" s="1"/>
  <c r="AB186" i="1" s="1"/>
  <c r="AE190" i="1"/>
  <c r="G53" i="1"/>
  <c r="G76" i="1" s="1"/>
  <c r="G193" i="1" s="1"/>
  <c r="O53" i="1"/>
  <c r="O76" i="1" s="1"/>
  <c r="W53" i="1"/>
  <c r="W76" i="1" s="1"/>
  <c r="U99" i="1" s="1"/>
  <c r="U216" i="1" s="1"/>
  <c r="AE53" i="1"/>
  <c r="AE76" i="1" s="1"/>
  <c r="AC99" i="1" s="1"/>
  <c r="AC216" i="1" s="1"/>
  <c r="AM53" i="1"/>
  <c r="AM76" i="1" s="1"/>
  <c r="AK99" i="1" s="1"/>
  <c r="AK216" i="1" s="1"/>
  <c r="AU53" i="1"/>
  <c r="AU76" i="1" s="1"/>
  <c r="AU193" i="1" s="1"/>
  <c r="K53" i="1"/>
  <c r="K76" i="1" s="1"/>
  <c r="I99" i="1" s="1"/>
  <c r="I216" i="1" s="1"/>
  <c r="S53" i="1"/>
  <c r="S76" i="1" s="1"/>
  <c r="S193" i="1" s="1"/>
  <c r="AA53" i="1"/>
  <c r="AA76" i="1" s="1"/>
  <c r="Y99" i="1" s="1"/>
  <c r="Y216" i="1" s="1"/>
  <c r="AI53" i="1"/>
  <c r="AI76" i="1" s="1"/>
  <c r="AQ53" i="1"/>
  <c r="AQ76" i="1" s="1"/>
  <c r="AO99" i="1" s="1"/>
  <c r="AO216" i="1" s="1"/>
  <c r="AY53" i="1"/>
  <c r="AY76" i="1" s="1"/>
  <c r="AW99" i="1" s="1"/>
  <c r="AW216" i="1" s="1"/>
  <c r="E53" i="1"/>
  <c r="E76" i="1" s="1"/>
  <c r="P53" i="1"/>
  <c r="P76" i="1" s="1"/>
  <c r="Z53" i="1"/>
  <c r="Z76" i="1" s="1"/>
  <c r="X99" i="1" s="1"/>
  <c r="X216" i="1" s="1"/>
  <c r="AK53" i="1"/>
  <c r="AK76" i="1" s="1"/>
  <c r="AK193" i="1" s="1"/>
  <c r="AV53" i="1"/>
  <c r="AV76" i="1" s="1"/>
  <c r="AT99" i="1" s="1"/>
  <c r="AT216" i="1" s="1"/>
  <c r="F53" i="1"/>
  <c r="F76" i="1" s="1"/>
  <c r="F193" i="1" s="1"/>
  <c r="Q53" i="1"/>
  <c r="Q76" i="1" s="1"/>
  <c r="Q193" i="1" s="1"/>
  <c r="AB53" i="1"/>
  <c r="AB76" i="1" s="1"/>
  <c r="AB193" i="1" s="1"/>
  <c r="AL53" i="1"/>
  <c r="AL76" i="1" s="1"/>
  <c r="AL193" i="1" s="1"/>
  <c r="AW53" i="1"/>
  <c r="AW76" i="1" s="1"/>
  <c r="H53" i="1"/>
  <c r="H76" i="1" s="1"/>
  <c r="H193" i="1" s="1"/>
  <c r="R53" i="1"/>
  <c r="R76" i="1" s="1"/>
  <c r="AC53" i="1"/>
  <c r="AC76" i="1" s="1"/>
  <c r="AA99" i="1" s="1"/>
  <c r="AA216" i="1" s="1"/>
  <c r="AN53" i="1"/>
  <c r="AN76" i="1" s="1"/>
  <c r="AX53" i="1"/>
  <c r="AX76" i="1" s="1"/>
  <c r="AV99" i="1" s="1"/>
  <c r="AV216" i="1" s="1"/>
  <c r="N53" i="1"/>
  <c r="N76" i="1" s="1"/>
  <c r="L99" i="1" s="1"/>
  <c r="L216" i="1" s="1"/>
  <c r="Y53" i="1"/>
  <c r="Y76" i="1" s="1"/>
  <c r="Y193" i="1" s="1"/>
  <c r="AJ53" i="1"/>
  <c r="AJ76" i="1" s="1"/>
  <c r="AJ193" i="1" s="1"/>
  <c r="AT53" i="1"/>
  <c r="AT76" i="1" s="1"/>
  <c r="U53" i="1"/>
  <c r="U76" i="1" s="1"/>
  <c r="U193" i="1" s="1"/>
  <c r="AP53" i="1"/>
  <c r="AP76" i="1" s="1"/>
  <c r="AP193" i="1" s="1"/>
  <c r="I53" i="1"/>
  <c r="I76" i="1" s="1"/>
  <c r="I193" i="1" s="1"/>
  <c r="J53" i="1"/>
  <c r="J76" i="1" s="1"/>
  <c r="J193" i="1" s="1"/>
  <c r="L53" i="1"/>
  <c r="L76" i="1" s="1"/>
  <c r="L193" i="1" s="1"/>
  <c r="V53" i="1"/>
  <c r="V76" i="1" s="1"/>
  <c r="V193" i="1" s="1"/>
  <c r="AR53" i="1"/>
  <c r="AR76" i="1" s="1"/>
  <c r="AR193" i="1" s="1"/>
  <c r="AZ53" i="1"/>
  <c r="AZ76" i="1" s="1"/>
  <c r="AX99" i="1" s="1"/>
  <c r="AX216" i="1" s="1"/>
  <c r="AF53" i="1"/>
  <c r="AF76" i="1" s="1"/>
  <c r="AH53" i="1"/>
  <c r="AH76" i="1" s="1"/>
  <c r="AH193" i="1" s="1"/>
  <c r="X53" i="1"/>
  <c r="X76" i="1" s="1"/>
  <c r="V99" i="1" s="1"/>
  <c r="V216" i="1" s="1"/>
  <c r="AS53" i="1"/>
  <c r="AS76" i="1" s="1"/>
  <c r="AD53" i="1"/>
  <c r="AD76" i="1" s="1"/>
  <c r="AD193" i="1" s="1"/>
  <c r="M53" i="1"/>
  <c r="M76" i="1" s="1"/>
  <c r="K99" i="1" s="1"/>
  <c r="K216" i="1" s="1"/>
  <c r="T53" i="1"/>
  <c r="T76" i="1" s="1"/>
  <c r="R99" i="1" s="1"/>
  <c r="R216" i="1" s="1"/>
  <c r="AO53" i="1"/>
  <c r="AO76" i="1" s="1"/>
  <c r="AO193" i="1" s="1"/>
  <c r="AG53" i="1"/>
  <c r="AG76" i="1" s="1"/>
  <c r="AB100" i="1"/>
  <c r="AB217" i="1" s="1"/>
  <c r="M196" i="1"/>
  <c r="K183" i="1"/>
  <c r="O91" i="1"/>
  <c r="O208" i="1" s="1"/>
  <c r="AI196" i="1"/>
  <c r="X91" i="1"/>
  <c r="X208" i="1" s="1"/>
  <c r="T75" i="1"/>
  <c r="R98" i="1" s="1"/>
  <c r="R215" i="1" s="1"/>
  <c r="AC91" i="1"/>
  <c r="AC208" i="1" s="1"/>
  <c r="AS185" i="1"/>
  <c r="W91" i="1"/>
  <c r="W208" i="1" s="1"/>
  <c r="N91" i="1"/>
  <c r="N208" i="1" s="1"/>
  <c r="S104" i="1"/>
  <c r="S221" i="1" s="1"/>
  <c r="K190" i="1"/>
  <c r="AY198" i="1"/>
  <c r="AN183" i="1"/>
  <c r="V185" i="1"/>
  <c r="L96" i="1"/>
  <c r="L213" i="1" s="1"/>
  <c r="V190" i="1"/>
  <c r="AW183" i="1"/>
  <c r="AP190" i="1"/>
  <c r="H185" i="1"/>
  <c r="AS196" i="1"/>
  <c r="T198" i="1"/>
  <c r="AF190" i="1"/>
  <c r="AP88" i="1"/>
  <c r="AP205" i="1" s="1"/>
  <c r="N185" i="1"/>
  <c r="AK91" i="1"/>
  <c r="AK208" i="1" s="1"/>
  <c r="S182" i="1"/>
  <c r="AQ182" i="1"/>
  <c r="J91" i="1"/>
  <c r="J208" i="1" s="1"/>
  <c r="AG91" i="1"/>
  <c r="AG208" i="1" s="1"/>
  <c r="AP183" i="1"/>
  <c r="AD185" i="1"/>
  <c r="AP96" i="1"/>
  <c r="AP213" i="1" s="1"/>
  <c r="AG104" i="1"/>
  <c r="AG221" i="1" s="1"/>
  <c r="AC183" i="1"/>
  <c r="O182" i="1"/>
  <c r="AX190" i="1"/>
  <c r="AA182" i="1"/>
  <c r="F104" i="1"/>
  <c r="F221" i="1" s="1"/>
  <c r="AO91" i="1"/>
  <c r="AO208" i="1" s="1"/>
  <c r="AO183" i="1"/>
  <c r="AQ198" i="1"/>
  <c r="J190" i="1"/>
  <c r="I91" i="1"/>
  <c r="I208" i="1" s="1"/>
  <c r="AW185" i="1"/>
  <c r="B15" i="9"/>
  <c r="E15" i="9" s="1"/>
  <c r="C95" i="1"/>
  <c r="C164" i="1" s="1"/>
  <c r="E102" i="1"/>
  <c r="E219" i="1" s="1"/>
  <c r="L184" i="1"/>
  <c r="X194" i="1"/>
  <c r="R102" i="1"/>
  <c r="R219" i="1" s="1"/>
  <c r="T183" i="1"/>
  <c r="AQ88" i="1"/>
  <c r="AQ205" i="1" s="1"/>
  <c r="AL190" i="1"/>
  <c r="O89" i="1"/>
  <c r="O206" i="1" s="1"/>
  <c r="AY183" i="1"/>
  <c r="AO190" i="1"/>
  <c r="AB88" i="1"/>
  <c r="AB205" i="1" s="1"/>
  <c r="Q96" i="1"/>
  <c r="Q213" i="1" s="1"/>
  <c r="AX184" i="1"/>
  <c r="AX104" i="1"/>
  <c r="AX221" i="1" s="1"/>
  <c r="Y190" i="1"/>
  <c r="AY182" i="1"/>
  <c r="D91" i="1"/>
  <c r="D208" i="1" s="1"/>
  <c r="J182" i="1"/>
  <c r="AN104" i="1"/>
  <c r="AN221" i="1" s="1"/>
  <c r="AV185" i="1"/>
  <c r="J89" i="1"/>
  <c r="J206" i="1" s="1"/>
  <c r="AH185" i="1"/>
  <c r="AR198" i="1"/>
  <c r="AL183" i="1"/>
  <c r="AN196" i="1"/>
  <c r="J185" i="1"/>
  <c r="V198" i="1"/>
  <c r="X198" i="1"/>
  <c r="AO90" i="1"/>
  <c r="AO207" i="1" s="1"/>
  <c r="R185" i="1"/>
  <c r="M104" i="1"/>
  <c r="M221" i="1" s="1"/>
  <c r="AA96" i="1"/>
  <c r="AA213" i="1" s="1"/>
  <c r="AG184" i="1"/>
  <c r="AX96" i="1"/>
  <c r="AX213" i="1" s="1"/>
  <c r="AK185" i="1"/>
  <c r="U182" i="1"/>
  <c r="Z91" i="1"/>
  <c r="Z208" i="1" s="1"/>
  <c r="AP185" i="1"/>
  <c r="AR185" i="1"/>
  <c r="G100" i="1"/>
  <c r="G217" i="1" s="1"/>
  <c r="AO194" i="1"/>
  <c r="U90" i="1"/>
  <c r="U207" i="1" s="1"/>
  <c r="AV198" i="1"/>
  <c r="AU104" i="1"/>
  <c r="AU221" i="1" s="1"/>
  <c r="AQ78" i="1"/>
  <c r="AQ195" i="1" s="1"/>
  <c r="AU194" i="1"/>
  <c r="AK100" i="1"/>
  <c r="AK217" i="1" s="1"/>
  <c r="AD89" i="1"/>
  <c r="AD206" i="1" s="1"/>
  <c r="T190" i="1"/>
  <c r="AQ90" i="1"/>
  <c r="AQ207" i="1" s="1"/>
  <c r="AJ198" i="1"/>
  <c r="AU183" i="1"/>
  <c r="AR89" i="1"/>
  <c r="AR206" i="1" s="1"/>
  <c r="AF102" i="1"/>
  <c r="AF219" i="1" s="1"/>
  <c r="AG185" i="1"/>
  <c r="AC100" i="1"/>
  <c r="AC217" i="1" s="1"/>
  <c r="U185" i="1"/>
  <c r="AH90" i="1"/>
  <c r="AH207" i="1" s="1"/>
  <c r="AJ196" i="1"/>
  <c r="Q194" i="1"/>
  <c r="U96" i="1"/>
  <c r="U213" i="1" s="1"/>
  <c r="AI89" i="1"/>
  <c r="AI206" i="1" s="1"/>
  <c r="AG100" i="1"/>
  <c r="AG217" i="1" s="1"/>
  <c r="J88" i="1"/>
  <c r="J205" i="1" s="1"/>
  <c r="F88" i="1"/>
  <c r="F205" i="1" s="1"/>
  <c r="AK104" i="1"/>
  <c r="AK221" i="1" s="1"/>
  <c r="Y184" i="1"/>
  <c r="AA184" i="1"/>
  <c r="X184" i="1"/>
  <c r="AO100" i="1"/>
  <c r="AO217" i="1" s="1"/>
  <c r="F78" i="1"/>
  <c r="F195" i="1" s="1"/>
  <c r="F100" i="1"/>
  <c r="F217" i="1" s="1"/>
  <c r="O183" i="1"/>
  <c r="AL198" i="1"/>
  <c r="G88" i="1"/>
  <c r="G205" i="1" s="1"/>
  <c r="Q196" i="1"/>
  <c r="Z182" i="1"/>
  <c r="AH96" i="1"/>
  <c r="AH213" i="1" s="1"/>
  <c r="V184" i="1"/>
  <c r="AN185" i="1"/>
  <c r="AE89" i="1"/>
  <c r="AE206" i="1" s="1"/>
  <c r="AM190" i="1"/>
  <c r="D102" i="1"/>
  <c r="D171" i="1" s="1"/>
  <c r="D265" i="1" s="1"/>
  <c r="AK35" i="3"/>
  <c r="AQ23" i="3"/>
  <c r="AQ35" i="3" s="1"/>
  <c r="AK102" i="1"/>
  <c r="AK219" i="1" s="1"/>
  <c r="AB182" i="1"/>
  <c r="C205" i="1"/>
  <c r="BA56" i="1"/>
  <c r="F96" i="1"/>
  <c r="F213" i="1" s="1"/>
  <c r="N104" i="1"/>
  <c r="N221" i="1" s="1"/>
  <c r="P184" i="1"/>
  <c r="AX90" i="1"/>
  <c r="AX207" i="1" s="1"/>
  <c r="AW182" i="1"/>
  <c r="D221" i="1"/>
  <c r="D173" i="1"/>
  <c r="D267" i="1" s="1"/>
  <c r="BA44" i="1"/>
  <c r="R183" i="1"/>
  <c r="U190" i="1"/>
  <c r="D207" i="1"/>
  <c r="D159" i="1"/>
  <c r="D253" i="1" s="1"/>
  <c r="E208" i="1"/>
  <c r="E160" i="1"/>
  <c r="E254" i="1" s="1"/>
  <c r="BA50" i="1"/>
  <c r="AV182" i="1"/>
  <c r="E184" i="1"/>
  <c r="BA67" i="1"/>
  <c r="E196" i="1"/>
  <c r="BA79" i="1"/>
  <c r="G96" i="1"/>
  <c r="G213" i="1" s="1"/>
  <c r="AN198" i="1"/>
  <c r="E194" i="1"/>
  <c r="BA77" i="1"/>
  <c r="F102" i="1"/>
  <c r="F219" i="1" s="1"/>
  <c r="AY190" i="1"/>
  <c r="R91" i="1"/>
  <c r="R208" i="1" s="1"/>
  <c r="I104" i="1"/>
  <c r="I221" i="1" s="1"/>
  <c r="V182" i="1"/>
  <c r="X190" i="1"/>
  <c r="I185" i="1"/>
  <c r="N183" i="1"/>
  <c r="AJ182" i="1"/>
  <c r="S198" i="1"/>
  <c r="E66" i="1"/>
  <c r="C89" i="1" s="1"/>
  <c r="BA43" i="1"/>
  <c r="BA45" i="1"/>
  <c r="D213" i="1"/>
  <c r="D165" i="1"/>
  <c r="D259" i="1" s="1"/>
  <c r="BA58" i="1"/>
  <c r="N198" i="1"/>
  <c r="E190" i="1"/>
  <c r="BA73" i="1"/>
  <c r="D100" i="1"/>
  <c r="U88" i="1"/>
  <c r="U205" i="1" s="1"/>
  <c r="AS198" i="1"/>
  <c r="AO185" i="1"/>
  <c r="AB198" i="1"/>
  <c r="AK194" i="1"/>
  <c r="AA183" i="1"/>
  <c r="N194" i="1"/>
  <c r="BA54" i="1"/>
  <c r="E189" i="1"/>
  <c r="BA72" i="1"/>
  <c r="BA42" i="1"/>
  <c r="E198" i="1"/>
  <c r="BA81" i="1"/>
  <c r="E185" i="1"/>
  <c r="BA68" i="1"/>
  <c r="F164" i="1"/>
  <c r="F258" i="1" s="1"/>
  <c r="V196" i="1"/>
  <c r="E206" i="1"/>
  <c r="E205" i="1"/>
  <c r="E157" i="1"/>
  <c r="E251" i="1" s="1"/>
  <c r="E164" i="1"/>
  <c r="E258" i="1" s="1"/>
  <c r="E182" i="1"/>
  <c r="BA65" i="1"/>
  <c r="F89" i="1"/>
  <c r="F206" i="1" s="1"/>
  <c r="AB184" i="1"/>
  <c r="Y198" i="1"/>
  <c r="AW190" i="1"/>
  <c r="R190" i="1"/>
  <c r="F184" i="1"/>
  <c r="AA198" i="1"/>
  <c r="AX182" i="1"/>
  <c r="AC198" i="1"/>
  <c r="M182" i="1"/>
  <c r="AE100" i="1"/>
  <c r="AE217" i="1" s="1"/>
  <c r="G182" i="1"/>
  <c r="Z96" i="1"/>
  <c r="Z213" i="1" s="1"/>
  <c r="AL194" i="1"/>
  <c r="AL182" i="1"/>
  <c r="Y182" i="1"/>
  <c r="AR90" i="1"/>
  <c r="AR207" i="1" s="1"/>
  <c r="AH100" i="1"/>
  <c r="AH217" i="1" s="1"/>
  <c r="M190" i="1"/>
  <c r="AK198" i="1"/>
  <c r="AX88" i="1"/>
  <c r="AX205" i="1" s="1"/>
  <c r="AU182" i="1"/>
  <c r="AC89" i="1"/>
  <c r="AC206" i="1" s="1"/>
  <c r="I102" i="1"/>
  <c r="I219" i="1" s="1"/>
  <c r="M184" i="1"/>
  <c r="AQ183" i="1"/>
  <c r="AE104" i="1"/>
  <c r="AE221" i="1" s="1"/>
  <c r="J183" i="1"/>
  <c r="AK190" i="1"/>
  <c r="AG182" i="1"/>
  <c r="M185" i="1"/>
  <c r="AQ190" i="1"/>
  <c r="AX198" i="1"/>
  <c r="AB183" i="1"/>
  <c r="AN190" i="1"/>
  <c r="Z102" i="1"/>
  <c r="Z219" i="1" s="1"/>
  <c r="AS104" i="1"/>
  <c r="AS221" i="1" s="1"/>
  <c r="X100" i="1"/>
  <c r="X217" i="1" s="1"/>
  <c r="Q182" i="1"/>
  <c r="AT198" i="1"/>
  <c r="AU190" i="1"/>
  <c r="Q184" i="1"/>
  <c r="AI184" i="1"/>
  <c r="AN102" i="1"/>
  <c r="AN219" i="1" s="1"/>
  <c r="U194" i="1"/>
  <c r="AX185" i="1"/>
  <c r="O184" i="1"/>
  <c r="O196" i="1"/>
  <c r="S89" i="1"/>
  <c r="S206" i="1" s="1"/>
  <c r="H102" i="1"/>
  <c r="H219" i="1" s="1"/>
  <c r="AR88" i="1"/>
  <c r="AR205" i="1" s="1"/>
  <c r="H184" i="1"/>
  <c r="AG196" i="1"/>
  <c r="AX91" i="1"/>
  <c r="AX208" i="1" s="1"/>
  <c r="E104" i="1"/>
  <c r="AF104" i="1"/>
  <c r="AF221" i="1" s="1"/>
  <c r="AP100" i="1"/>
  <c r="AP217" i="1" s="1"/>
  <c r="AR91" i="1"/>
  <c r="AR208" i="1" s="1"/>
  <c r="X96" i="1"/>
  <c r="X213" i="1" s="1"/>
  <c r="AM104" i="1"/>
  <c r="AM221" i="1" s="1"/>
  <c r="AV89" i="1"/>
  <c r="AV206" i="1" s="1"/>
  <c r="Y91" i="1"/>
  <c r="Y208" i="1" s="1"/>
  <c r="E90" i="1"/>
  <c r="X104" i="1"/>
  <c r="X221" i="1" s="1"/>
  <c r="H90" i="1"/>
  <c r="H207" i="1" s="1"/>
  <c r="I100" i="1"/>
  <c r="I217" i="1" s="1"/>
  <c r="AT96" i="1"/>
  <c r="AT213" i="1" s="1"/>
  <c r="AG89" i="1"/>
  <c r="AG206" i="1" s="1"/>
  <c r="AA196" i="1"/>
  <c r="R88" i="1"/>
  <c r="R205" i="1" s="1"/>
  <c r="AM183" i="1"/>
  <c r="AZ183" i="1"/>
  <c r="AC185" i="1"/>
  <c r="D89" i="1"/>
  <c r="Z184" i="1"/>
  <c r="X183" i="1"/>
  <c r="P104" i="1"/>
  <c r="P221" i="1" s="1"/>
  <c r="AU185" i="1"/>
  <c r="L190" i="1"/>
  <c r="AL185" i="1"/>
  <c r="E100" i="1"/>
  <c r="AW196" i="1"/>
  <c r="AY185" i="1"/>
  <c r="AG190" i="1"/>
  <c r="AE198" i="1"/>
  <c r="AJ183" i="1"/>
  <c r="D88" i="1"/>
  <c r="AH190" i="1"/>
  <c r="AS190" i="1"/>
  <c r="AA102" i="1"/>
  <c r="AA219" i="1" s="1"/>
  <c r="T194" i="1"/>
  <c r="Y96" i="1"/>
  <c r="Y213" i="1" s="1"/>
  <c r="I198" i="1"/>
  <c r="AH182" i="1"/>
  <c r="AC90" i="1"/>
  <c r="AC207" i="1" s="1"/>
  <c r="P194" i="1"/>
  <c r="E96" i="1"/>
  <c r="Q89" i="1"/>
  <c r="Q206" i="1" s="1"/>
  <c r="AM182" i="1"/>
  <c r="P183" i="1"/>
  <c r="AV184" i="1"/>
  <c r="AX196" i="1"/>
  <c r="X196" i="1"/>
  <c r="AC194" i="1"/>
  <c r="S196" i="1"/>
  <c r="AD91" i="1"/>
  <c r="AD208" i="1" s="1"/>
  <c r="AD190" i="1"/>
  <c r="P182" i="1"/>
  <c r="I183" i="1"/>
  <c r="L194" i="1"/>
  <c r="AO182" i="1"/>
  <c r="AF182" i="1"/>
  <c r="Z196" i="1"/>
  <c r="J194" i="1"/>
  <c r="Q190" i="1"/>
  <c r="AZ196" i="1"/>
  <c r="AF196" i="1"/>
  <c r="P82" i="1"/>
  <c r="N105" i="1" s="1"/>
  <c r="N222" i="1" s="1"/>
  <c r="AN88" i="1"/>
  <c r="AN205" i="1" s="1"/>
  <c r="AP90" i="1"/>
  <c r="AP207" i="1" s="1"/>
  <c r="AC102" i="1"/>
  <c r="AC219" i="1" s="1"/>
  <c r="L90" i="1"/>
  <c r="L207" i="1" s="1"/>
  <c r="AD184" i="1"/>
  <c r="AR102" i="1"/>
  <c r="AR219" i="1" s="1"/>
  <c r="AK90" i="1"/>
  <c r="AK207" i="1" s="1"/>
  <c r="AU184" i="1"/>
  <c r="J198" i="1"/>
  <c r="N182" i="1"/>
  <c r="AM90" i="1"/>
  <c r="AM207" i="1" s="1"/>
  <c r="K184" i="1"/>
  <c r="AW102" i="1"/>
  <c r="AW219" i="1" s="1"/>
  <c r="P196" i="1"/>
  <c r="AW184" i="1"/>
  <c r="M69" i="1"/>
  <c r="K92" i="1" s="1"/>
  <c r="K209" i="1" s="1"/>
  <c r="J69" i="1"/>
  <c r="J186" i="1" s="1"/>
  <c r="AT100" i="1"/>
  <c r="AT217" i="1" s="1"/>
  <c r="AA90" i="1"/>
  <c r="AA207" i="1" s="1"/>
  <c r="M198" i="1"/>
  <c r="U196" i="1"/>
  <c r="AW100" i="1"/>
  <c r="AW217" i="1" s="1"/>
  <c r="AL75" i="1"/>
  <c r="AL192" i="1" s="1"/>
  <c r="J75" i="1"/>
  <c r="J192" i="1" s="1"/>
  <c r="AO80" i="1"/>
  <c r="AM103" i="1" s="1"/>
  <c r="AM220" i="1" s="1"/>
  <c r="AU196" i="1"/>
  <c r="AK196" i="1"/>
  <c r="AZ194" i="1"/>
  <c r="W183" i="1"/>
  <c r="Z183" i="1"/>
  <c r="AW75" i="1"/>
  <c r="AU98" i="1" s="1"/>
  <c r="AU215" i="1" s="1"/>
  <c r="O70" i="1"/>
  <c r="O187" i="1" s="1"/>
  <c r="AY184" i="1"/>
  <c r="AN194" i="1"/>
  <c r="AL196" i="1"/>
  <c r="R194" i="1"/>
  <c r="AA194" i="1"/>
  <c r="W196" i="1"/>
  <c r="N196" i="1"/>
  <c r="M100" i="1"/>
  <c r="M217" i="1" s="1"/>
  <c r="X80" i="1"/>
  <c r="V103" i="1" s="1"/>
  <c r="V220" i="1" s="1"/>
  <c r="AD90" i="1"/>
  <c r="AD207" i="1" s="1"/>
  <c r="AD100" i="1"/>
  <c r="AD217" i="1" s="1"/>
  <c r="AT102" i="1"/>
  <c r="AT219" i="1" s="1"/>
  <c r="AN100" i="1"/>
  <c r="AN217" i="1" s="1"/>
  <c r="AF90" i="1"/>
  <c r="AF207" i="1" s="1"/>
  <c r="T89" i="1"/>
  <c r="T206" i="1" s="1"/>
  <c r="AL88" i="1"/>
  <c r="AL205" i="1" s="1"/>
  <c r="U104" i="1"/>
  <c r="U221" i="1" s="1"/>
  <c r="S184" i="1"/>
  <c r="AK182" i="1"/>
  <c r="AO196" i="1"/>
  <c r="M194" i="1"/>
  <c r="AK184" i="1"/>
  <c r="AH183" i="1"/>
  <c r="X182" i="1"/>
  <c r="U184" i="1"/>
  <c r="AB194" i="1"/>
  <c r="S185" i="1"/>
  <c r="F190" i="1"/>
  <c r="G185" i="1"/>
  <c r="X185" i="1"/>
  <c r="AC182" i="1"/>
  <c r="W194" i="1"/>
  <c r="AS183" i="1"/>
  <c r="Y183" i="1"/>
  <c r="AP184" i="1"/>
  <c r="R184" i="1"/>
  <c r="AF198" i="1"/>
  <c r="R196" i="1"/>
  <c r="AD198" i="1"/>
  <c r="AL184" i="1"/>
  <c r="I184" i="1"/>
  <c r="AW194" i="1"/>
  <c r="AS194" i="1"/>
  <c r="G183" i="1"/>
  <c r="AB82" i="1"/>
  <c r="AB199" i="1" s="1"/>
  <c r="AB70" i="1"/>
  <c r="Z93" i="1" s="1"/>
  <c r="Z210" i="1" s="1"/>
  <c r="AH194" i="1"/>
  <c r="V194" i="1"/>
  <c r="K182" i="1"/>
  <c r="AN184" i="1"/>
  <c r="Y196" i="1"/>
  <c r="F198" i="1"/>
  <c r="Y194" i="1"/>
  <c r="AV100" i="1"/>
  <c r="AV217" i="1" s="1"/>
  <c r="AE182" i="1"/>
  <c r="V69" i="1"/>
  <c r="T92" i="1" s="1"/>
  <c r="T209" i="1" s="1"/>
  <c r="X75" i="1"/>
  <c r="V98" i="1" s="1"/>
  <c r="V215" i="1" s="1"/>
  <c r="AQ75" i="1"/>
  <c r="AQ192" i="1" s="1"/>
  <c r="AR196" i="1"/>
  <c r="AM75" i="1"/>
  <c r="AK98" i="1" s="1"/>
  <c r="AK215" i="1" s="1"/>
  <c r="E5" i="9"/>
  <c r="U80" i="1"/>
  <c r="U197" i="1" s="1"/>
  <c r="F235" i="1"/>
  <c r="F228" i="1"/>
  <c r="F118" i="1"/>
  <c r="G118" i="1" s="1"/>
  <c r="E127" i="1"/>
  <c r="F150" i="1" s="1"/>
  <c r="E119" i="1"/>
  <c r="F119" i="1" s="1"/>
  <c r="E114" i="1"/>
  <c r="F137" i="1" s="1"/>
  <c r="F111" i="1"/>
  <c r="G111" i="1" s="1"/>
  <c r="E123" i="1"/>
  <c r="F146" i="1" s="1"/>
  <c r="E113" i="1"/>
  <c r="F136" i="1" s="1"/>
  <c r="E125" i="1"/>
  <c r="F148" i="1" s="1"/>
  <c r="C104" i="1"/>
  <c r="C91" i="1"/>
  <c r="C90" i="1"/>
  <c r="C102" i="1"/>
  <c r="C96" i="1"/>
  <c r="C100" i="1"/>
  <c r="B7" i="6"/>
  <c r="E7" i="6" s="1"/>
  <c r="AN23" i="3"/>
  <c r="AN35" i="3" s="1"/>
  <c r="AD187" i="1" l="1"/>
  <c r="T192" i="1"/>
  <c r="D160" i="1"/>
  <c r="D254" i="1" s="1"/>
  <c r="AS193" i="1"/>
  <c r="AQ99" i="1"/>
  <c r="AQ216" i="1" s="1"/>
  <c r="AH101" i="1"/>
  <c r="AH218" i="1" s="1"/>
  <c r="AJ195" i="1"/>
  <c r="Y93" i="1"/>
  <c r="Y210" i="1" s="1"/>
  <c r="AA187" i="1"/>
  <c r="AW98" i="1"/>
  <c r="AW215" i="1" s="1"/>
  <c r="AY192" i="1"/>
  <c r="AW199" i="1"/>
  <c r="AU105" i="1"/>
  <c r="AU222" i="1" s="1"/>
  <c r="Z186" i="1"/>
  <c r="X92" i="1"/>
  <c r="X209" i="1" s="1"/>
  <c r="E171" i="1"/>
  <c r="E265" i="1" s="1"/>
  <c r="AY199" i="1"/>
  <c r="AW105" i="1"/>
  <c r="AW222" i="1" s="1"/>
  <c r="M99" i="1"/>
  <c r="M216" i="1" s="1"/>
  <c r="O193" i="1"/>
  <c r="O195" i="1"/>
  <c r="M101" i="1"/>
  <c r="M218" i="1" s="1"/>
  <c r="R193" i="1"/>
  <c r="P99" i="1"/>
  <c r="P216" i="1" s="1"/>
  <c r="G105" i="1"/>
  <c r="G222" i="1" s="1"/>
  <c r="I199" i="1"/>
  <c r="AU99" i="1"/>
  <c r="AU216" i="1" s="1"/>
  <c r="AW193" i="1"/>
  <c r="P193" i="1"/>
  <c r="N99" i="1"/>
  <c r="N216" i="1" s="1"/>
  <c r="AL99" i="1"/>
  <c r="AL216" i="1" s="1"/>
  <c r="AN193" i="1"/>
  <c r="AF193" i="1"/>
  <c r="AD99" i="1"/>
  <c r="AD216" i="1" s="1"/>
  <c r="AV199" i="1"/>
  <c r="AT105" i="1"/>
  <c r="AT222" i="1" s="1"/>
  <c r="AI193" i="1"/>
  <c r="AG99" i="1"/>
  <c r="AG216" i="1" s="1"/>
  <c r="F105" i="1"/>
  <c r="F222" i="1" s="1"/>
  <c r="H199" i="1"/>
  <c r="AE99" i="1"/>
  <c r="AE216" i="1" s="1"/>
  <c r="AG193" i="1"/>
  <c r="AT193" i="1"/>
  <c r="AR99" i="1"/>
  <c r="AR216" i="1" s="1"/>
  <c r="AO105" i="1"/>
  <c r="AO222" i="1" s="1"/>
  <c r="G51" i="1"/>
  <c r="G74" i="1" s="1"/>
  <c r="G191" i="1" s="1"/>
  <c r="O51" i="1"/>
  <c r="O74" i="1" s="1"/>
  <c r="M97" i="1" s="1"/>
  <c r="M214" i="1" s="1"/>
  <c r="W51" i="1"/>
  <c r="W74" i="1" s="1"/>
  <c r="W191" i="1" s="1"/>
  <c r="AE51" i="1"/>
  <c r="AE74" i="1" s="1"/>
  <c r="AC97" i="1" s="1"/>
  <c r="AC214" i="1" s="1"/>
  <c r="AM51" i="1"/>
  <c r="AM74" i="1" s="1"/>
  <c r="AM191" i="1" s="1"/>
  <c r="AU51" i="1"/>
  <c r="AU74" i="1" s="1"/>
  <c r="AS97" i="1" s="1"/>
  <c r="AS214" i="1" s="1"/>
  <c r="K51" i="1"/>
  <c r="K74" i="1" s="1"/>
  <c r="I97" i="1" s="1"/>
  <c r="I214" i="1" s="1"/>
  <c r="S51" i="1"/>
  <c r="S74" i="1" s="1"/>
  <c r="Q97" i="1" s="1"/>
  <c r="Q214" i="1" s="1"/>
  <c r="AA51" i="1"/>
  <c r="AA74" i="1" s="1"/>
  <c r="AA191" i="1" s="1"/>
  <c r="AI51" i="1"/>
  <c r="AI74" i="1" s="1"/>
  <c r="AI191" i="1" s="1"/>
  <c r="AQ51" i="1"/>
  <c r="AQ74" i="1" s="1"/>
  <c r="AQ191" i="1" s="1"/>
  <c r="AY51" i="1"/>
  <c r="AY74" i="1" s="1"/>
  <c r="AY191" i="1" s="1"/>
  <c r="E51" i="1"/>
  <c r="E74" i="1" s="1"/>
  <c r="P51" i="1"/>
  <c r="P74" i="1" s="1"/>
  <c r="P191" i="1" s="1"/>
  <c r="Z51" i="1"/>
  <c r="Z74" i="1" s="1"/>
  <c r="Z191" i="1" s="1"/>
  <c r="AK51" i="1"/>
  <c r="AK74" i="1" s="1"/>
  <c r="AK191" i="1" s="1"/>
  <c r="AV51" i="1"/>
  <c r="AV74" i="1" s="1"/>
  <c r="AV191" i="1" s="1"/>
  <c r="F51" i="1"/>
  <c r="F74" i="1" s="1"/>
  <c r="D97" i="1" s="1"/>
  <c r="Q51" i="1"/>
  <c r="Q74" i="1" s="1"/>
  <c r="O97" i="1" s="1"/>
  <c r="O214" i="1" s="1"/>
  <c r="AB51" i="1"/>
  <c r="AB74" i="1" s="1"/>
  <c r="AB191" i="1" s="1"/>
  <c r="AL51" i="1"/>
  <c r="AL74" i="1" s="1"/>
  <c r="AL191" i="1" s="1"/>
  <c r="AW51" i="1"/>
  <c r="AW74" i="1" s="1"/>
  <c r="AU97" i="1" s="1"/>
  <c r="AU214" i="1" s="1"/>
  <c r="H51" i="1"/>
  <c r="H74" i="1" s="1"/>
  <c r="H191" i="1" s="1"/>
  <c r="R51" i="1"/>
  <c r="R74" i="1" s="1"/>
  <c r="R191" i="1" s="1"/>
  <c r="AC51" i="1"/>
  <c r="AC74" i="1" s="1"/>
  <c r="AA97" i="1" s="1"/>
  <c r="AA214" i="1" s="1"/>
  <c r="AN51" i="1"/>
  <c r="AN74" i="1" s="1"/>
  <c r="AL97" i="1" s="1"/>
  <c r="AL214" i="1" s="1"/>
  <c r="AX51" i="1"/>
  <c r="AX74" i="1" s="1"/>
  <c r="AV97" i="1" s="1"/>
  <c r="AV214" i="1" s="1"/>
  <c r="N51" i="1"/>
  <c r="N74" i="1" s="1"/>
  <c r="N191" i="1" s="1"/>
  <c r="Y51" i="1"/>
  <c r="Y74" i="1" s="1"/>
  <c r="W97" i="1" s="1"/>
  <c r="W214" i="1" s="1"/>
  <c r="AJ51" i="1"/>
  <c r="AJ74" i="1" s="1"/>
  <c r="AH97" i="1" s="1"/>
  <c r="AH214" i="1" s="1"/>
  <c r="AT51" i="1"/>
  <c r="AT74" i="1" s="1"/>
  <c r="AR97" i="1" s="1"/>
  <c r="AR214" i="1" s="1"/>
  <c r="J51" i="1"/>
  <c r="J74" i="1" s="1"/>
  <c r="J191" i="1" s="1"/>
  <c r="AF51" i="1"/>
  <c r="AF74" i="1" s="1"/>
  <c r="AF191" i="1" s="1"/>
  <c r="U51" i="1"/>
  <c r="U74" i="1" s="1"/>
  <c r="S97" i="1" s="1"/>
  <c r="S214" i="1" s="1"/>
  <c r="V51" i="1"/>
  <c r="V74" i="1" s="1"/>
  <c r="V191" i="1" s="1"/>
  <c r="L51" i="1"/>
  <c r="L74" i="1" s="1"/>
  <c r="J97" i="1" s="1"/>
  <c r="J214" i="1" s="1"/>
  <c r="AG51" i="1"/>
  <c r="AG74" i="1" s="1"/>
  <c r="T51" i="1"/>
  <c r="T74" i="1" s="1"/>
  <c r="R97" i="1" s="1"/>
  <c r="R214" i="1" s="1"/>
  <c r="AP51" i="1"/>
  <c r="AP74" i="1" s="1"/>
  <c r="AN97" i="1" s="1"/>
  <c r="AN214" i="1" s="1"/>
  <c r="AR51" i="1"/>
  <c r="AR74" i="1" s="1"/>
  <c r="AP97" i="1" s="1"/>
  <c r="AP214" i="1" s="1"/>
  <c r="M51" i="1"/>
  <c r="M74" i="1" s="1"/>
  <c r="K97" i="1" s="1"/>
  <c r="K214" i="1" s="1"/>
  <c r="AH51" i="1"/>
  <c r="AH74" i="1" s="1"/>
  <c r="AH191" i="1" s="1"/>
  <c r="AO51" i="1"/>
  <c r="AO74" i="1" s="1"/>
  <c r="AM97" i="1" s="1"/>
  <c r="AM214" i="1" s="1"/>
  <c r="X51" i="1"/>
  <c r="X74" i="1" s="1"/>
  <c r="V97" i="1" s="1"/>
  <c r="V214" i="1" s="1"/>
  <c r="I51" i="1"/>
  <c r="I74" i="1" s="1"/>
  <c r="I191" i="1" s="1"/>
  <c r="AD51" i="1"/>
  <c r="AD74" i="1" s="1"/>
  <c r="AB97" i="1" s="1"/>
  <c r="AB214" i="1" s="1"/>
  <c r="AZ51" i="1"/>
  <c r="AZ74" i="1" s="1"/>
  <c r="AZ191" i="1" s="1"/>
  <c r="AS51" i="1"/>
  <c r="AS74" i="1" s="1"/>
  <c r="AQ97" i="1" s="1"/>
  <c r="AQ214" i="1" s="1"/>
  <c r="T41" i="1"/>
  <c r="T64" i="1" s="1"/>
  <c r="AB41" i="1"/>
  <c r="AB64" i="1" s="1"/>
  <c r="AJ41" i="1"/>
  <c r="AJ64" i="1" s="1"/>
  <c r="AR41" i="1"/>
  <c r="AR64" i="1" s="1"/>
  <c r="AZ41" i="1"/>
  <c r="M41" i="1"/>
  <c r="M64" i="1" s="1"/>
  <c r="U41" i="1"/>
  <c r="U64" i="1" s="1"/>
  <c r="AC41" i="1"/>
  <c r="AC64" i="1" s="1"/>
  <c r="AK41" i="1"/>
  <c r="AK64" i="1" s="1"/>
  <c r="AS41" i="1"/>
  <c r="AS64" i="1" s="1"/>
  <c r="F41" i="1"/>
  <c r="F64" i="1" s="1"/>
  <c r="F181" i="1" s="1"/>
  <c r="N41" i="1"/>
  <c r="N64" i="1" s="1"/>
  <c r="V41" i="1"/>
  <c r="V64" i="1" s="1"/>
  <c r="AD41" i="1"/>
  <c r="AD64" i="1" s="1"/>
  <c r="AL41" i="1"/>
  <c r="AL64" i="1" s="1"/>
  <c r="AT41" i="1"/>
  <c r="AT64" i="1" s="1"/>
  <c r="G41" i="1"/>
  <c r="G64" i="1" s="1"/>
  <c r="G181" i="1" s="1"/>
  <c r="O41" i="1"/>
  <c r="O64" i="1" s="1"/>
  <c r="S41" i="1"/>
  <c r="S64" i="1" s="1"/>
  <c r="AA41" i="1"/>
  <c r="AA64" i="1" s="1"/>
  <c r="AI41" i="1"/>
  <c r="AI64" i="1" s="1"/>
  <c r="AQ41" i="1"/>
  <c r="AQ64" i="1" s="1"/>
  <c r="AY41" i="1"/>
  <c r="AY64" i="1" s="1"/>
  <c r="L41" i="1"/>
  <c r="L64" i="1" s="1"/>
  <c r="X41" i="1"/>
  <c r="X64" i="1" s="1"/>
  <c r="AN41" i="1"/>
  <c r="AN64" i="1" s="1"/>
  <c r="I41" i="1"/>
  <c r="I64" i="1" s="1"/>
  <c r="I181" i="1" s="1"/>
  <c r="AE41" i="1"/>
  <c r="AE64" i="1" s="1"/>
  <c r="AV41" i="1"/>
  <c r="AW41" i="1"/>
  <c r="AW64" i="1" s="1"/>
  <c r="R41" i="1"/>
  <c r="R64" i="1" s="1"/>
  <c r="Y41" i="1"/>
  <c r="Y64" i="1" s="1"/>
  <c r="AO41" i="1"/>
  <c r="AO64" i="1" s="1"/>
  <c r="J41" i="1"/>
  <c r="J64" i="1" s="1"/>
  <c r="J181" i="1" s="1"/>
  <c r="E41" i="1"/>
  <c r="Q41" i="1"/>
  <c r="Q64" i="1" s="1"/>
  <c r="Z41" i="1"/>
  <c r="Z64" i="1" s="1"/>
  <c r="AP41" i="1"/>
  <c r="AP64" i="1" s="1"/>
  <c r="K41" i="1"/>
  <c r="K64" i="1" s="1"/>
  <c r="AF41" i="1"/>
  <c r="AF64" i="1" s="1"/>
  <c r="W41" i="1"/>
  <c r="W64" i="1" s="1"/>
  <c r="AM41" i="1"/>
  <c r="AM64" i="1" s="1"/>
  <c r="H41" i="1"/>
  <c r="H64" i="1" s="1"/>
  <c r="H181" i="1" s="1"/>
  <c r="AU41" i="1"/>
  <c r="AU64" i="1" s="1"/>
  <c r="P41" i="1"/>
  <c r="P64" i="1" s="1"/>
  <c r="AG41" i="1"/>
  <c r="AG64" i="1" s="1"/>
  <c r="AH41" i="1"/>
  <c r="AH64" i="1" s="1"/>
  <c r="AX41" i="1"/>
  <c r="AX64" i="1" s="1"/>
  <c r="P98" i="1"/>
  <c r="P215" i="1" s="1"/>
  <c r="AE103" i="1"/>
  <c r="AE220" i="1" s="1"/>
  <c r="V101" i="1"/>
  <c r="V218" i="1" s="1"/>
  <c r="J195" i="1"/>
  <c r="AC92" i="1"/>
  <c r="AC209" i="1" s="1"/>
  <c r="AD195" i="1"/>
  <c r="AV195" i="1"/>
  <c r="C212" i="1"/>
  <c r="C306" i="1" s="1"/>
  <c r="D306" i="1" s="1"/>
  <c r="E306" i="1" s="1"/>
  <c r="F306" i="1" s="1"/>
  <c r="G306" i="1" s="1"/>
  <c r="H306" i="1" s="1"/>
  <c r="I306" i="1" s="1"/>
  <c r="J306" i="1" s="1"/>
  <c r="K306" i="1" s="1"/>
  <c r="L306" i="1" s="1"/>
  <c r="M306" i="1" s="1"/>
  <c r="N306" i="1" s="1"/>
  <c r="O306" i="1" s="1"/>
  <c r="P306" i="1" s="1"/>
  <c r="Q306" i="1" s="1"/>
  <c r="R306" i="1" s="1"/>
  <c r="S306" i="1" s="1"/>
  <c r="T306" i="1" s="1"/>
  <c r="U306" i="1" s="1"/>
  <c r="V306" i="1" s="1"/>
  <c r="W306" i="1" s="1"/>
  <c r="X306" i="1" s="1"/>
  <c r="Y306" i="1" s="1"/>
  <c r="Z306" i="1" s="1"/>
  <c r="AA306" i="1" s="1"/>
  <c r="AB306" i="1" s="1"/>
  <c r="AC306" i="1" s="1"/>
  <c r="AD306" i="1" s="1"/>
  <c r="AE306" i="1" s="1"/>
  <c r="AF306" i="1" s="1"/>
  <c r="AG306" i="1" s="1"/>
  <c r="AH306" i="1" s="1"/>
  <c r="AI306" i="1" s="1"/>
  <c r="AJ306" i="1" s="1"/>
  <c r="AK306" i="1" s="1"/>
  <c r="AL306" i="1" s="1"/>
  <c r="AM306" i="1" s="1"/>
  <c r="AN306" i="1" s="1"/>
  <c r="AO306" i="1" s="1"/>
  <c r="AP306" i="1" s="1"/>
  <c r="AQ306" i="1" s="1"/>
  <c r="AR306" i="1" s="1"/>
  <c r="AS306" i="1" s="1"/>
  <c r="AT306" i="1" s="1"/>
  <c r="AU306" i="1" s="1"/>
  <c r="AV306" i="1" s="1"/>
  <c r="AW306" i="1" s="1"/>
  <c r="AX306" i="1" s="1"/>
  <c r="AY306" i="1" s="1"/>
  <c r="AZ306" i="1" s="1"/>
  <c r="AJ99" i="1"/>
  <c r="AJ216" i="1" s="1"/>
  <c r="AS199" i="1"/>
  <c r="G199" i="1"/>
  <c r="X193" i="1"/>
  <c r="AH99" i="1"/>
  <c r="AH216" i="1" s="1"/>
  <c r="Q99" i="1"/>
  <c r="Q216" i="1" s="1"/>
  <c r="L199" i="1"/>
  <c r="AE192" i="1"/>
  <c r="V195" i="1"/>
  <c r="AI199" i="1"/>
  <c r="AF195" i="1"/>
  <c r="K195" i="1"/>
  <c r="F99" i="1"/>
  <c r="F216" i="1" s="1"/>
  <c r="T99" i="1"/>
  <c r="T216" i="1" s="1"/>
  <c r="U101" i="1"/>
  <c r="U218" i="1" s="1"/>
  <c r="BA95" i="1"/>
  <c r="AR192" i="1"/>
  <c r="F157" i="1"/>
  <c r="F251" i="1" s="1"/>
  <c r="Y187" i="1"/>
  <c r="AK105" i="1"/>
  <c r="AK222" i="1" s="1"/>
  <c r="AW101" i="1"/>
  <c r="AW218" i="1" s="1"/>
  <c r="X199" i="1"/>
  <c r="AZ193" i="1"/>
  <c r="AP99" i="1"/>
  <c r="AP216" i="1" s="1"/>
  <c r="AZ195" i="1"/>
  <c r="AM101" i="1"/>
  <c r="AM218" i="1" s="1"/>
  <c r="AS98" i="1"/>
  <c r="AS215" i="1" s="1"/>
  <c r="AC199" i="1"/>
  <c r="S105" i="1"/>
  <c r="S222" i="1" s="1"/>
  <c r="AE101" i="1"/>
  <c r="AE218" i="1" s="1"/>
  <c r="H99" i="1"/>
  <c r="H216" i="1" s="1"/>
  <c r="N193" i="1"/>
  <c r="AI99" i="1"/>
  <c r="AI216" i="1" s="1"/>
  <c r="Z99" i="1"/>
  <c r="Z216" i="1" s="1"/>
  <c r="AV193" i="1"/>
  <c r="L101" i="1"/>
  <c r="L218" i="1" s="1"/>
  <c r="R195" i="1"/>
  <c r="AN105" i="1"/>
  <c r="AN222" i="1" s="1"/>
  <c r="AN99" i="1"/>
  <c r="AN216" i="1" s="1"/>
  <c r="Z199" i="1"/>
  <c r="L195" i="1"/>
  <c r="AM195" i="1"/>
  <c r="AL199" i="1"/>
  <c r="W105" i="1"/>
  <c r="W222" i="1" s="1"/>
  <c r="AS187" i="1"/>
  <c r="AW195" i="1"/>
  <c r="U195" i="1"/>
  <c r="Y101" i="1"/>
  <c r="Y218" i="1" s="1"/>
  <c r="AU195" i="1"/>
  <c r="Z101" i="1"/>
  <c r="Z218" i="1" s="1"/>
  <c r="AS99" i="1"/>
  <c r="AS216" i="1" s="1"/>
  <c r="T195" i="1"/>
  <c r="AD93" i="1"/>
  <c r="AD210" i="1" s="1"/>
  <c r="J99" i="1"/>
  <c r="J216" i="1" s="1"/>
  <c r="AO187" i="1"/>
  <c r="AM105" i="1"/>
  <c r="AM222" i="1" s="1"/>
  <c r="S195" i="1"/>
  <c r="AZ199" i="1"/>
  <c r="AL187" i="1"/>
  <c r="AB99" i="1"/>
  <c r="AB216" i="1" s="1"/>
  <c r="AV192" i="1"/>
  <c r="V199" i="1"/>
  <c r="M199" i="1"/>
  <c r="AI192" i="1"/>
  <c r="Y192" i="1"/>
  <c r="G99" i="1"/>
  <c r="G216" i="1" s="1"/>
  <c r="D99" i="1"/>
  <c r="D168" i="1" s="1"/>
  <c r="D262" i="1" s="1"/>
  <c r="Z193" i="1"/>
  <c r="E101" i="1"/>
  <c r="E218" i="1" s="1"/>
  <c r="K193" i="1"/>
  <c r="K199" i="1"/>
  <c r="P195" i="1"/>
  <c r="AH195" i="1"/>
  <c r="AC101" i="1"/>
  <c r="AC218" i="1" s="1"/>
  <c r="V93" i="1"/>
  <c r="V210" i="1" s="1"/>
  <c r="AT199" i="1"/>
  <c r="AU199" i="1"/>
  <c r="AS195" i="1"/>
  <c r="AE193" i="1"/>
  <c r="AF99" i="1"/>
  <c r="AF216" i="1" s="1"/>
  <c r="AM193" i="1"/>
  <c r="AJ101" i="1"/>
  <c r="AJ218" i="1" s="1"/>
  <c r="AT187" i="1"/>
  <c r="AY193" i="1"/>
  <c r="K187" i="1"/>
  <c r="F101" i="1"/>
  <c r="F218" i="1" s="1"/>
  <c r="E99" i="1"/>
  <c r="E216" i="1" s="1"/>
  <c r="AY187" i="1"/>
  <c r="N199" i="1"/>
  <c r="AF105" i="1"/>
  <c r="AF222" i="1" s="1"/>
  <c r="AM99" i="1"/>
  <c r="AM216" i="1" s="1"/>
  <c r="AO101" i="1"/>
  <c r="AO218" i="1" s="1"/>
  <c r="AR98" i="1"/>
  <c r="AR215" i="1" s="1"/>
  <c r="L98" i="1"/>
  <c r="L215" i="1" s="1"/>
  <c r="AA193" i="1"/>
  <c r="T193" i="1"/>
  <c r="O199" i="1"/>
  <c r="F103" i="1"/>
  <c r="F220" i="1" s="1"/>
  <c r="W193" i="1"/>
  <c r="AE92" i="1"/>
  <c r="AE209" i="1" s="1"/>
  <c r="J199" i="1"/>
  <c r="G101" i="1"/>
  <c r="G218" i="1" s="1"/>
  <c r="F199" i="1"/>
  <c r="O99" i="1"/>
  <c r="O216" i="1" s="1"/>
  <c r="AC193" i="1"/>
  <c r="AE98" i="1"/>
  <c r="AE215" i="1" s="1"/>
  <c r="K98" i="1"/>
  <c r="K215" i="1" s="1"/>
  <c r="AT186" i="1"/>
  <c r="N93" i="1"/>
  <c r="N210" i="1" s="1"/>
  <c r="AQ193" i="1"/>
  <c r="AI195" i="1"/>
  <c r="M193" i="1"/>
  <c r="AC195" i="1"/>
  <c r="Q92" i="1"/>
  <c r="Q209" i="1" s="1"/>
  <c r="AQ186" i="1"/>
  <c r="E112" i="1"/>
  <c r="F135" i="1" s="1"/>
  <c r="F158" i="1" s="1"/>
  <c r="F252" i="1" s="1"/>
  <c r="Q195" i="1"/>
  <c r="AU93" i="1"/>
  <c r="AU210" i="1" s="1"/>
  <c r="AD192" i="1"/>
  <c r="R186" i="1"/>
  <c r="S187" i="1"/>
  <c r="P199" i="1"/>
  <c r="J187" i="1"/>
  <c r="N187" i="1"/>
  <c r="AX193" i="1"/>
  <c r="AG199" i="1"/>
  <c r="AX199" i="1"/>
  <c r="X197" i="1"/>
  <c r="T199" i="1"/>
  <c r="AQ187" i="1"/>
  <c r="AR195" i="1"/>
  <c r="AN195" i="1"/>
  <c r="Z195" i="1"/>
  <c r="I192" i="1"/>
  <c r="AB187" i="1"/>
  <c r="AR101" i="1"/>
  <c r="AR218" i="1" s="1"/>
  <c r="S99" i="1"/>
  <c r="S216" i="1" s="1"/>
  <c r="Y195" i="1"/>
  <c r="F93" i="1"/>
  <c r="F210" i="1" s="1"/>
  <c r="AC187" i="1"/>
  <c r="W99" i="1"/>
  <c r="W216" i="1" s="1"/>
  <c r="AW192" i="1"/>
  <c r="AM186" i="1"/>
  <c r="N186" i="1"/>
  <c r="D219" i="1"/>
  <c r="AK195" i="1"/>
  <c r="Q98" i="1"/>
  <c r="Q215" i="1" s="1"/>
  <c r="Q186" i="1"/>
  <c r="D101" i="1"/>
  <c r="D218" i="1" s="1"/>
  <c r="AI187" i="1"/>
  <c r="AS93" i="1"/>
  <c r="AS210" i="1" s="1"/>
  <c r="AP195" i="1"/>
  <c r="AX195" i="1"/>
  <c r="M195" i="1"/>
  <c r="J92" i="1"/>
  <c r="J209" i="1" s="1"/>
  <c r="O93" i="1"/>
  <c r="O210" i="1" s="1"/>
  <c r="AV93" i="1"/>
  <c r="AV210" i="1" s="1"/>
  <c r="Z92" i="1"/>
  <c r="Z209" i="1" s="1"/>
  <c r="E158" i="1"/>
  <c r="E252" i="1" s="1"/>
  <c r="BA55" i="1"/>
  <c r="X93" i="1"/>
  <c r="X210" i="1" s="1"/>
  <c r="E93" i="1"/>
  <c r="E210" i="1" s="1"/>
  <c r="AP105" i="1"/>
  <c r="AP222" i="1" s="1"/>
  <c r="AK186" i="1"/>
  <c r="BA53" i="1"/>
  <c r="N97" i="1"/>
  <c r="N214" i="1" s="1"/>
  <c r="Y191" i="1"/>
  <c r="AK97" i="1"/>
  <c r="AK214" i="1" s="1"/>
  <c r="AG191" i="1"/>
  <c r="AE97" i="1"/>
  <c r="AE214" i="1" s="1"/>
  <c r="AP187" i="1"/>
  <c r="AJ199" i="1"/>
  <c r="AO186" i="1"/>
  <c r="AR186" i="1"/>
  <c r="N92" i="1"/>
  <c r="N209" i="1" s="1"/>
  <c r="G97" i="1"/>
  <c r="G214" i="1" s="1"/>
  <c r="R199" i="1"/>
  <c r="M186" i="1"/>
  <c r="I92" i="1"/>
  <c r="I209" i="1" s="1"/>
  <c r="AX197" i="1"/>
  <c r="BA88" i="1"/>
  <c r="AV98" i="1"/>
  <c r="AV215" i="1" s="1"/>
  <c r="E193" i="1"/>
  <c r="BA76" i="1"/>
  <c r="F322" i="1"/>
  <c r="V186" i="1"/>
  <c r="D209" i="1"/>
  <c r="D161" i="1"/>
  <c r="D255" i="1" s="1"/>
  <c r="D220" i="1"/>
  <c r="D172" i="1"/>
  <c r="D266" i="1" s="1"/>
  <c r="D210" i="1"/>
  <c r="D162" i="1"/>
  <c r="D256" i="1" s="1"/>
  <c r="BA47" i="1"/>
  <c r="D206" i="1"/>
  <c r="D158" i="1"/>
  <c r="D252" i="1" s="1"/>
  <c r="E276" i="1"/>
  <c r="F276" i="1" s="1"/>
  <c r="G276" i="1" s="1"/>
  <c r="H276" i="1" s="1"/>
  <c r="I276" i="1" s="1"/>
  <c r="J276" i="1" s="1"/>
  <c r="K276" i="1" s="1"/>
  <c r="L276" i="1" s="1"/>
  <c r="M276" i="1" s="1"/>
  <c r="N276" i="1" s="1"/>
  <c r="O276" i="1" s="1"/>
  <c r="P276" i="1" s="1"/>
  <c r="Q276" i="1" s="1"/>
  <c r="R276" i="1" s="1"/>
  <c r="S276" i="1" s="1"/>
  <c r="T276" i="1" s="1"/>
  <c r="U276" i="1" s="1"/>
  <c r="V276" i="1" s="1"/>
  <c r="W276" i="1" s="1"/>
  <c r="X276" i="1" s="1"/>
  <c r="Y276" i="1" s="1"/>
  <c r="Z276" i="1" s="1"/>
  <c r="AA276" i="1" s="1"/>
  <c r="AB276" i="1" s="1"/>
  <c r="AC276" i="1" s="1"/>
  <c r="AD276" i="1" s="1"/>
  <c r="AE276" i="1" s="1"/>
  <c r="AF276" i="1" s="1"/>
  <c r="AG276" i="1" s="1"/>
  <c r="AH276" i="1" s="1"/>
  <c r="AI276" i="1" s="1"/>
  <c r="AJ276" i="1" s="1"/>
  <c r="AK276" i="1" s="1"/>
  <c r="AL276" i="1" s="1"/>
  <c r="AM276" i="1" s="1"/>
  <c r="AN276" i="1" s="1"/>
  <c r="AO276" i="1" s="1"/>
  <c r="AP276" i="1" s="1"/>
  <c r="AQ276" i="1" s="1"/>
  <c r="AR276" i="1" s="1"/>
  <c r="AS276" i="1" s="1"/>
  <c r="AT276" i="1" s="1"/>
  <c r="AU276" i="1" s="1"/>
  <c r="AV276" i="1" s="1"/>
  <c r="AW276" i="1" s="1"/>
  <c r="AX276" i="1" s="1"/>
  <c r="AY276" i="1" s="1"/>
  <c r="AZ276" i="1" s="1"/>
  <c r="BA182" i="1"/>
  <c r="E283" i="1"/>
  <c r="F283" i="1" s="1"/>
  <c r="G283" i="1" s="1"/>
  <c r="H283" i="1" s="1"/>
  <c r="I283" i="1" s="1"/>
  <c r="J283" i="1" s="1"/>
  <c r="K283" i="1" s="1"/>
  <c r="L283" i="1" s="1"/>
  <c r="M283" i="1" s="1"/>
  <c r="N283" i="1" s="1"/>
  <c r="O283" i="1" s="1"/>
  <c r="P283" i="1" s="1"/>
  <c r="Q283" i="1" s="1"/>
  <c r="R283" i="1" s="1"/>
  <c r="S283" i="1" s="1"/>
  <c r="T283" i="1" s="1"/>
  <c r="U283" i="1" s="1"/>
  <c r="V283" i="1" s="1"/>
  <c r="W283" i="1" s="1"/>
  <c r="X283" i="1" s="1"/>
  <c r="Y283" i="1" s="1"/>
  <c r="Z283" i="1" s="1"/>
  <c r="AA283" i="1" s="1"/>
  <c r="AB283" i="1" s="1"/>
  <c r="AC283" i="1" s="1"/>
  <c r="AD283" i="1" s="1"/>
  <c r="AE283" i="1" s="1"/>
  <c r="AF283" i="1" s="1"/>
  <c r="AG283" i="1" s="1"/>
  <c r="AH283" i="1" s="1"/>
  <c r="AI283" i="1" s="1"/>
  <c r="AJ283" i="1" s="1"/>
  <c r="AK283" i="1" s="1"/>
  <c r="AL283" i="1" s="1"/>
  <c r="AM283" i="1" s="1"/>
  <c r="AN283" i="1" s="1"/>
  <c r="AO283" i="1" s="1"/>
  <c r="AP283" i="1" s="1"/>
  <c r="AQ283" i="1" s="1"/>
  <c r="AR283" i="1" s="1"/>
  <c r="AS283" i="1" s="1"/>
  <c r="AT283" i="1" s="1"/>
  <c r="AU283" i="1" s="1"/>
  <c r="AV283" i="1" s="1"/>
  <c r="AW283" i="1" s="1"/>
  <c r="AX283" i="1" s="1"/>
  <c r="AY283" i="1" s="1"/>
  <c r="AZ283" i="1" s="1"/>
  <c r="BA189" i="1"/>
  <c r="C258" i="1"/>
  <c r="C352" i="1" s="1"/>
  <c r="D352" i="1" s="1"/>
  <c r="E352" i="1" s="1"/>
  <c r="F352" i="1" s="1"/>
  <c r="D217" i="1"/>
  <c r="D169" i="1"/>
  <c r="D263" i="1" s="1"/>
  <c r="E290" i="1"/>
  <c r="F290" i="1" s="1"/>
  <c r="G290" i="1" s="1"/>
  <c r="H290" i="1" s="1"/>
  <c r="I290" i="1" s="1"/>
  <c r="J290" i="1" s="1"/>
  <c r="K290" i="1" s="1"/>
  <c r="L290" i="1" s="1"/>
  <c r="M290" i="1" s="1"/>
  <c r="N290" i="1" s="1"/>
  <c r="O290" i="1" s="1"/>
  <c r="P290" i="1" s="1"/>
  <c r="Q290" i="1" s="1"/>
  <c r="R290" i="1" s="1"/>
  <c r="S290" i="1" s="1"/>
  <c r="T290" i="1" s="1"/>
  <c r="U290" i="1" s="1"/>
  <c r="V290" i="1" s="1"/>
  <c r="W290" i="1" s="1"/>
  <c r="X290" i="1" s="1"/>
  <c r="Y290" i="1" s="1"/>
  <c r="Z290" i="1" s="1"/>
  <c r="AA290" i="1" s="1"/>
  <c r="AB290" i="1" s="1"/>
  <c r="AC290" i="1" s="1"/>
  <c r="AD290" i="1" s="1"/>
  <c r="AE290" i="1" s="1"/>
  <c r="AF290" i="1" s="1"/>
  <c r="AG290" i="1" s="1"/>
  <c r="AH290" i="1" s="1"/>
  <c r="AI290" i="1" s="1"/>
  <c r="AJ290" i="1" s="1"/>
  <c r="AK290" i="1" s="1"/>
  <c r="AL290" i="1" s="1"/>
  <c r="AM290" i="1" s="1"/>
  <c r="AN290" i="1" s="1"/>
  <c r="AO290" i="1" s="1"/>
  <c r="AP290" i="1" s="1"/>
  <c r="AQ290" i="1" s="1"/>
  <c r="AR290" i="1" s="1"/>
  <c r="AS290" i="1" s="1"/>
  <c r="AT290" i="1" s="1"/>
  <c r="AU290" i="1" s="1"/>
  <c r="AV290" i="1" s="1"/>
  <c r="AW290" i="1" s="1"/>
  <c r="AX290" i="1" s="1"/>
  <c r="AY290" i="1" s="1"/>
  <c r="AZ290" i="1" s="1"/>
  <c r="BA196" i="1"/>
  <c r="Q199" i="1"/>
  <c r="E80" i="1"/>
  <c r="C103" i="1" s="1"/>
  <c r="BA57" i="1"/>
  <c r="D222" i="1"/>
  <c r="D174" i="1"/>
  <c r="D268" i="1" s="1"/>
  <c r="S92" i="1"/>
  <c r="S209" i="1" s="1"/>
  <c r="E279" i="1"/>
  <c r="F279" i="1" s="1"/>
  <c r="G279" i="1" s="1"/>
  <c r="H279" i="1" s="1"/>
  <c r="I279" i="1" s="1"/>
  <c r="J279" i="1" s="1"/>
  <c r="K279" i="1" s="1"/>
  <c r="L279" i="1" s="1"/>
  <c r="M279" i="1" s="1"/>
  <c r="N279" i="1" s="1"/>
  <c r="O279" i="1" s="1"/>
  <c r="P279" i="1" s="1"/>
  <c r="Q279" i="1" s="1"/>
  <c r="R279" i="1" s="1"/>
  <c r="S279" i="1" s="1"/>
  <c r="T279" i="1" s="1"/>
  <c r="U279" i="1" s="1"/>
  <c r="V279" i="1" s="1"/>
  <c r="W279" i="1" s="1"/>
  <c r="X279" i="1" s="1"/>
  <c r="Y279" i="1" s="1"/>
  <c r="Z279" i="1" s="1"/>
  <c r="AA279" i="1" s="1"/>
  <c r="AB279" i="1" s="1"/>
  <c r="AC279" i="1" s="1"/>
  <c r="AD279" i="1" s="1"/>
  <c r="AE279" i="1" s="1"/>
  <c r="AF279" i="1" s="1"/>
  <c r="AG279" i="1" s="1"/>
  <c r="AH279" i="1" s="1"/>
  <c r="AI279" i="1" s="1"/>
  <c r="AJ279" i="1" s="1"/>
  <c r="AK279" i="1" s="1"/>
  <c r="AL279" i="1" s="1"/>
  <c r="AM279" i="1" s="1"/>
  <c r="AN279" i="1" s="1"/>
  <c r="AO279" i="1" s="1"/>
  <c r="AP279" i="1" s="1"/>
  <c r="AQ279" i="1" s="1"/>
  <c r="AR279" i="1" s="1"/>
  <c r="AS279" i="1" s="1"/>
  <c r="AT279" i="1" s="1"/>
  <c r="AU279" i="1" s="1"/>
  <c r="AV279" i="1" s="1"/>
  <c r="AW279" i="1" s="1"/>
  <c r="AX279" i="1" s="1"/>
  <c r="AY279" i="1" s="1"/>
  <c r="AZ279" i="1" s="1"/>
  <c r="BA185" i="1"/>
  <c r="E284" i="1"/>
  <c r="F284" i="1" s="1"/>
  <c r="G284" i="1" s="1"/>
  <c r="H284" i="1" s="1"/>
  <c r="I284" i="1" s="1"/>
  <c r="J284" i="1" s="1"/>
  <c r="K284" i="1" s="1"/>
  <c r="L284" i="1" s="1"/>
  <c r="M284" i="1" s="1"/>
  <c r="N284" i="1" s="1"/>
  <c r="O284" i="1" s="1"/>
  <c r="P284" i="1" s="1"/>
  <c r="Q284" i="1" s="1"/>
  <c r="R284" i="1" s="1"/>
  <c r="S284" i="1" s="1"/>
  <c r="T284" i="1" s="1"/>
  <c r="U284" i="1" s="1"/>
  <c r="V284" i="1" s="1"/>
  <c r="W284" i="1" s="1"/>
  <c r="X284" i="1" s="1"/>
  <c r="Y284" i="1" s="1"/>
  <c r="Z284" i="1" s="1"/>
  <c r="AA284" i="1" s="1"/>
  <c r="AB284" i="1" s="1"/>
  <c r="AC284" i="1" s="1"/>
  <c r="AD284" i="1" s="1"/>
  <c r="AE284" i="1" s="1"/>
  <c r="AF284" i="1" s="1"/>
  <c r="AG284" i="1" s="1"/>
  <c r="AH284" i="1" s="1"/>
  <c r="AI284" i="1" s="1"/>
  <c r="AJ284" i="1" s="1"/>
  <c r="AK284" i="1" s="1"/>
  <c r="AL284" i="1" s="1"/>
  <c r="AM284" i="1" s="1"/>
  <c r="AN284" i="1" s="1"/>
  <c r="AO284" i="1" s="1"/>
  <c r="AP284" i="1" s="1"/>
  <c r="AQ284" i="1" s="1"/>
  <c r="AR284" i="1" s="1"/>
  <c r="AS284" i="1" s="1"/>
  <c r="AT284" i="1" s="1"/>
  <c r="AU284" i="1" s="1"/>
  <c r="AV284" i="1" s="1"/>
  <c r="AW284" i="1" s="1"/>
  <c r="AX284" i="1" s="1"/>
  <c r="AY284" i="1" s="1"/>
  <c r="AZ284" i="1" s="1"/>
  <c r="BA190" i="1"/>
  <c r="E278" i="1"/>
  <c r="F278" i="1" s="1"/>
  <c r="G278" i="1" s="1"/>
  <c r="H278" i="1" s="1"/>
  <c r="I278" i="1" s="1"/>
  <c r="J278" i="1" s="1"/>
  <c r="K278" i="1" s="1"/>
  <c r="L278" i="1" s="1"/>
  <c r="M278" i="1" s="1"/>
  <c r="N278" i="1" s="1"/>
  <c r="O278" i="1" s="1"/>
  <c r="P278" i="1" s="1"/>
  <c r="Q278" i="1" s="1"/>
  <c r="R278" i="1" s="1"/>
  <c r="S278" i="1" s="1"/>
  <c r="T278" i="1" s="1"/>
  <c r="U278" i="1" s="1"/>
  <c r="V278" i="1" s="1"/>
  <c r="W278" i="1" s="1"/>
  <c r="X278" i="1" s="1"/>
  <c r="Y278" i="1" s="1"/>
  <c r="Z278" i="1" s="1"/>
  <c r="AA278" i="1" s="1"/>
  <c r="AB278" i="1" s="1"/>
  <c r="AC278" i="1" s="1"/>
  <c r="AD278" i="1" s="1"/>
  <c r="AE278" i="1" s="1"/>
  <c r="AF278" i="1" s="1"/>
  <c r="AG278" i="1" s="1"/>
  <c r="AH278" i="1" s="1"/>
  <c r="AI278" i="1" s="1"/>
  <c r="AJ278" i="1" s="1"/>
  <c r="AK278" i="1" s="1"/>
  <c r="AL278" i="1" s="1"/>
  <c r="AM278" i="1" s="1"/>
  <c r="AN278" i="1" s="1"/>
  <c r="AO278" i="1" s="1"/>
  <c r="AP278" i="1" s="1"/>
  <c r="AQ278" i="1" s="1"/>
  <c r="AR278" i="1" s="1"/>
  <c r="AS278" i="1" s="1"/>
  <c r="AT278" i="1" s="1"/>
  <c r="AU278" i="1" s="1"/>
  <c r="AV278" i="1" s="1"/>
  <c r="AW278" i="1" s="1"/>
  <c r="AX278" i="1" s="1"/>
  <c r="AY278" i="1" s="1"/>
  <c r="AZ278" i="1" s="1"/>
  <c r="BA184" i="1"/>
  <c r="F169" i="1"/>
  <c r="F263" i="1" s="1"/>
  <c r="C213" i="1"/>
  <c r="BA96" i="1"/>
  <c r="C165" i="1"/>
  <c r="F329" i="1"/>
  <c r="C219" i="1"/>
  <c r="BA102" i="1"/>
  <c r="C171" i="1"/>
  <c r="U187" i="1"/>
  <c r="AK192" i="1"/>
  <c r="AD186" i="1"/>
  <c r="E213" i="1"/>
  <c r="E165" i="1"/>
  <c r="E259" i="1" s="1"/>
  <c r="BA59" i="1"/>
  <c r="E288" i="1"/>
  <c r="F288" i="1" s="1"/>
  <c r="G288" i="1" s="1"/>
  <c r="H288" i="1" s="1"/>
  <c r="I288" i="1" s="1"/>
  <c r="J288" i="1" s="1"/>
  <c r="K288" i="1" s="1"/>
  <c r="L288" i="1" s="1"/>
  <c r="M288" i="1" s="1"/>
  <c r="N288" i="1" s="1"/>
  <c r="O288" i="1" s="1"/>
  <c r="P288" i="1" s="1"/>
  <c r="Q288" i="1" s="1"/>
  <c r="R288" i="1" s="1"/>
  <c r="S288" i="1" s="1"/>
  <c r="T288" i="1" s="1"/>
  <c r="U288" i="1" s="1"/>
  <c r="V288" i="1" s="1"/>
  <c r="W288" i="1" s="1"/>
  <c r="X288" i="1" s="1"/>
  <c r="Y288" i="1" s="1"/>
  <c r="Z288" i="1" s="1"/>
  <c r="AA288" i="1" s="1"/>
  <c r="AB288" i="1" s="1"/>
  <c r="AC288" i="1" s="1"/>
  <c r="AD288" i="1" s="1"/>
  <c r="AE288" i="1" s="1"/>
  <c r="AF288" i="1" s="1"/>
  <c r="AG288" i="1" s="1"/>
  <c r="AH288" i="1" s="1"/>
  <c r="AI288" i="1" s="1"/>
  <c r="AJ288" i="1" s="1"/>
  <c r="AK288" i="1" s="1"/>
  <c r="AL288" i="1" s="1"/>
  <c r="AM288" i="1" s="1"/>
  <c r="AN288" i="1" s="1"/>
  <c r="AO288" i="1" s="1"/>
  <c r="AP288" i="1" s="1"/>
  <c r="AQ288" i="1" s="1"/>
  <c r="AR288" i="1" s="1"/>
  <c r="AS288" i="1" s="1"/>
  <c r="AT288" i="1" s="1"/>
  <c r="AU288" i="1" s="1"/>
  <c r="AV288" i="1" s="1"/>
  <c r="AW288" i="1" s="1"/>
  <c r="AX288" i="1" s="1"/>
  <c r="AY288" i="1" s="1"/>
  <c r="AZ288" i="1" s="1"/>
  <c r="BA194" i="1"/>
  <c r="C251" i="1"/>
  <c r="C345" i="1" s="1"/>
  <c r="C217" i="1"/>
  <c r="BA100" i="1"/>
  <c r="C169" i="1"/>
  <c r="F160" i="1"/>
  <c r="F254" i="1" s="1"/>
  <c r="P192" i="1"/>
  <c r="E195" i="1"/>
  <c r="BA78" i="1"/>
  <c r="E199" i="1"/>
  <c r="BA82" i="1"/>
  <c r="C207" i="1"/>
  <c r="BA90" i="1"/>
  <c r="C159" i="1"/>
  <c r="F159" i="1"/>
  <c r="F253" i="1" s="1"/>
  <c r="M93" i="1"/>
  <c r="M210" i="1" s="1"/>
  <c r="E222" i="1"/>
  <c r="E174" i="1"/>
  <c r="E268" i="1" s="1"/>
  <c r="E217" i="1"/>
  <c r="E169" i="1"/>
  <c r="E263" i="1" s="1"/>
  <c r="C206" i="1"/>
  <c r="C158" i="1"/>
  <c r="BA89" i="1"/>
  <c r="E292" i="1"/>
  <c r="F292" i="1" s="1"/>
  <c r="G292" i="1" s="1"/>
  <c r="H292" i="1" s="1"/>
  <c r="I292" i="1" s="1"/>
  <c r="J292" i="1" s="1"/>
  <c r="K292" i="1" s="1"/>
  <c r="L292" i="1" s="1"/>
  <c r="M292" i="1" s="1"/>
  <c r="N292" i="1" s="1"/>
  <c r="O292" i="1" s="1"/>
  <c r="P292" i="1" s="1"/>
  <c r="Q292" i="1" s="1"/>
  <c r="R292" i="1" s="1"/>
  <c r="S292" i="1" s="1"/>
  <c r="T292" i="1" s="1"/>
  <c r="U292" i="1" s="1"/>
  <c r="V292" i="1" s="1"/>
  <c r="W292" i="1" s="1"/>
  <c r="X292" i="1" s="1"/>
  <c r="Y292" i="1" s="1"/>
  <c r="Z292" i="1" s="1"/>
  <c r="AA292" i="1" s="1"/>
  <c r="AB292" i="1" s="1"/>
  <c r="AC292" i="1" s="1"/>
  <c r="AD292" i="1" s="1"/>
  <c r="AE292" i="1" s="1"/>
  <c r="AF292" i="1" s="1"/>
  <c r="AG292" i="1" s="1"/>
  <c r="AH292" i="1" s="1"/>
  <c r="AI292" i="1" s="1"/>
  <c r="AJ292" i="1" s="1"/>
  <c r="AK292" i="1" s="1"/>
  <c r="AL292" i="1" s="1"/>
  <c r="AM292" i="1" s="1"/>
  <c r="AN292" i="1" s="1"/>
  <c r="AO292" i="1" s="1"/>
  <c r="AP292" i="1" s="1"/>
  <c r="AQ292" i="1" s="1"/>
  <c r="AR292" i="1" s="1"/>
  <c r="AS292" i="1" s="1"/>
  <c r="AT292" i="1" s="1"/>
  <c r="AU292" i="1" s="1"/>
  <c r="AV292" i="1" s="1"/>
  <c r="AW292" i="1" s="1"/>
  <c r="AX292" i="1" s="1"/>
  <c r="AY292" i="1" s="1"/>
  <c r="AZ292" i="1" s="1"/>
  <c r="BA198" i="1"/>
  <c r="C221" i="1"/>
  <c r="BA104" i="1"/>
  <c r="C173" i="1"/>
  <c r="E75" i="1"/>
  <c r="BA75" i="1" s="1"/>
  <c r="BA52" i="1"/>
  <c r="T187" i="1"/>
  <c r="F171" i="1"/>
  <c r="F265" i="1" s="1"/>
  <c r="C208" i="1"/>
  <c r="BA91" i="1"/>
  <c r="C160" i="1"/>
  <c r="F173" i="1"/>
  <c r="F267" i="1" s="1"/>
  <c r="AQ197" i="1"/>
  <c r="D215" i="1"/>
  <c r="D167" i="1"/>
  <c r="D261" i="1" s="1"/>
  <c r="E209" i="1"/>
  <c r="E69" i="1"/>
  <c r="E161" i="1" s="1"/>
  <c r="E255" i="1" s="1"/>
  <c r="BA46" i="1"/>
  <c r="D205" i="1"/>
  <c r="BA205" i="1" s="1"/>
  <c r="D157" i="1"/>
  <c r="D251" i="1" s="1"/>
  <c r="E207" i="1"/>
  <c r="E159" i="1"/>
  <c r="E253" i="1" s="1"/>
  <c r="E221" i="1"/>
  <c r="E173" i="1"/>
  <c r="E267" i="1" s="1"/>
  <c r="E183" i="1"/>
  <c r="BA66" i="1"/>
  <c r="C299" i="1"/>
  <c r="AJ192" i="1"/>
  <c r="AI186" i="1"/>
  <c r="J93" i="1"/>
  <c r="J210" i="1" s="1"/>
  <c r="AE187" i="1"/>
  <c r="AD105" i="1"/>
  <c r="AD222" i="1" s="1"/>
  <c r="I98" i="1"/>
  <c r="I215" i="1" s="1"/>
  <c r="AM187" i="1"/>
  <c r="O98" i="1"/>
  <c r="O215" i="1" s="1"/>
  <c r="AL186" i="1"/>
  <c r="AH192" i="1"/>
  <c r="AS186" i="1"/>
  <c r="G186" i="1"/>
  <c r="J98" i="1"/>
  <c r="J215" i="1" s="1"/>
  <c r="AC186" i="1"/>
  <c r="AG187" i="1"/>
  <c r="Z105" i="1"/>
  <c r="Z222" i="1" s="1"/>
  <c r="AJ186" i="1"/>
  <c r="AV187" i="1"/>
  <c r="I186" i="1"/>
  <c r="AY197" i="1"/>
  <c r="AI105" i="1"/>
  <c r="AI222" i="1" s="1"/>
  <c r="AE199" i="1"/>
  <c r="R187" i="1"/>
  <c r="AZ192" i="1"/>
  <c r="AO98" i="1"/>
  <c r="AO215" i="1" s="1"/>
  <c r="AF186" i="1"/>
  <c r="AH93" i="1"/>
  <c r="AH210" i="1" s="1"/>
  <c r="X192" i="1"/>
  <c r="AJ98" i="1"/>
  <c r="AJ215" i="1" s="1"/>
  <c r="F92" i="1"/>
  <c r="F209" i="1" s="1"/>
  <c r="H92" i="1"/>
  <c r="H209" i="1" s="1"/>
  <c r="AV186" i="1"/>
  <c r="T93" i="1"/>
  <c r="T210" i="1" s="1"/>
  <c r="AL93" i="1"/>
  <c r="AL210" i="1" s="1"/>
  <c r="S199" i="1"/>
  <c r="AQ98" i="1"/>
  <c r="AQ215" i="1" s="1"/>
  <c r="U192" i="1"/>
  <c r="AA192" i="1"/>
  <c r="H98" i="1"/>
  <c r="H215" i="1" s="1"/>
  <c r="U98" i="1"/>
  <c r="U215" i="1" s="1"/>
  <c r="W197" i="1"/>
  <c r="AR197" i="1"/>
  <c r="AN199" i="1"/>
  <c r="U93" i="1"/>
  <c r="U210" i="1" s="1"/>
  <c r="AF93" i="1"/>
  <c r="AF210" i="1" s="1"/>
  <c r="F192" i="1"/>
  <c r="AR187" i="1"/>
  <c r="AY186" i="1"/>
  <c r="Z192" i="1"/>
  <c r="V192" i="1"/>
  <c r="AD103" i="1"/>
  <c r="AD220" i="1" s="1"/>
  <c r="AO197" i="1"/>
  <c r="L103" i="1"/>
  <c r="L220" i="1" s="1"/>
  <c r="AH197" i="1"/>
  <c r="E70" i="1"/>
  <c r="M92" i="1"/>
  <c r="M209" i="1" s="1"/>
  <c r="F186" i="1"/>
  <c r="AL103" i="1"/>
  <c r="AL220" i="1" s="1"/>
  <c r="AH186" i="1"/>
  <c r="U105" i="1"/>
  <c r="U222" i="1" s="1"/>
  <c r="AI93" i="1"/>
  <c r="AI210" i="1" s="1"/>
  <c r="AX93" i="1"/>
  <c r="AX210" i="1" s="1"/>
  <c r="K93" i="1"/>
  <c r="K210" i="1" s="1"/>
  <c r="AB105" i="1"/>
  <c r="AB222" i="1" s="1"/>
  <c r="AD98" i="1"/>
  <c r="AD215" i="1" s="1"/>
  <c r="AB197" i="1"/>
  <c r="AJ103" i="1"/>
  <c r="AJ220" i="1" s="1"/>
  <c r="AU197" i="1"/>
  <c r="G93" i="1"/>
  <c r="G210" i="1" s="1"/>
  <c r="AA199" i="1"/>
  <c r="F98" i="1"/>
  <c r="F215" i="1" s="1"/>
  <c r="AK197" i="1"/>
  <c r="F187" i="1"/>
  <c r="AA98" i="1"/>
  <c r="AA215" i="1" s="1"/>
  <c r="AS92" i="1"/>
  <c r="AS209" i="1" s="1"/>
  <c r="F197" i="1"/>
  <c r="AM192" i="1"/>
  <c r="M103" i="1"/>
  <c r="M220" i="1" s="1"/>
  <c r="AA186" i="1"/>
  <c r="AX92" i="1"/>
  <c r="AX209" i="1" s="1"/>
  <c r="V197" i="1"/>
  <c r="T186" i="1"/>
  <c r="AP186" i="1"/>
  <c r="AP197" i="1"/>
  <c r="AS197" i="1"/>
  <c r="AN192" i="1"/>
  <c r="Y186" i="1"/>
  <c r="AW186" i="1"/>
  <c r="AJ197" i="1"/>
  <c r="V92" i="1"/>
  <c r="V209" i="1" s="1"/>
  <c r="AX186" i="1"/>
  <c r="AL92" i="1"/>
  <c r="AL209" i="1" s="1"/>
  <c r="K197" i="1"/>
  <c r="I103" i="1"/>
  <c r="I220" i="1" s="1"/>
  <c r="M98" i="1"/>
  <c r="M215" i="1" s="1"/>
  <c r="U92" i="1"/>
  <c r="U209" i="1" s="1"/>
  <c r="P197" i="1"/>
  <c r="W103" i="1"/>
  <c r="W220" i="1" s="1"/>
  <c r="AO192" i="1"/>
  <c r="T197" i="1"/>
  <c r="AA103" i="1"/>
  <c r="AA220" i="1" s="1"/>
  <c r="AI197" i="1"/>
  <c r="AK103" i="1"/>
  <c r="AK220" i="1" s="1"/>
  <c r="AM197" i="1"/>
  <c r="AV197" i="1"/>
  <c r="J103" i="1"/>
  <c r="J220" i="1" s="1"/>
  <c r="X103" i="1"/>
  <c r="X220" i="1" s="1"/>
  <c r="Z197" i="1"/>
  <c r="G192" i="1"/>
  <c r="AP192" i="1"/>
  <c r="AB192" i="1"/>
  <c r="S103" i="1"/>
  <c r="S220" i="1" s="1"/>
  <c r="Q103" i="1"/>
  <c r="Q220" i="1" s="1"/>
  <c r="S197" i="1"/>
  <c r="AD197" i="1"/>
  <c r="AR103" i="1"/>
  <c r="AR220" i="1" s="1"/>
  <c r="AU103" i="1"/>
  <c r="AU220" i="1" s="1"/>
  <c r="AW197" i="1"/>
  <c r="AE197" i="1"/>
  <c r="K103" i="1"/>
  <c r="K220" i="1" s="1"/>
  <c r="Y103" i="1"/>
  <c r="Y220" i="1" s="1"/>
  <c r="E103" i="1"/>
  <c r="Q197" i="1"/>
  <c r="I197" i="1"/>
  <c r="R197" i="1"/>
  <c r="AZ197" i="1"/>
  <c r="H103" i="1"/>
  <c r="H220" i="1" s="1"/>
  <c r="F127" i="1"/>
  <c r="G150" i="1" s="1"/>
  <c r="G173" i="1" s="1"/>
  <c r="E215" i="1"/>
  <c r="F113" i="1"/>
  <c r="G113" i="1" s="1"/>
  <c r="AZ64" i="1"/>
  <c r="G141" i="1"/>
  <c r="F240" i="1"/>
  <c r="F242" i="1"/>
  <c r="F244" i="1"/>
  <c r="G134" i="1"/>
  <c r="F230" i="1"/>
  <c r="F231" i="1"/>
  <c r="F142" i="1"/>
  <c r="F114" i="1"/>
  <c r="G114" i="1" s="1"/>
  <c r="E128" i="1"/>
  <c r="F128" i="1" s="1"/>
  <c r="E122" i="1"/>
  <c r="F145" i="1" s="1"/>
  <c r="F125" i="1"/>
  <c r="G148" i="1" s="1"/>
  <c r="G171" i="1" s="1"/>
  <c r="E124" i="1"/>
  <c r="F147" i="1" s="1"/>
  <c r="F123" i="1"/>
  <c r="G146" i="1" s="1"/>
  <c r="G169" i="1" s="1"/>
  <c r="H118" i="1"/>
  <c r="H141" i="1"/>
  <c r="H164" i="1" s="1"/>
  <c r="G119" i="1"/>
  <c r="G142" i="1"/>
  <c r="G165" i="1" s="1"/>
  <c r="H111" i="1"/>
  <c r="H134" i="1"/>
  <c r="H157" i="1" s="1"/>
  <c r="C101" i="1"/>
  <c r="C105" i="1"/>
  <c r="C99" i="1"/>
  <c r="AT23" i="3"/>
  <c r="B12" i="9" s="1"/>
  <c r="AV64" i="1"/>
  <c r="AD191" i="1" l="1"/>
  <c r="AI97" i="1"/>
  <c r="AI214" i="1" s="1"/>
  <c r="H97" i="1"/>
  <c r="H214" i="1" s="1"/>
  <c r="F97" i="1"/>
  <c r="F214" i="1" s="1"/>
  <c r="X97" i="1"/>
  <c r="X214" i="1" s="1"/>
  <c r="S191" i="1"/>
  <c r="AS191" i="1"/>
  <c r="P97" i="1"/>
  <c r="P214" i="1" s="1"/>
  <c r="AT191" i="1"/>
  <c r="AP191" i="1"/>
  <c r="AG97" i="1"/>
  <c r="AG214" i="1" s="1"/>
  <c r="AO191" i="1"/>
  <c r="O191" i="1"/>
  <c r="Y97" i="1"/>
  <c r="Y214" i="1" s="1"/>
  <c r="AJ97" i="1"/>
  <c r="AJ214" i="1" s="1"/>
  <c r="T191" i="1"/>
  <c r="T97" i="1"/>
  <c r="T214" i="1" s="1"/>
  <c r="AU191" i="1"/>
  <c r="AX191" i="1"/>
  <c r="AW97" i="1"/>
  <c r="AW214" i="1" s="1"/>
  <c r="AE191" i="1"/>
  <c r="AF97" i="1"/>
  <c r="AF214" i="1" s="1"/>
  <c r="U97" i="1"/>
  <c r="U214" i="1" s="1"/>
  <c r="BA51" i="1"/>
  <c r="Z97" i="1"/>
  <c r="Z214" i="1" s="1"/>
  <c r="AJ191" i="1"/>
  <c r="AO97" i="1"/>
  <c r="AO214" i="1" s="1"/>
  <c r="X191" i="1"/>
  <c r="L97" i="1"/>
  <c r="L214" i="1" s="1"/>
  <c r="AW191" i="1"/>
  <c r="Q191" i="1"/>
  <c r="L191" i="1"/>
  <c r="M191" i="1"/>
  <c r="AC191" i="1"/>
  <c r="AN191" i="1"/>
  <c r="F191" i="1"/>
  <c r="K191" i="1"/>
  <c r="AR191" i="1"/>
  <c r="U191" i="1"/>
  <c r="AT97" i="1"/>
  <c r="AT214" i="1" s="1"/>
  <c r="E97" i="1"/>
  <c r="E214" i="1" s="1"/>
  <c r="AX97" i="1"/>
  <c r="AX214" i="1" s="1"/>
  <c r="AD97" i="1"/>
  <c r="AD214" i="1" s="1"/>
  <c r="BA212" i="1"/>
  <c r="D216" i="1"/>
  <c r="E168" i="1"/>
  <c r="E262" i="1" s="1"/>
  <c r="E170" i="1"/>
  <c r="E264" i="1" s="1"/>
  <c r="F229" i="1"/>
  <c r="F323" i="1" s="1"/>
  <c r="C98" i="1"/>
  <c r="C215" i="1" s="1"/>
  <c r="D170" i="1"/>
  <c r="D264" i="1" s="1"/>
  <c r="F112" i="1"/>
  <c r="G135" i="1" s="1"/>
  <c r="G158" i="1" s="1"/>
  <c r="G252" i="1" s="1"/>
  <c r="E126" i="1"/>
  <c r="F126" i="1" s="1"/>
  <c r="G126" i="1" s="1"/>
  <c r="H149" i="1" s="1"/>
  <c r="H172" i="1" s="1"/>
  <c r="E191" i="1"/>
  <c r="E120" i="1"/>
  <c r="BA74" i="1"/>
  <c r="C97" i="1"/>
  <c r="D214" i="1"/>
  <c r="D166" i="1"/>
  <c r="D260" i="1" s="1"/>
  <c r="D345" i="1"/>
  <c r="E345" i="1" s="1"/>
  <c r="F345" i="1" s="1"/>
  <c r="C216" i="1"/>
  <c r="BA99" i="1"/>
  <c r="C168" i="1"/>
  <c r="E187" i="1"/>
  <c r="BA70" i="1"/>
  <c r="BA206" i="1"/>
  <c r="C300" i="1"/>
  <c r="D300" i="1" s="1"/>
  <c r="E300" i="1" s="1"/>
  <c r="F300" i="1" s="1"/>
  <c r="G300" i="1" s="1"/>
  <c r="H300" i="1" s="1"/>
  <c r="I300" i="1" s="1"/>
  <c r="J300" i="1" s="1"/>
  <c r="K300" i="1" s="1"/>
  <c r="L300" i="1" s="1"/>
  <c r="M300" i="1" s="1"/>
  <c r="N300" i="1" s="1"/>
  <c r="O300" i="1" s="1"/>
  <c r="P300" i="1" s="1"/>
  <c r="Q300" i="1" s="1"/>
  <c r="R300" i="1" s="1"/>
  <c r="S300" i="1" s="1"/>
  <c r="T300" i="1" s="1"/>
  <c r="U300" i="1" s="1"/>
  <c r="V300" i="1" s="1"/>
  <c r="W300" i="1" s="1"/>
  <c r="X300" i="1" s="1"/>
  <c r="Y300" i="1" s="1"/>
  <c r="Z300" i="1" s="1"/>
  <c r="AA300" i="1" s="1"/>
  <c r="AB300" i="1" s="1"/>
  <c r="AC300" i="1" s="1"/>
  <c r="AD300" i="1" s="1"/>
  <c r="AE300" i="1" s="1"/>
  <c r="AF300" i="1" s="1"/>
  <c r="AG300" i="1" s="1"/>
  <c r="AH300" i="1" s="1"/>
  <c r="AI300" i="1" s="1"/>
  <c r="AJ300" i="1" s="1"/>
  <c r="AK300" i="1" s="1"/>
  <c r="AL300" i="1" s="1"/>
  <c r="AM300" i="1" s="1"/>
  <c r="AN300" i="1" s="1"/>
  <c r="AO300" i="1" s="1"/>
  <c r="AP300" i="1" s="1"/>
  <c r="AQ300" i="1" s="1"/>
  <c r="AR300" i="1" s="1"/>
  <c r="AS300" i="1" s="1"/>
  <c r="AT300" i="1" s="1"/>
  <c r="AU300" i="1" s="1"/>
  <c r="AV300" i="1" s="1"/>
  <c r="AW300" i="1" s="1"/>
  <c r="AX300" i="1" s="1"/>
  <c r="AY300" i="1" s="1"/>
  <c r="AZ300" i="1" s="1"/>
  <c r="E289" i="1"/>
  <c r="F289" i="1" s="1"/>
  <c r="G289" i="1" s="1"/>
  <c r="H289" i="1" s="1"/>
  <c r="I289" i="1" s="1"/>
  <c r="J289" i="1" s="1"/>
  <c r="K289" i="1" s="1"/>
  <c r="L289" i="1" s="1"/>
  <c r="M289" i="1" s="1"/>
  <c r="N289" i="1" s="1"/>
  <c r="O289" i="1" s="1"/>
  <c r="P289" i="1" s="1"/>
  <c r="Q289" i="1" s="1"/>
  <c r="R289" i="1" s="1"/>
  <c r="S289" i="1" s="1"/>
  <c r="T289" i="1" s="1"/>
  <c r="U289" i="1" s="1"/>
  <c r="V289" i="1" s="1"/>
  <c r="W289" i="1" s="1"/>
  <c r="X289" i="1" s="1"/>
  <c r="Y289" i="1" s="1"/>
  <c r="Z289" i="1" s="1"/>
  <c r="AA289" i="1" s="1"/>
  <c r="AB289" i="1" s="1"/>
  <c r="AC289" i="1" s="1"/>
  <c r="AD289" i="1" s="1"/>
  <c r="AE289" i="1" s="1"/>
  <c r="AF289" i="1" s="1"/>
  <c r="AG289" i="1" s="1"/>
  <c r="AH289" i="1" s="1"/>
  <c r="AI289" i="1" s="1"/>
  <c r="AJ289" i="1" s="1"/>
  <c r="AK289" i="1" s="1"/>
  <c r="AL289" i="1" s="1"/>
  <c r="AM289" i="1" s="1"/>
  <c r="AN289" i="1" s="1"/>
  <c r="AO289" i="1" s="1"/>
  <c r="AP289" i="1" s="1"/>
  <c r="AQ289" i="1" s="1"/>
  <c r="AR289" i="1" s="1"/>
  <c r="AS289" i="1" s="1"/>
  <c r="AT289" i="1" s="1"/>
  <c r="AU289" i="1" s="1"/>
  <c r="AV289" i="1" s="1"/>
  <c r="AW289" i="1" s="1"/>
  <c r="AX289" i="1" s="1"/>
  <c r="AY289" i="1" s="1"/>
  <c r="AZ289" i="1" s="1"/>
  <c r="BA195" i="1"/>
  <c r="C259" i="1"/>
  <c r="C353" i="1" s="1"/>
  <c r="D353" i="1" s="1"/>
  <c r="E353" i="1" s="1"/>
  <c r="G235" i="1"/>
  <c r="G164" i="1"/>
  <c r="G258" i="1" s="1"/>
  <c r="F165" i="1"/>
  <c r="F259" i="1" s="1"/>
  <c r="C92" i="1"/>
  <c r="C252" i="1"/>
  <c r="C346" i="1" s="1"/>
  <c r="D346" i="1" s="1"/>
  <c r="E346" i="1" s="1"/>
  <c r="F346" i="1" s="1"/>
  <c r="E162" i="1"/>
  <c r="E256" i="1" s="1"/>
  <c r="BA221" i="1"/>
  <c r="C315" i="1"/>
  <c r="D315" i="1" s="1"/>
  <c r="E315" i="1" s="1"/>
  <c r="F315" i="1" s="1"/>
  <c r="G315" i="1" s="1"/>
  <c r="H315" i="1" s="1"/>
  <c r="I315" i="1" s="1"/>
  <c r="J315" i="1" s="1"/>
  <c r="K315" i="1" s="1"/>
  <c r="L315" i="1" s="1"/>
  <c r="M315" i="1" s="1"/>
  <c r="N315" i="1" s="1"/>
  <c r="O315" i="1" s="1"/>
  <c r="P315" i="1" s="1"/>
  <c r="Q315" i="1" s="1"/>
  <c r="R315" i="1" s="1"/>
  <c r="S315" i="1" s="1"/>
  <c r="T315" i="1" s="1"/>
  <c r="U315" i="1" s="1"/>
  <c r="V315" i="1" s="1"/>
  <c r="W315" i="1" s="1"/>
  <c r="X315" i="1" s="1"/>
  <c r="Y315" i="1" s="1"/>
  <c r="Z315" i="1" s="1"/>
  <c r="AA315" i="1" s="1"/>
  <c r="AB315" i="1" s="1"/>
  <c r="AC315" i="1" s="1"/>
  <c r="AD315" i="1" s="1"/>
  <c r="AE315" i="1" s="1"/>
  <c r="AF315" i="1" s="1"/>
  <c r="AG315" i="1" s="1"/>
  <c r="AH315" i="1" s="1"/>
  <c r="AI315" i="1" s="1"/>
  <c r="AJ315" i="1" s="1"/>
  <c r="AK315" i="1" s="1"/>
  <c r="AL315" i="1" s="1"/>
  <c r="AM315" i="1" s="1"/>
  <c r="AN315" i="1" s="1"/>
  <c r="AO315" i="1" s="1"/>
  <c r="AP315" i="1" s="1"/>
  <c r="AQ315" i="1" s="1"/>
  <c r="AR315" i="1" s="1"/>
  <c r="AS315" i="1" s="1"/>
  <c r="AT315" i="1" s="1"/>
  <c r="AU315" i="1" s="1"/>
  <c r="AV315" i="1" s="1"/>
  <c r="AW315" i="1" s="1"/>
  <c r="AX315" i="1" s="1"/>
  <c r="AY315" i="1" s="1"/>
  <c r="AZ315" i="1" s="1"/>
  <c r="E167" i="1"/>
  <c r="E261" i="1" s="1"/>
  <c r="BA207" i="1"/>
  <c r="C301" i="1"/>
  <c r="D301" i="1" s="1"/>
  <c r="E301" i="1" s="1"/>
  <c r="F301" i="1" s="1"/>
  <c r="G301" i="1" s="1"/>
  <c r="H301" i="1" s="1"/>
  <c r="I301" i="1" s="1"/>
  <c r="J301" i="1" s="1"/>
  <c r="K301" i="1" s="1"/>
  <c r="L301" i="1" s="1"/>
  <c r="M301" i="1" s="1"/>
  <c r="N301" i="1" s="1"/>
  <c r="O301" i="1" s="1"/>
  <c r="P301" i="1" s="1"/>
  <c r="Q301" i="1" s="1"/>
  <c r="R301" i="1" s="1"/>
  <c r="S301" i="1" s="1"/>
  <c r="T301" i="1" s="1"/>
  <c r="U301" i="1" s="1"/>
  <c r="V301" i="1" s="1"/>
  <c r="W301" i="1" s="1"/>
  <c r="X301" i="1" s="1"/>
  <c r="Y301" i="1" s="1"/>
  <c r="Z301" i="1" s="1"/>
  <c r="AA301" i="1" s="1"/>
  <c r="AB301" i="1" s="1"/>
  <c r="AC301" i="1" s="1"/>
  <c r="AD301" i="1" s="1"/>
  <c r="AE301" i="1" s="1"/>
  <c r="AF301" i="1" s="1"/>
  <c r="AG301" i="1" s="1"/>
  <c r="AH301" i="1" s="1"/>
  <c r="AI301" i="1" s="1"/>
  <c r="AJ301" i="1" s="1"/>
  <c r="AK301" i="1" s="1"/>
  <c r="AL301" i="1" s="1"/>
  <c r="AM301" i="1" s="1"/>
  <c r="AN301" i="1" s="1"/>
  <c r="AO301" i="1" s="1"/>
  <c r="AP301" i="1" s="1"/>
  <c r="AQ301" i="1" s="1"/>
  <c r="AR301" i="1" s="1"/>
  <c r="AS301" i="1" s="1"/>
  <c r="AT301" i="1" s="1"/>
  <c r="AU301" i="1" s="1"/>
  <c r="AV301" i="1" s="1"/>
  <c r="AW301" i="1" s="1"/>
  <c r="AX301" i="1" s="1"/>
  <c r="AY301" i="1" s="1"/>
  <c r="AZ301" i="1" s="1"/>
  <c r="BA213" i="1"/>
  <c r="C307" i="1"/>
  <c r="D307" i="1" s="1"/>
  <c r="E307" i="1" s="1"/>
  <c r="F307" i="1" s="1"/>
  <c r="G307" i="1" s="1"/>
  <c r="H307" i="1" s="1"/>
  <c r="I307" i="1" s="1"/>
  <c r="J307" i="1" s="1"/>
  <c r="K307" i="1" s="1"/>
  <c r="L307" i="1" s="1"/>
  <c r="M307" i="1" s="1"/>
  <c r="N307" i="1" s="1"/>
  <c r="O307" i="1" s="1"/>
  <c r="P307" i="1" s="1"/>
  <c r="Q307" i="1" s="1"/>
  <c r="R307" i="1" s="1"/>
  <c r="S307" i="1" s="1"/>
  <c r="T307" i="1" s="1"/>
  <c r="U307" i="1" s="1"/>
  <c r="V307" i="1" s="1"/>
  <c r="W307" i="1" s="1"/>
  <c r="X307" i="1" s="1"/>
  <c r="Y307" i="1" s="1"/>
  <c r="Z307" i="1" s="1"/>
  <c r="AA307" i="1" s="1"/>
  <c r="AB307" i="1" s="1"/>
  <c r="AC307" i="1" s="1"/>
  <c r="AD307" i="1" s="1"/>
  <c r="AE307" i="1" s="1"/>
  <c r="AF307" i="1" s="1"/>
  <c r="AG307" i="1" s="1"/>
  <c r="AH307" i="1" s="1"/>
  <c r="AI307" i="1" s="1"/>
  <c r="AJ307" i="1" s="1"/>
  <c r="AK307" i="1" s="1"/>
  <c r="AL307" i="1" s="1"/>
  <c r="AM307" i="1" s="1"/>
  <c r="AN307" i="1" s="1"/>
  <c r="AO307" i="1" s="1"/>
  <c r="AP307" i="1" s="1"/>
  <c r="AQ307" i="1" s="1"/>
  <c r="AR307" i="1" s="1"/>
  <c r="AS307" i="1" s="1"/>
  <c r="AT307" i="1" s="1"/>
  <c r="AU307" i="1" s="1"/>
  <c r="AV307" i="1" s="1"/>
  <c r="AW307" i="1" s="1"/>
  <c r="AX307" i="1" s="1"/>
  <c r="AY307" i="1" s="1"/>
  <c r="AZ307" i="1" s="1"/>
  <c r="F334" i="1"/>
  <c r="E121" i="1"/>
  <c r="F121" i="1" s="1"/>
  <c r="C220" i="1"/>
  <c r="BA103" i="1"/>
  <c r="C172" i="1"/>
  <c r="E220" i="1"/>
  <c r="E172" i="1"/>
  <c r="E266" i="1" s="1"/>
  <c r="C254" i="1"/>
  <c r="C348" i="1" s="1"/>
  <c r="D348" i="1" s="1"/>
  <c r="E348" i="1" s="1"/>
  <c r="F348" i="1" s="1"/>
  <c r="C263" i="1"/>
  <c r="C357" i="1" s="1"/>
  <c r="D357" i="1" s="1"/>
  <c r="E357" i="1" s="1"/>
  <c r="F357" i="1" s="1"/>
  <c r="C265" i="1"/>
  <c r="C359" i="1" s="1"/>
  <c r="D359" i="1" s="1"/>
  <c r="E359" i="1" s="1"/>
  <c r="F359" i="1" s="1"/>
  <c r="E197" i="1"/>
  <c r="BA80" i="1"/>
  <c r="F325" i="1"/>
  <c r="C222" i="1"/>
  <c r="BA105" i="1"/>
  <c r="C174" i="1"/>
  <c r="E186" i="1"/>
  <c r="BA69" i="1"/>
  <c r="E115" i="1"/>
  <c r="E293" i="1"/>
  <c r="F293" i="1" s="1"/>
  <c r="G293" i="1" s="1"/>
  <c r="H293" i="1" s="1"/>
  <c r="I293" i="1" s="1"/>
  <c r="J293" i="1" s="1"/>
  <c r="K293" i="1" s="1"/>
  <c r="L293" i="1" s="1"/>
  <c r="M293" i="1" s="1"/>
  <c r="N293" i="1" s="1"/>
  <c r="O293" i="1" s="1"/>
  <c r="P293" i="1" s="1"/>
  <c r="Q293" i="1" s="1"/>
  <c r="R293" i="1" s="1"/>
  <c r="S293" i="1" s="1"/>
  <c r="T293" i="1" s="1"/>
  <c r="U293" i="1" s="1"/>
  <c r="V293" i="1" s="1"/>
  <c r="W293" i="1" s="1"/>
  <c r="X293" i="1" s="1"/>
  <c r="Y293" i="1" s="1"/>
  <c r="Z293" i="1" s="1"/>
  <c r="AA293" i="1" s="1"/>
  <c r="AB293" i="1" s="1"/>
  <c r="AC293" i="1" s="1"/>
  <c r="AD293" i="1" s="1"/>
  <c r="AE293" i="1" s="1"/>
  <c r="AF293" i="1" s="1"/>
  <c r="AG293" i="1" s="1"/>
  <c r="AH293" i="1" s="1"/>
  <c r="AI293" i="1" s="1"/>
  <c r="AJ293" i="1" s="1"/>
  <c r="AK293" i="1" s="1"/>
  <c r="AL293" i="1" s="1"/>
  <c r="AM293" i="1" s="1"/>
  <c r="AN293" i="1" s="1"/>
  <c r="AO293" i="1" s="1"/>
  <c r="AP293" i="1" s="1"/>
  <c r="AQ293" i="1" s="1"/>
  <c r="AR293" i="1" s="1"/>
  <c r="AS293" i="1" s="1"/>
  <c r="AT293" i="1" s="1"/>
  <c r="AU293" i="1" s="1"/>
  <c r="AV293" i="1" s="1"/>
  <c r="AW293" i="1" s="1"/>
  <c r="AX293" i="1" s="1"/>
  <c r="AY293" i="1" s="1"/>
  <c r="AZ293" i="1" s="1"/>
  <c r="BA199" i="1"/>
  <c r="E287" i="1"/>
  <c r="F287" i="1" s="1"/>
  <c r="G287" i="1" s="1"/>
  <c r="H287" i="1" s="1"/>
  <c r="I287" i="1" s="1"/>
  <c r="J287" i="1" s="1"/>
  <c r="K287" i="1" s="1"/>
  <c r="L287" i="1" s="1"/>
  <c r="M287" i="1" s="1"/>
  <c r="N287" i="1" s="1"/>
  <c r="O287" i="1" s="1"/>
  <c r="P287" i="1" s="1"/>
  <c r="Q287" i="1" s="1"/>
  <c r="R287" i="1" s="1"/>
  <c r="S287" i="1" s="1"/>
  <c r="T287" i="1" s="1"/>
  <c r="U287" i="1" s="1"/>
  <c r="V287" i="1" s="1"/>
  <c r="W287" i="1" s="1"/>
  <c r="X287" i="1" s="1"/>
  <c r="Y287" i="1" s="1"/>
  <c r="Z287" i="1" s="1"/>
  <c r="AA287" i="1" s="1"/>
  <c r="AB287" i="1" s="1"/>
  <c r="AC287" i="1" s="1"/>
  <c r="AD287" i="1" s="1"/>
  <c r="AE287" i="1" s="1"/>
  <c r="AF287" i="1" s="1"/>
  <c r="AG287" i="1" s="1"/>
  <c r="AH287" i="1" s="1"/>
  <c r="AI287" i="1" s="1"/>
  <c r="AJ287" i="1" s="1"/>
  <c r="AK287" i="1" s="1"/>
  <c r="AL287" i="1" s="1"/>
  <c r="AM287" i="1" s="1"/>
  <c r="AN287" i="1" s="1"/>
  <c r="AO287" i="1" s="1"/>
  <c r="AP287" i="1" s="1"/>
  <c r="AQ287" i="1" s="1"/>
  <c r="AR287" i="1" s="1"/>
  <c r="AS287" i="1" s="1"/>
  <c r="AT287" i="1" s="1"/>
  <c r="AU287" i="1" s="1"/>
  <c r="AV287" i="1" s="1"/>
  <c r="AW287" i="1" s="1"/>
  <c r="AX287" i="1" s="1"/>
  <c r="AY287" i="1" s="1"/>
  <c r="AZ287" i="1" s="1"/>
  <c r="BA193" i="1"/>
  <c r="F170" i="1"/>
  <c r="F264" i="1" s="1"/>
  <c r="F336" i="1"/>
  <c r="E64" i="1"/>
  <c r="E110" i="1" s="1"/>
  <c r="F133" i="1" s="1"/>
  <c r="BA41" i="1"/>
  <c r="E277" i="1"/>
  <c r="F277" i="1" s="1"/>
  <c r="G277" i="1" s="1"/>
  <c r="H277" i="1" s="1"/>
  <c r="I277" i="1" s="1"/>
  <c r="J277" i="1" s="1"/>
  <c r="K277" i="1" s="1"/>
  <c r="L277" i="1" s="1"/>
  <c r="M277" i="1" s="1"/>
  <c r="N277" i="1" s="1"/>
  <c r="O277" i="1" s="1"/>
  <c r="P277" i="1" s="1"/>
  <c r="Q277" i="1" s="1"/>
  <c r="R277" i="1" s="1"/>
  <c r="S277" i="1" s="1"/>
  <c r="T277" i="1" s="1"/>
  <c r="U277" i="1" s="1"/>
  <c r="V277" i="1" s="1"/>
  <c r="W277" i="1" s="1"/>
  <c r="X277" i="1" s="1"/>
  <c r="Y277" i="1" s="1"/>
  <c r="Z277" i="1" s="1"/>
  <c r="AA277" i="1" s="1"/>
  <c r="AB277" i="1" s="1"/>
  <c r="AC277" i="1" s="1"/>
  <c r="AD277" i="1" s="1"/>
  <c r="AE277" i="1" s="1"/>
  <c r="AF277" i="1" s="1"/>
  <c r="AG277" i="1" s="1"/>
  <c r="AH277" i="1" s="1"/>
  <c r="AI277" i="1" s="1"/>
  <c r="AJ277" i="1" s="1"/>
  <c r="BA183" i="1"/>
  <c r="C267" i="1"/>
  <c r="C361" i="1" s="1"/>
  <c r="D361" i="1" s="1"/>
  <c r="E361" i="1" s="1"/>
  <c r="F361" i="1" s="1"/>
  <c r="C253" i="1"/>
  <c r="C347" i="1" s="1"/>
  <c r="D347" i="1" s="1"/>
  <c r="E347" i="1" s="1"/>
  <c r="F347" i="1" s="1"/>
  <c r="C218" i="1"/>
  <c r="BA101" i="1"/>
  <c r="C170" i="1"/>
  <c r="F324" i="1"/>
  <c r="F168" i="1"/>
  <c r="F262" i="1" s="1"/>
  <c r="E192" i="1"/>
  <c r="G157" i="1"/>
  <c r="F338" i="1"/>
  <c r="D299" i="1"/>
  <c r="E299" i="1" s="1"/>
  <c r="F299" i="1" s="1"/>
  <c r="G299" i="1" s="1"/>
  <c r="H299" i="1" s="1"/>
  <c r="I299" i="1" s="1"/>
  <c r="J299" i="1" s="1"/>
  <c r="K299" i="1" s="1"/>
  <c r="L299" i="1" s="1"/>
  <c r="M299" i="1" s="1"/>
  <c r="N299" i="1" s="1"/>
  <c r="O299" i="1" s="1"/>
  <c r="P299" i="1" s="1"/>
  <c r="Q299" i="1" s="1"/>
  <c r="R299" i="1" s="1"/>
  <c r="S299" i="1" s="1"/>
  <c r="T299" i="1" s="1"/>
  <c r="U299" i="1" s="1"/>
  <c r="V299" i="1" s="1"/>
  <c r="W299" i="1" s="1"/>
  <c r="X299" i="1" s="1"/>
  <c r="Y299" i="1" s="1"/>
  <c r="Z299" i="1" s="1"/>
  <c r="AA299" i="1" s="1"/>
  <c r="AB299" i="1" s="1"/>
  <c r="AC299" i="1" s="1"/>
  <c r="AD299" i="1" s="1"/>
  <c r="AE299" i="1" s="1"/>
  <c r="AF299" i="1" s="1"/>
  <c r="AG299" i="1" s="1"/>
  <c r="AH299" i="1" s="1"/>
  <c r="AI299" i="1" s="1"/>
  <c r="AJ299" i="1" s="1"/>
  <c r="AK299" i="1" s="1"/>
  <c r="AL299" i="1" s="1"/>
  <c r="AM299" i="1" s="1"/>
  <c r="AN299" i="1" s="1"/>
  <c r="AO299" i="1" s="1"/>
  <c r="AP299" i="1" s="1"/>
  <c r="AQ299" i="1" s="1"/>
  <c r="AR299" i="1" s="1"/>
  <c r="AS299" i="1" s="1"/>
  <c r="AT299" i="1" s="1"/>
  <c r="AU299" i="1" s="1"/>
  <c r="AV299" i="1" s="1"/>
  <c r="AW299" i="1" s="1"/>
  <c r="AX299" i="1" s="1"/>
  <c r="AY299" i="1" s="1"/>
  <c r="AZ299" i="1" s="1"/>
  <c r="BA208" i="1"/>
  <c r="C302" i="1"/>
  <c r="D302" i="1" s="1"/>
  <c r="E302" i="1" s="1"/>
  <c r="F302" i="1" s="1"/>
  <c r="G302" i="1" s="1"/>
  <c r="H302" i="1" s="1"/>
  <c r="I302" i="1" s="1"/>
  <c r="J302" i="1" s="1"/>
  <c r="K302" i="1" s="1"/>
  <c r="L302" i="1" s="1"/>
  <c r="M302" i="1" s="1"/>
  <c r="N302" i="1" s="1"/>
  <c r="O302" i="1" s="1"/>
  <c r="P302" i="1" s="1"/>
  <c r="Q302" i="1" s="1"/>
  <c r="R302" i="1" s="1"/>
  <c r="S302" i="1" s="1"/>
  <c r="T302" i="1" s="1"/>
  <c r="U302" i="1" s="1"/>
  <c r="V302" i="1" s="1"/>
  <c r="W302" i="1" s="1"/>
  <c r="X302" i="1" s="1"/>
  <c r="Y302" i="1" s="1"/>
  <c r="Z302" i="1" s="1"/>
  <c r="AA302" i="1" s="1"/>
  <c r="AB302" i="1" s="1"/>
  <c r="AC302" i="1" s="1"/>
  <c r="AD302" i="1" s="1"/>
  <c r="AE302" i="1" s="1"/>
  <c r="AF302" i="1" s="1"/>
  <c r="AG302" i="1" s="1"/>
  <c r="AH302" i="1" s="1"/>
  <c r="AI302" i="1" s="1"/>
  <c r="AJ302" i="1" s="1"/>
  <c r="AK302" i="1" s="1"/>
  <c r="AL302" i="1" s="1"/>
  <c r="AM302" i="1" s="1"/>
  <c r="AN302" i="1" s="1"/>
  <c r="AO302" i="1" s="1"/>
  <c r="AP302" i="1" s="1"/>
  <c r="AQ302" i="1" s="1"/>
  <c r="AR302" i="1" s="1"/>
  <c r="AS302" i="1" s="1"/>
  <c r="AT302" i="1" s="1"/>
  <c r="AU302" i="1" s="1"/>
  <c r="AV302" i="1" s="1"/>
  <c r="AW302" i="1" s="1"/>
  <c r="AX302" i="1" s="1"/>
  <c r="AY302" i="1" s="1"/>
  <c r="AZ302" i="1" s="1"/>
  <c r="BA217" i="1"/>
  <c r="C311" i="1"/>
  <c r="D311" i="1" s="1"/>
  <c r="E311" i="1" s="1"/>
  <c r="F311" i="1" s="1"/>
  <c r="G311" i="1" s="1"/>
  <c r="H311" i="1" s="1"/>
  <c r="I311" i="1" s="1"/>
  <c r="J311" i="1" s="1"/>
  <c r="K311" i="1" s="1"/>
  <c r="L311" i="1" s="1"/>
  <c r="M311" i="1" s="1"/>
  <c r="N311" i="1" s="1"/>
  <c r="O311" i="1" s="1"/>
  <c r="P311" i="1" s="1"/>
  <c r="Q311" i="1" s="1"/>
  <c r="R311" i="1" s="1"/>
  <c r="S311" i="1" s="1"/>
  <c r="T311" i="1" s="1"/>
  <c r="U311" i="1" s="1"/>
  <c r="V311" i="1" s="1"/>
  <c r="W311" i="1" s="1"/>
  <c r="X311" i="1" s="1"/>
  <c r="Y311" i="1" s="1"/>
  <c r="Z311" i="1" s="1"/>
  <c r="AA311" i="1" s="1"/>
  <c r="AB311" i="1" s="1"/>
  <c r="AC311" i="1" s="1"/>
  <c r="AD311" i="1" s="1"/>
  <c r="AE311" i="1" s="1"/>
  <c r="AF311" i="1" s="1"/>
  <c r="AG311" i="1" s="1"/>
  <c r="AH311" i="1" s="1"/>
  <c r="AI311" i="1" s="1"/>
  <c r="AJ311" i="1" s="1"/>
  <c r="AK311" i="1" s="1"/>
  <c r="AL311" i="1" s="1"/>
  <c r="AM311" i="1" s="1"/>
  <c r="AN311" i="1" s="1"/>
  <c r="AO311" i="1" s="1"/>
  <c r="AP311" i="1" s="1"/>
  <c r="AQ311" i="1" s="1"/>
  <c r="AR311" i="1" s="1"/>
  <c r="AS311" i="1" s="1"/>
  <c r="AT311" i="1" s="1"/>
  <c r="AU311" i="1" s="1"/>
  <c r="AV311" i="1" s="1"/>
  <c r="AW311" i="1" s="1"/>
  <c r="AX311" i="1" s="1"/>
  <c r="AY311" i="1" s="1"/>
  <c r="AZ311" i="1" s="1"/>
  <c r="BA219" i="1"/>
  <c r="C313" i="1"/>
  <c r="D313" i="1" s="1"/>
  <c r="E313" i="1" s="1"/>
  <c r="F313" i="1" s="1"/>
  <c r="G313" i="1" s="1"/>
  <c r="H313" i="1" s="1"/>
  <c r="I313" i="1" s="1"/>
  <c r="J313" i="1" s="1"/>
  <c r="K313" i="1" s="1"/>
  <c r="L313" i="1" s="1"/>
  <c r="M313" i="1" s="1"/>
  <c r="N313" i="1" s="1"/>
  <c r="O313" i="1" s="1"/>
  <c r="P313" i="1" s="1"/>
  <c r="Q313" i="1" s="1"/>
  <c r="R313" i="1" s="1"/>
  <c r="S313" i="1" s="1"/>
  <c r="T313" i="1" s="1"/>
  <c r="U313" i="1" s="1"/>
  <c r="V313" i="1" s="1"/>
  <c r="W313" i="1" s="1"/>
  <c r="X313" i="1" s="1"/>
  <c r="Y313" i="1" s="1"/>
  <c r="Z313" i="1" s="1"/>
  <c r="AA313" i="1" s="1"/>
  <c r="AB313" i="1" s="1"/>
  <c r="AC313" i="1" s="1"/>
  <c r="AD313" i="1" s="1"/>
  <c r="AE313" i="1" s="1"/>
  <c r="AF313" i="1" s="1"/>
  <c r="AG313" i="1" s="1"/>
  <c r="AH313" i="1" s="1"/>
  <c r="AI313" i="1" s="1"/>
  <c r="AJ313" i="1" s="1"/>
  <c r="AK313" i="1" s="1"/>
  <c r="AL313" i="1" s="1"/>
  <c r="AM313" i="1" s="1"/>
  <c r="AN313" i="1" s="1"/>
  <c r="AO313" i="1" s="1"/>
  <c r="AP313" i="1" s="1"/>
  <c r="AQ313" i="1" s="1"/>
  <c r="AR313" i="1" s="1"/>
  <c r="AS313" i="1" s="1"/>
  <c r="AT313" i="1" s="1"/>
  <c r="AU313" i="1" s="1"/>
  <c r="AV313" i="1" s="1"/>
  <c r="AW313" i="1" s="1"/>
  <c r="AX313" i="1" s="1"/>
  <c r="AY313" i="1" s="1"/>
  <c r="AZ313" i="1" s="1"/>
  <c r="C93" i="1"/>
  <c r="E116" i="1"/>
  <c r="F116" i="1" s="1"/>
  <c r="G116" i="1" s="1"/>
  <c r="AT35" i="3"/>
  <c r="G127" i="1"/>
  <c r="H127" i="1" s="1"/>
  <c r="G136" i="1"/>
  <c r="AV87" i="1"/>
  <c r="AV204" i="1" s="1"/>
  <c r="AX181" i="1"/>
  <c r="O87" i="1"/>
  <c r="O204" i="1" s="1"/>
  <c r="Q181" i="1"/>
  <c r="AB87" i="1"/>
  <c r="AB204" i="1" s="1"/>
  <c r="AD181" i="1"/>
  <c r="V87" i="1"/>
  <c r="V204" i="1" s="1"/>
  <c r="X181" i="1"/>
  <c r="J87" i="1"/>
  <c r="J204" i="1" s="1"/>
  <c r="L181" i="1"/>
  <c r="AS87" i="1"/>
  <c r="AS204" i="1" s="1"/>
  <c r="AU181" i="1"/>
  <c r="AM87" i="1"/>
  <c r="AM204" i="1" s="1"/>
  <c r="AO181" i="1"/>
  <c r="AG87" i="1"/>
  <c r="AG204" i="1" s="1"/>
  <c r="AI181" i="1"/>
  <c r="Q87" i="1"/>
  <c r="Q204" i="1" s="1"/>
  <c r="S181" i="1"/>
  <c r="S87" i="1"/>
  <c r="S204" i="1" s="1"/>
  <c r="U181" i="1"/>
  <c r="W87" i="1"/>
  <c r="W204" i="1" s="1"/>
  <c r="Y181" i="1"/>
  <c r="AW87" i="1"/>
  <c r="AW204" i="1" s="1"/>
  <c r="AY181" i="1"/>
  <c r="AJ87" i="1"/>
  <c r="AJ204" i="1" s="1"/>
  <c r="AL181" i="1"/>
  <c r="P87" i="1"/>
  <c r="P204" i="1" s="1"/>
  <c r="R181" i="1"/>
  <c r="AT87" i="1"/>
  <c r="AT204" i="1" s="1"/>
  <c r="AV181" i="1"/>
  <c r="AO87" i="1"/>
  <c r="AO204" i="1" s="1"/>
  <c r="AQ181" i="1"/>
  <c r="AA87" i="1"/>
  <c r="AA204" i="1" s="1"/>
  <c r="AC181" i="1"/>
  <c r="X87" i="1"/>
  <c r="X204" i="1" s="1"/>
  <c r="Z181" i="1"/>
  <c r="R87" i="1"/>
  <c r="R204" i="1" s="1"/>
  <c r="T181" i="1"/>
  <c r="AX87" i="1"/>
  <c r="AX204" i="1" s="1"/>
  <c r="AZ181" i="1"/>
  <c r="I87" i="1"/>
  <c r="I204" i="1" s="1"/>
  <c r="K181" i="1"/>
  <c r="AU87" i="1"/>
  <c r="AU204" i="1" s="1"/>
  <c r="AW181" i="1"/>
  <c r="AH87" i="1"/>
  <c r="AH204" i="1" s="1"/>
  <c r="AJ181" i="1"/>
  <c r="AP87" i="1"/>
  <c r="AP204" i="1" s="1"/>
  <c r="AR181" i="1"/>
  <c r="AQ87" i="1"/>
  <c r="AQ204" i="1" s="1"/>
  <c r="AS181" i="1"/>
  <c r="N87" i="1"/>
  <c r="N204" i="1" s="1"/>
  <c r="P181" i="1"/>
  <c r="AK87" i="1"/>
  <c r="AK204" i="1" s="1"/>
  <c r="AM181" i="1"/>
  <c r="Z87" i="1"/>
  <c r="Z204" i="1" s="1"/>
  <c r="AB181" i="1"/>
  <c r="F151" i="1"/>
  <c r="AE87" i="1"/>
  <c r="AE204" i="1" s="1"/>
  <c r="AG181" i="1"/>
  <c r="AR87" i="1"/>
  <c r="AR204" i="1" s="1"/>
  <c r="AT181" i="1"/>
  <c r="AI87" i="1"/>
  <c r="AI204" i="1" s="1"/>
  <c r="AK181" i="1"/>
  <c r="AL87" i="1"/>
  <c r="AL204" i="1" s="1"/>
  <c r="AN181" i="1"/>
  <c r="U87" i="1"/>
  <c r="U204" i="1" s="1"/>
  <c r="W181" i="1"/>
  <c r="AF87" i="1"/>
  <c r="AF204" i="1" s="1"/>
  <c r="AH181" i="1"/>
  <c r="Y87" i="1"/>
  <c r="Y204" i="1" s="1"/>
  <c r="AA181" i="1"/>
  <c r="AN87" i="1"/>
  <c r="AN204" i="1" s="1"/>
  <c r="AP181" i="1"/>
  <c r="T87" i="1"/>
  <c r="T204" i="1" s="1"/>
  <c r="V181" i="1"/>
  <c r="L87" i="1"/>
  <c r="L204" i="1" s="1"/>
  <c r="N181" i="1"/>
  <c r="AC87" i="1"/>
  <c r="AC204" i="1" s="1"/>
  <c r="AE181" i="1"/>
  <c r="AD87" i="1"/>
  <c r="AD204" i="1" s="1"/>
  <c r="AF181" i="1"/>
  <c r="K87" i="1"/>
  <c r="K204" i="1" s="1"/>
  <c r="M181" i="1"/>
  <c r="M87" i="1"/>
  <c r="M204" i="1" s="1"/>
  <c r="O181" i="1"/>
  <c r="G265" i="1"/>
  <c r="G242" i="1"/>
  <c r="F236" i="1"/>
  <c r="H258" i="1"/>
  <c r="H235" i="1"/>
  <c r="G267" i="1"/>
  <c r="G244" i="1"/>
  <c r="G125" i="1"/>
  <c r="H148" i="1" s="1"/>
  <c r="H171" i="1" s="1"/>
  <c r="F241" i="1"/>
  <c r="H251" i="1"/>
  <c r="H228" i="1"/>
  <c r="G263" i="1"/>
  <c r="G240" i="1"/>
  <c r="F239" i="1"/>
  <c r="G259" i="1"/>
  <c r="G236" i="1"/>
  <c r="G228" i="1"/>
  <c r="G322" i="1" s="1"/>
  <c r="G137" i="1"/>
  <c r="F122" i="1"/>
  <c r="G122" i="1" s="1"/>
  <c r="F124" i="1"/>
  <c r="G147" i="1" s="1"/>
  <c r="G170" i="1" s="1"/>
  <c r="G123" i="1"/>
  <c r="H123" i="1" s="1"/>
  <c r="H114" i="1"/>
  <c r="H137" i="1"/>
  <c r="H160" i="1" s="1"/>
  <c r="G128" i="1"/>
  <c r="G151" i="1"/>
  <c r="G174" i="1" s="1"/>
  <c r="H142" i="1"/>
  <c r="H165" i="1" s="1"/>
  <c r="H119" i="1"/>
  <c r="I111" i="1"/>
  <c r="I134" i="1"/>
  <c r="I157" i="1" s="1"/>
  <c r="I118" i="1"/>
  <c r="I141" i="1"/>
  <c r="I164" i="1" s="1"/>
  <c r="H113" i="1"/>
  <c r="H136" i="1"/>
  <c r="H159" i="1" s="1"/>
  <c r="E87" i="1"/>
  <c r="D87" i="1"/>
  <c r="G87" i="1"/>
  <c r="G204" i="1" s="1"/>
  <c r="H87" i="1"/>
  <c r="H204" i="1" s="1"/>
  <c r="F87" i="1"/>
  <c r="F204" i="1" s="1"/>
  <c r="B14" i="6"/>
  <c r="E14" i="6" s="1"/>
  <c r="E166" i="1" l="1"/>
  <c r="E260" i="1" s="1"/>
  <c r="G112" i="1"/>
  <c r="H112" i="1" s="1"/>
  <c r="I112" i="1" s="1"/>
  <c r="G229" i="1"/>
  <c r="C167" i="1"/>
  <c r="C261" i="1" s="1"/>
  <c r="C355" i="1" s="1"/>
  <c r="D355" i="1" s="1"/>
  <c r="E355" i="1" s="1"/>
  <c r="F149" i="1"/>
  <c r="F172" i="1" s="1"/>
  <c r="F266" i="1" s="1"/>
  <c r="BA98" i="1"/>
  <c r="H135" i="1"/>
  <c r="H229" i="1" s="1"/>
  <c r="H126" i="1"/>
  <c r="I126" i="1" s="1"/>
  <c r="G149" i="1"/>
  <c r="G172" i="1" s="1"/>
  <c r="G266" i="1" s="1"/>
  <c r="C214" i="1"/>
  <c r="C166" i="1"/>
  <c r="C260" i="1" s="1"/>
  <c r="C354" i="1" s="1"/>
  <c r="D354" i="1" s="1"/>
  <c r="E354" i="1" s="1"/>
  <c r="BA97" i="1"/>
  <c r="F120" i="1"/>
  <c r="F143" i="1"/>
  <c r="E285" i="1"/>
  <c r="F285" i="1" s="1"/>
  <c r="G285" i="1" s="1"/>
  <c r="H285" i="1" s="1"/>
  <c r="I285" i="1" s="1"/>
  <c r="J285" i="1" s="1"/>
  <c r="K285" i="1" s="1"/>
  <c r="L285" i="1" s="1"/>
  <c r="M285" i="1" s="1"/>
  <c r="N285" i="1" s="1"/>
  <c r="O285" i="1" s="1"/>
  <c r="P285" i="1" s="1"/>
  <c r="Q285" i="1" s="1"/>
  <c r="R285" i="1" s="1"/>
  <c r="S285" i="1" s="1"/>
  <c r="T285" i="1" s="1"/>
  <c r="U285" i="1" s="1"/>
  <c r="V285" i="1" s="1"/>
  <c r="W285" i="1" s="1"/>
  <c r="X285" i="1" s="1"/>
  <c r="Y285" i="1" s="1"/>
  <c r="Z285" i="1" s="1"/>
  <c r="AA285" i="1" s="1"/>
  <c r="AB285" i="1" s="1"/>
  <c r="AC285" i="1" s="1"/>
  <c r="AD285" i="1" s="1"/>
  <c r="AE285" i="1" s="1"/>
  <c r="AF285" i="1" s="1"/>
  <c r="AG285" i="1" s="1"/>
  <c r="AH285" i="1" s="1"/>
  <c r="AI285" i="1" s="1"/>
  <c r="AJ285" i="1" s="1"/>
  <c r="AK285" i="1" s="1"/>
  <c r="AL285" i="1" s="1"/>
  <c r="AM285" i="1" s="1"/>
  <c r="AN285" i="1" s="1"/>
  <c r="AO285" i="1" s="1"/>
  <c r="AP285" i="1" s="1"/>
  <c r="AQ285" i="1" s="1"/>
  <c r="AR285" i="1" s="1"/>
  <c r="AS285" i="1" s="1"/>
  <c r="AT285" i="1" s="1"/>
  <c r="AU285" i="1" s="1"/>
  <c r="AV285" i="1" s="1"/>
  <c r="AW285" i="1" s="1"/>
  <c r="AX285" i="1" s="1"/>
  <c r="AY285" i="1" s="1"/>
  <c r="AZ285" i="1" s="1"/>
  <c r="BA191" i="1"/>
  <c r="G336" i="1"/>
  <c r="H322" i="1"/>
  <c r="G323" i="1"/>
  <c r="G359" i="1"/>
  <c r="F353" i="1"/>
  <c r="G353" i="1" s="1"/>
  <c r="C268" i="1"/>
  <c r="C362" i="1" s="1"/>
  <c r="D362" i="1" s="1"/>
  <c r="E362" i="1" s="1"/>
  <c r="G160" i="1"/>
  <c r="G254" i="1" s="1"/>
  <c r="F144" i="1"/>
  <c r="F238" i="1" s="1"/>
  <c r="F115" i="1"/>
  <c r="F138" i="1"/>
  <c r="BA220" i="1"/>
  <c r="C314" i="1"/>
  <c r="D314" i="1" s="1"/>
  <c r="E314" i="1" s="1"/>
  <c r="F314" i="1" s="1"/>
  <c r="G314" i="1" s="1"/>
  <c r="H314" i="1" s="1"/>
  <c r="I314" i="1" s="1"/>
  <c r="J314" i="1" s="1"/>
  <c r="K314" i="1" s="1"/>
  <c r="L314" i="1" s="1"/>
  <c r="M314" i="1" s="1"/>
  <c r="N314" i="1" s="1"/>
  <c r="O314" i="1" s="1"/>
  <c r="P314" i="1" s="1"/>
  <c r="Q314" i="1" s="1"/>
  <c r="R314" i="1" s="1"/>
  <c r="S314" i="1" s="1"/>
  <c r="T314" i="1" s="1"/>
  <c r="U314" i="1" s="1"/>
  <c r="V314" i="1" s="1"/>
  <c r="W314" i="1" s="1"/>
  <c r="X314" i="1" s="1"/>
  <c r="Y314" i="1" s="1"/>
  <c r="Z314" i="1" s="1"/>
  <c r="AA314" i="1" s="1"/>
  <c r="AB314" i="1" s="1"/>
  <c r="AC314" i="1" s="1"/>
  <c r="AD314" i="1" s="1"/>
  <c r="AE314" i="1" s="1"/>
  <c r="AF314" i="1" s="1"/>
  <c r="AG314" i="1" s="1"/>
  <c r="AH314" i="1" s="1"/>
  <c r="AI314" i="1" s="1"/>
  <c r="AJ314" i="1" s="1"/>
  <c r="AK314" i="1" s="1"/>
  <c r="AL314" i="1" s="1"/>
  <c r="AM314" i="1" s="1"/>
  <c r="AN314" i="1" s="1"/>
  <c r="AO314" i="1" s="1"/>
  <c r="AP314" i="1" s="1"/>
  <c r="AQ314" i="1" s="1"/>
  <c r="AR314" i="1" s="1"/>
  <c r="AS314" i="1" s="1"/>
  <c r="AT314" i="1" s="1"/>
  <c r="AU314" i="1" s="1"/>
  <c r="AV314" i="1" s="1"/>
  <c r="AW314" i="1" s="1"/>
  <c r="AX314" i="1" s="1"/>
  <c r="AY314" i="1" s="1"/>
  <c r="AZ314" i="1" s="1"/>
  <c r="C209" i="1"/>
  <c r="C161" i="1"/>
  <c r="BA92" i="1"/>
  <c r="BA216" i="1"/>
  <c r="C310" i="1"/>
  <c r="D310" i="1" s="1"/>
  <c r="E310" i="1" s="1"/>
  <c r="F310" i="1" s="1"/>
  <c r="G310" i="1" s="1"/>
  <c r="H310" i="1" s="1"/>
  <c r="I310" i="1" s="1"/>
  <c r="J310" i="1" s="1"/>
  <c r="K310" i="1" s="1"/>
  <c r="L310" i="1" s="1"/>
  <c r="M310" i="1" s="1"/>
  <c r="N310" i="1" s="1"/>
  <c r="O310" i="1" s="1"/>
  <c r="P310" i="1" s="1"/>
  <c r="Q310" i="1" s="1"/>
  <c r="R310" i="1" s="1"/>
  <c r="S310" i="1" s="1"/>
  <c r="T310" i="1" s="1"/>
  <c r="U310" i="1" s="1"/>
  <c r="V310" i="1" s="1"/>
  <c r="W310" i="1" s="1"/>
  <c r="X310" i="1" s="1"/>
  <c r="Y310" i="1" s="1"/>
  <c r="Z310" i="1" s="1"/>
  <c r="AA310" i="1" s="1"/>
  <c r="AB310" i="1" s="1"/>
  <c r="AC310" i="1" s="1"/>
  <c r="AD310" i="1" s="1"/>
  <c r="AE310" i="1" s="1"/>
  <c r="AF310" i="1" s="1"/>
  <c r="AG310" i="1" s="1"/>
  <c r="AH310" i="1" s="1"/>
  <c r="AI310" i="1" s="1"/>
  <c r="AJ310" i="1" s="1"/>
  <c r="AK310" i="1" s="1"/>
  <c r="AL310" i="1" s="1"/>
  <c r="AM310" i="1" s="1"/>
  <c r="AN310" i="1" s="1"/>
  <c r="AO310" i="1" s="1"/>
  <c r="AP310" i="1" s="1"/>
  <c r="AQ310" i="1" s="1"/>
  <c r="AR310" i="1" s="1"/>
  <c r="AS310" i="1" s="1"/>
  <c r="AT310" i="1" s="1"/>
  <c r="AU310" i="1" s="1"/>
  <c r="AV310" i="1" s="1"/>
  <c r="AW310" i="1" s="1"/>
  <c r="AX310" i="1" s="1"/>
  <c r="AY310" i="1" s="1"/>
  <c r="AZ310" i="1" s="1"/>
  <c r="E291" i="1"/>
  <c r="F291" i="1" s="1"/>
  <c r="G291" i="1" s="1"/>
  <c r="H291" i="1" s="1"/>
  <c r="I291" i="1" s="1"/>
  <c r="J291" i="1" s="1"/>
  <c r="K291" i="1" s="1"/>
  <c r="L291" i="1" s="1"/>
  <c r="M291" i="1" s="1"/>
  <c r="N291" i="1" s="1"/>
  <c r="O291" i="1" s="1"/>
  <c r="P291" i="1" s="1"/>
  <c r="Q291" i="1" s="1"/>
  <c r="R291" i="1" s="1"/>
  <c r="S291" i="1" s="1"/>
  <c r="T291" i="1" s="1"/>
  <c r="U291" i="1" s="1"/>
  <c r="V291" i="1" s="1"/>
  <c r="W291" i="1" s="1"/>
  <c r="X291" i="1" s="1"/>
  <c r="Y291" i="1" s="1"/>
  <c r="Z291" i="1" s="1"/>
  <c r="AA291" i="1" s="1"/>
  <c r="AB291" i="1" s="1"/>
  <c r="AC291" i="1" s="1"/>
  <c r="AD291" i="1" s="1"/>
  <c r="AE291" i="1" s="1"/>
  <c r="AF291" i="1" s="1"/>
  <c r="AG291" i="1" s="1"/>
  <c r="AH291" i="1" s="1"/>
  <c r="AI291" i="1" s="1"/>
  <c r="AJ291" i="1" s="1"/>
  <c r="AK291" i="1" s="1"/>
  <c r="AL291" i="1" s="1"/>
  <c r="AM291" i="1" s="1"/>
  <c r="AN291" i="1" s="1"/>
  <c r="AO291" i="1" s="1"/>
  <c r="AP291" i="1" s="1"/>
  <c r="AQ291" i="1" s="1"/>
  <c r="AR291" i="1" s="1"/>
  <c r="AS291" i="1" s="1"/>
  <c r="AT291" i="1" s="1"/>
  <c r="AU291" i="1" s="1"/>
  <c r="AV291" i="1" s="1"/>
  <c r="AW291" i="1" s="1"/>
  <c r="AX291" i="1" s="1"/>
  <c r="AY291" i="1" s="1"/>
  <c r="AZ291" i="1" s="1"/>
  <c r="BA197" i="1"/>
  <c r="G334" i="1"/>
  <c r="BA222" i="1"/>
  <c r="C316" i="1"/>
  <c r="D316" i="1" s="1"/>
  <c r="E316" i="1" s="1"/>
  <c r="F316" i="1" s="1"/>
  <c r="G316" i="1" s="1"/>
  <c r="H316" i="1" s="1"/>
  <c r="I316" i="1" s="1"/>
  <c r="J316" i="1" s="1"/>
  <c r="K316" i="1" s="1"/>
  <c r="L316" i="1" s="1"/>
  <c r="M316" i="1" s="1"/>
  <c r="N316" i="1" s="1"/>
  <c r="O316" i="1" s="1"/>
  <c r="P316" i="1" s="1"/>
  <c r="Q316" i="1" s="1"/>
  <c r="R316" i="1" s="1"/>
  <c r="S316" i="1" s="1"/>
  <c r="T316" i="1" s="1"/>
  <c r="U316" i="1" s="1"/>
  <c r="V316" i="1" s="1"/>
  <c r="W316" i="1" s="1"/>
  <c r="X316" i="1" s="1"/>
  <c r="Y316" i="1" s="1"/>
  <c r="Z316" i="1" s="1"/>
  <c r="AA316" i="1" s="1"/>
  <c r="AB316" i="1" s="1"/>
  <c r="AC316" i="1" s="1"/>
  <c r="AD316" i="1" s="1"/>
  <c r="AE316" i="1" s="1"/>
  <c r="AF316" i="1" s="1"/>
  <c r="AG316" i="1" s="1"/>
  <c r="AH316" i="1" s="1"/>
  <c r="AI316" i="1" s="1"/>
  <c r="AJ316" i="1" s="1"/>
  <c r="AK316" i="1" s="1"/>
  <c r="AL316" i="1" s="1"/>
  <c r="AM316" i="1" s="1"/>
  <c r="AN316" i="1" s="1"/>
  <c r="AO316" i="1" s="1"/>
  <c r="AP316" i="1" s="1"/>
  <c r="AQ316" i="1" s="1"/>
  <c r="AR316" i="1" s="1"/>
  <c r="AS316" i="1" s="1"/>
  <c r="AT316" i="1" s="1"/>
  <c r="AU316" i="1" s="1"/>
  <c r="AV316" i="1" s="1"/>
  <c r="AW316" i="1" s="1"/>
  <c r="AX316" i="1" s="1"/>
  <c r="AY316" i="1" s="1"/>
  <c r="AZ316" i="1" s="1"/>
  <c r="E181" i="1"/>
  <c r="BA64" i="1"/>
  <c r="F330" i="1"/>
  <c r="G330" i="1" s="1"/>
  <c r="G352" i="1"/>
  <c r="H352" i="1" s="1"/>
  <c r="E280" i="1"/>
  <c r="F280" i="1" s="1"/>
  <c r="G280" i="1" s="1"/>
  <c r="H280" i="1" s="1"/>
  <c r="I280" i="1" s="1"/>
  <c r="J280" i="1" s="1"/>
  <c r="K280" i="1" s="1"/>
  <c r="L280" i="1" s="1"/>
  <c r="M280" i="1" s="1"/>
  <c r="N280" i="1" s="1"/>
  <c r="O280" i="1" s="1"/>
  <c r="P280" i="1" s="1"/>
  <c r="Q280" i="1" s="1"/>
  <c r="R280" i="1" s="1"/>
  <c r="S280" i="1" s="1"/>
  <c r="T280" i="1" s="1"/>
  <c r="U280" i="1" s="1"/>
  <c r="V280" i="1" s="1"/>
  <c r="W280" i="1" s="1"/>
  <c r="X280" i="1" s="1"/>
  <c r="Y280" i="1" s="1"/>
  <c r="Z280" i="1" s="1"/>
  <c r="AA280" i="1" s="1"/>
  <c r="AB280" i="1" s="1"/>
  <c r="AC280" i="1" s="1"/>
  <c r="AD280" i="1" s="1"/>
  <c r="AE280" i="1" s="1"/>
  <c r="AF280" i="1" s="1"/>
  <c r="AG280" i="1" s="1"/>
  <c r="AH280" i="1" s="1"/>
  <c r="AI280" i="1" s="1"/>
  <c r="AJ280" i="1" s="1"/>
  <c r="AK280" i="1" s="1"/>
  <c r="AL280" i="1" s="1"/>
  <c r="AM280" i="1" s="1"/>
  <c r="AN280" i="1" s="1"/>
  <c r="AO280" i="1" s="1"/>
  <c r="AP280" i="1" s="1"/>
  <c r="AQ280" i="1" s="1"/>
  <c r="AR280" i="1" s="1"/>
  <c r="AS280" i="1" s="1"/>
  <c r="AT280" i="1" s="1"/>
  <c r="AU280" i="1" s="1"/>
  <c r="AV280" i="1" s="1"/>
  <c r="AW280" i="1" s="1"/>
  <c r="AX280" i="1" s="1"/>
  <c r="AY280" i="1" s="1"/>
  <c r="AZ280" i="1" s="1"/>
  <c r="BA186" i="1"/>
  <c r="G329" i="1"/>
  <c r="H329" i="1" s="1"/>
  <c r="E281" i="1"/>
  <c r="F281" i="1" s="1"/>
  <c r="G281" i="1" s="1"/>
  <c r="H281" i="1" s="1"/>
  <c r="I281" i="1" s="1"/>
  <c r="J281" i="1" s="1"/>
  <c r="K281" i="1" s="1"/>
  <c r="L281" i="1" s="1"/>
  <c r="M281" i="1" s="1"/>
  <c r="N281" i="1" s="1"/>
  <c r="O281" i="1" s="1"/>
  <c r="P281" i="1" s="1"/>
  <c r="Q281" i="1" s="1"/>
  <c r="R281" i="1" s="1"/>
  <c r="S281" i="1" s="1"/>
  <c r="T281" i="1" s="1"/>
  <c r="U281" i="1" s="1"/>
  <c r="V281" i="1" s="1"/>
  <c r="W281" i="1" s="1"/>
  <c r="X281" i="1" s="1"/>
  <c r="Y281" i="1" s="1"/>
  <c r="Z281" i="1" s="1"/>
  <c r="AA281" i="1" s="1"/>
  <c r="AB281" i="1" s="1"/>
  <c r="AC281" i="1" s="1"/>
  <c r="AD281" i="1" s="1"/>
  <c r="AE281" i="1" s="1"/>
  <c r="AF281" i="1" s="1"/>
  <c r="AG281" i="1" s="1"/>
  <c r="AH281" i="1" s="1"/>
  <c r="AI281" i="1" s="1"/>
  <c r="AJ281" i="1" s="1"/>
  <c r="AK281" i="1" s="1"/>
  <c r="AL281" i="1" s="1"/>
  <c r="AM281" i="1" s="1"/>
  <c r="AN281" i="1" s="1"/>
  <c r="AO281" i="1" s="1"/>
  <c r="AP281" i="1" s="1"/>
  <c r="AQ281" i="1" s="1"/>
  <c r="AR281" i="1" s="1"/>
  <c r="AS281" i="1" s="1"/>
  <c r="AT281" i="1" s="1"/>
  <c r="AU281" i="1" s="1"/>
  <c r="AV281" i="1" s="1"/>
  <c r="AW281" i="1" s="1"/>
  <c r="AX281" i="1" s="1"/>
  <c r="AY281" i="1" s="1"/>
  <c r="AZ281" i="1" s="1"/>
  <c r="BA187" i="1"/>
  <c r="D204" i="1"/>
  <c r="D156" i="1"/>
  <c r="F156" i="1"/>
  <c r="F250" i="1" s="1"/>
  <c r="F335" i="1"/>
  <c r="C210" i="1"/>
  <c r="C162" i="1"/>
  <c r="BA93" i="1"/>
  <c r="BA218" i="1"/>
  <c r="C312" i="1"/>
  <c r="D312" i="1" s="1"/>
  <c r="E312" i="1" s="1"/>
  <c r="F312" i="1" s="1"/>
  <c r="G312" i="1" s="1"/>
  <c r="H312" i="1" s="1"/>
  <c r="I312" i="1" s="1"/>
  <c r="J312" i="1" s="1"/>
  <c r="K312" i="1" s="1"/>
  <c r="L312" i="1" s="1"/>
  <c r="M312" i="1" s="1"/>
  <c r="N312" i="1" s="1"/>
  <c r="O312" i="1" s="1"/>
  <c r="P312" i="1" s="1"/>
  <c r="Q312" i="1" s="1"/>
  <c r="R312" i="1" s="1"/>
  <c r="S312" i="1" s="1"/>
  <c r="T312" i="1" s="1"/>
  <c r="U312" i="1" s="1"/>
  <c r="V312" i="1" s="1"/>
  <c r="W312" i="1" s="1"/>
  <c r="X312" i="1" s="1"/>
  <c r="Y312" i="1" s="1"/>
  <c r="Z312" i="1" s="1"/>
  <c r="AA312" i="1" s="1"/>
  <c r="AB312" i="1" s="1"/>
  <c r="AC312" i="1" s="1"/>
  <c r="AD312" i="1" s="1"/>
  <c r="AE312" i="1" s="1"/>
  <c r="AF312" i="1" s="1"/>
  <c r="AG312" i="1" s="1"/>
  <c r="AH312" i="1" s="1"/>
  <c r="AI312" i="1" s="1"/>
  <c r="AJ312" i="1" s="1"/>
  <c r="AK312" i="1" s="1"/>
  <c r="AL312" i="1" s="1"/>
  <c r="AM312" i="1" s="1"/>
  <c r="AN312" i="1" s="1"/>
  <c r="AO312" i="1" s="1"/>
  <c r="AP312" i="1" s="1"/>
  <c r="AQ312" i="1" s="1"/>
  <c r="AR312" i="1" s="1"/>
  <c r="AS312" i="1" s="1"/>
  <c r="AT312" i="1" s="1"/>
  <c r="AU312" i="1" s="1"/>
  <c r="AV312" i="1" s="1"/>
  <c r="AW312" i="1" s="1"/>
  <c r="AX312" i="1" s="1"/>
  <c r="AY312" i="1" s="1"/>
  <c r="AZ312" i="1" s="1"/>
  <c r="E286" i="1"/>
  <c r="F286" i="1" s="1"/>
  <c r="G286" i="1" s="1"/>
  <c r="H286" i="1" s="1"/>
  <c r="I286" i="1" s="1"/>
  <c r="J286" i="1" s="1"/>
  <c r="K286" i="1" s="1"/>
  <c r="L286" i="1" s="1"/>
  <c r="M286" i="1" s="1"/>
  <c r="N286" i="1" s="1"/>
  <c r="O286" i="1" s="1"/>
  <c r="P286" i="1" s="1"/>
  <c r="Q286" i="1" s="1"/>
  <c r="R286" i="1" s="1"/>
  <c r="S286" i="1" s="1"/>
  <c r="T286" i="1" s="1"/>
  <c r="U286" i="1" s="1"/>
  <c r="V286" i="1" s="1"/>
  <c r="W286" i="1" s="1"/>
  <c r="X286" i="1" s="1"/>
  <c r="Y286" i="1" s="1"/>
  <c r="Z286" i="1" s="1"/>
  <c r="AA286" i="1" s="1"/>
  <c r="AB286" i="1" s="1"/>
  <c r="AC286" i="1" s="1"/>
  <c r="AD286" i="1" s="1"/>
  <c r="AE286" i="1" s="1"/>
  <c r="AF286" i="1" s="1"/>
  <c r="AG286" i="1" s="1"/>
  <c r="AH286" i="1" s="1"/>
  <c r="AI286" i="1" s="1"/>
  <c r="AJ286" i="1" s="1"/>
  <c r="AK286" i="1" s="1"/>
  <c r="AL286" i="1" s="1"/>
  <c r="AM286" i="1" s="1"/>
  <c r="AN286" i="1" s="1"/>
  <c r="AO286" i="1" s="1"/>
  <c r="AP286" i="1" s="1"/>
  <c r="AQ286" i="1" s="1"/>
  <c r="AR286" i="1" s="1"/>
  <c r="AS286" i="1" s="1"/>
  <c r="AT286" i="1" s="1"/>
  <c r="AU286" i="1" s="1"/>
  <c r="AV286" i="1" s="1"/>
  <c r="AW286" i="1" s="1"/>
  <c r="AX286" i="1" s="1"/>
  <c r="AY286" i="1" s="1"/>
  <c r="AZ286" i="1" s="1"/>
  <c r="BA192" i="1"/>
  <c r="F245" i="1"/>
  <c r="F174" i="1"/>
  <c r="F268" i="1" s="1"/>
  <c r="C87" i="1"/>
  <c r="G361" i="1"/>
  <c r="G251" i="1"/>
  <c r="G357" i="1"/>
  <c r="G230" i="1"/>
  <c r="G159" i="1"/>
  <c r="G253" i="1" s="1"/>
  <c r="G338" i="1"/>
  <c r="G346" i="1"/>
  <c r="C266" i="1"/>
  <c r="C360" i="1" s="1"/>
  <c r="D360" i="1" s="1"/>
  <c r="E360" i="1" s="1"/>
  <c r="C262" i="1"/>
  <c r="C356" i="1" s="1"/>
  <c r="D356" i="1" s="1"/>
  <c r="E356" i="1" s="1"/>
  <c r="F356" i="1" s="1"/>
  <c r="E204" i="1"/>
  <c r="E156" i="1"/>
  <c r="E250" i="1" s="1"/>
  <c r="F333" i="1"/>
  <c r="C264" i="1"/>
  <c r="C358" i="1" s="1"/>
  <c r="D358" i="1" s="1"/>
  <c r="E358" i="1" s="1"/>
  <c r="F358" i="1" s="1"/>
  <c r="BA215" i="1"/>
  <c r="C309" i="1"/>
  <c r="D309" i="1" s="1"/>
  <c r="E309" i="1" s="1"/>
  <c r="F309" i="1" s="1"/>
  <c r="G309" i="1" s="1"/>
  <c r="H309" i="1" s="1"/>
  <c r="I309" i="1" s="1"/>
  <c r="J309" i="1" s="1"/>
  <c r="K309" i="1" s="1"/>
  <c r="L309" i="1" s="1"/>
  <c r="M309" i="1" s="1"/>
  <c r="N309" i="1" s="1"/>
  <c r="O309" i="1" s="1"/>
  <c r="P309" i="1" s="1"/>
  <c r="Q309" i="1" s="1"/>
  <c r="R309" i="1" s="1"/>
  <c r="S309" i="1" s="1"/>
  <c r="T309" i="1" s="1"/>
  <c r="U309" i="1" s="1"/>
  <c r="V309" i="1" s="1"/>
  <c r="W309" i="1" s="1"/>
  <c r="X309" i="1" s="1"/>
  <c r="Y309" i="1" s="1"/>
  <c r="Z309" i="1" s="1"/>
  <c r="AA309" i="1" s="1"/>
  <c r="AB309" i="1" s="1"/>
  <c r="AC309" i="1" s="1"/>
  <c r="AD309" i="1" s="1"/>
  <c r="AE309" i="1" s="1"/>
  <c r="AF309" i="1" s="1"/>
  <c r="AG309" i="1" s="1"/>
  <c r="AH309" i="1" s="1"/>
  <c r="AI309" i="1" s="1"/>
  <c r="AJ309" i="1" s="1"/>
  <c r="AK309" i="1" s="1"/>
  <c r="AL309" i="1" s="1"/>
  <c r="AM309" i="1" s="1"/>
  <c r="AN309" i="1" s="1"/>
  <c r="AO309" i="1" s="1"/>
  <c r="AP309" i="1" s="1"/>
  <c r="AQ309" i="1" s="1"/>
  <c r="AR309" i="1" s="1"/>
  <c r="AS309" i="1" s="1"/>
  <c r="AT309" i="1" s="1"/>
  <c r="AU309" i="1" s="1"/>
  <c r="AV309" i="1" s="1"/>
  <c r="AW309" i="1" s="1"/>
  <c r="AX309" i="1" s="1"/>
  <c r="AY309" i="1" s="1"/>
  <c r="AZ309" i="1" s="1"/>
  <c r="F139" i="1"/>
  <c r="G139" i="1"/>
  <c r="G162" i="1" s="1"/>
  <c r="G256" i="1" s="1"/>
  <c r="AK277" i="1"/>
  <c r="E12" i="9"/>
  <c r="B24" i="9"/>
  <c r="H150" i="1"/>
  <c r="H146" i="1"/>
  <c r="G144" i="1"/>
  <c r="G167" i="1" s="1"/>
  <c r="G121" i="1"/>
  <c r="G145" i="1"/>
  <c r="H125" i="1"/>
  <c r="I148" i="1" s="1"/>
  <c r="I171" i="1" s="1"/>
  <c r="I258" i="1"/>
  <c r="I235" i="1"/>
  <c r="H265" i="1"/>
  <c r="H242" i="1"/>
  <c r="G268" i="1"/>
  <c r="G245" i="1"/>
  <c r="H254" i="1"/>
  <c r="H231" i="1"/>
  <c r="I251" i="1"/>
  <c r="I228" i="1"/>
  <c r="G231" i="1"/>
  <c r="G325" i="1" s="1"/>
  <c r="H259" i="1"/>
  <c r="H236" i="1"/>
  <c r="H253" i="1"/>
  <c r="H230" i="1"/>
  <c r="H266" i="1"/>
  <c r="H243" i="1"/>
  <c r="F227" i="1"/>
  <c r="G264" i="1"/>
  <c r="G241" i="1"/>
  <c r="F110" i="1"/>
  <c r="G133" i="1" s="1"/>
  <c r="G156" i="1" s="1"/>
  <c r="G124" i="1"/>
  <c r="H124" i="1" s="1"/>
  <c r="I114" i="1"/>
  <c r="I137" i="1"/>
  <c r="I160" i="1" s="1"/>
  <c r="H116" i="1"/>
  <c r="H139" i="1"/>
  <c r="H162" i="1" s="1"/>
  <c r="H145" i="1"/>
  <c r="H168" i="1" s="1"/>
  <c r="H122" i="1"/>
  <c r="I113" i="1"/>
  <c r="I136" i="1"/>
  <c r="I159" i="1" s="1"/>
  <c r="J111" i="1"/>
  <c r="J134" i="1"/>
  <c r="J157" i="1" s="1"/>
  <c r="I142" i="1"/>
  <c r="I119" i="1"/>
  <c r="I127" i="1"/>
  <c r="I150" i="1"/>
  <c r="I173" i="1" s="1"/>
  <c r="J112" i="1"/>
  <c r="J135" i="1"/>
  <c r="J158" i="1" s="1"/>
  <c r="J118" i="1"/>
  <c r="J141" i="1"/>
  <c r="J164" i="1" s="1"/>
  <c r="H128" i="1"/>
  <c r="H151" i="1"/>
  <c r="H174" i="1" s="1"/>
  <c r="I146" i="1"/>
  <c r="I169" i="1" s="1"/>
  <c r="I123" i="1"/>
  <c r="E26" i="6"/>
  <c r="I135" i="1" l="1"/>
  <c r="I158" i="1" s="1"/>
  <c r="I252" i="1" s="1"/>
  <c r="E24" i="9"/>
  <c r="G48" i="1"/>
  <c r="G71" i="1" s="1"/>
  <c r="G188" i="1" s="1"/>
  <c r="G200" i="1" s="1"/>
  <c r="O48" i="1"/>
  <c r="O71" i="1" s="1"/>
  <c r="O188" i="1" s="1"/>
  <c r="O200" i="1" s="1"/>
  <c r="W48" i="1"/>
  <c r="W60" i="1" s="1"/>
  <c r="W83" i="1" s="1"/>
  <c r="AE48" i="1"/>
  <c r="AE71" i="1" s="1"/>
  <c r="AE188" i="1" s="1"/>
  <c r="AE200" i="1" s="1"/>
  <c r="AM48" i="1"/>
  <c r="AM71" i="1" s="1"/>
  <c r="AM188" i="1" s="1"/>
  <c r="AM200" i="1" s="1"/>
  <c r="AU48" i="1"/>
  <c r="AU71" i="1" s="1"/>
  <c r="AU188" i="1" s="1"/>
  <c r="AU200" i="1" s="1"/>
  <c r="K48" i="1"/>
  <c r="K71" i="1" s="1"/>
  <c r="K188" i="1" s="1"/>
  <c r="K200" i="1" s="1"/>
  <c r="S48" i="1"/>
  <c r="S60" i="1" s="1"/>
  <c r="S83" i="1" s="1"/>
  <c r="AA48" i="1"/>
  <c r="AA60" i="1" s="1"/>
  <c r="AA83" i="1" s="1"/>
  <c r="AI48" i="1"/>
  <c r="AI71" i="1" s="1"/>
  <c r="AI188" i="1" s="1"/>
  <c r="AI200" i="1" s="1"/>
  <c r="AQ48" i="1"/>
  <c r="AQ60" i="1" s="1"/>
  <c r="AQ83" i="1" s="1"/>
  <c r="AY48" i="1"/>
  <c r="AY60" i="1" s="1"/>
  <c r="AY83" i="1" s="1"/>
  <c r="J48" i="1"/>
  <c r="J71" i="1" s="1"/>
  <c r="J188" i="1" s="1"/>
  <c r="J200" i="1" s="1"/>
  <c r="U48" i="1"/>
  <c r="U60" i="1" s="1"/>
  <c r="U83" i="1" s="1"/>
  <c r="AF48" i="1"/>
  <c r="AF71" i="1" s="1"/>
  <c r="AF188" i="1" s="1"/>
  <c r="AF200" i="1" s="1"/>
  <c r="AP48" i="1"/>
  <c r="AP71" i="1" s="1"/>
  <c r="AP188" i="1" s="1"/>
  <c r="AP200" i="1" s="1"/>
  <c r="L48" i="1"/>
  <c r="V48" i="1"/>
  <c r="V71" i="1" s="1"/>
  <c r="V188" i="1" s="1"/>
  <c r="V200" i="1" s="1"/>
  <c r="AG48" i="1"/>
  <c r="AG60" i="1" s="1"/>
  <c r="AG83" i="1" s="1"/>
  <c r="AR48" i="1"/>
  <c r="AR71" i="1" s="1"/>
  <c r="AR188" i="1" s="1"/>
  <c r="AR200" i="1" s="1"/>
  <c r="M48" i="1"/>
  <c r="M60" i="1" s="1"/>
  <c r="M83" i="1" s="1"/>
  <c r="X48" i="1"/>
  <c r="X60" i="1" s="1"/>
  <c r="X83" i="1" s="1"/>
  <c r="AH48" i="1"/>
  <c r="AH71" i="1" s="1"/>
  <c r="AH188" i="1" s="1"/>
  <c r="AH200" i="1" s="1"/>
  <c r="AS48" i="1"/>
  <c r="I48" i="1"/>
  <c r="I71" i="1" s="1"/>
  <c r="I188" i="1" s="1"/>
  <c r="I200" i="1" s="1"/>
  <c r="T48" i="1"/>
  <c r="T71" i="1" s="1"/>
  <c r="T188" i="1" s="1"/>
  <c r="T200" i="1" s="1"/>
  <c r="AD48" i="1"/>
  <c r="AD71" i="1" s="1"/>
  <c r="AD188" i="1" s="1"/>
  <c r="AD200" i="1" s="1"/>
  <c r="AO48" i="1"/>
  <c r="AO60" i="1" s="1"/>
  <c r="AO83" i="1" s="1"/>
  <c r="AZ48" i="1"/>
  <c r="AZ60" i="1" s="1"/>
  <c r="AZ83" i="1" s="1"/>
  <c r="E48" i="1"/>
  <c r="E71" i="1" s="1"/>
  <c r="Z48" i="1"/>
  <c r="Z60" i="1" s="1"/>
  <c r="Z83" i="1" s="1"/>
  <c r="AV48" i="1"/>
  <c r="AV60" i="1" s="1"/>
  <c r="AV83" i="1" s="1"/>
  <c r="N48" i="1"/>
  <c r="N71" i="1" s="1"/>
  <c r="N188" i="1" s="1"/>
  <c r="N200" i="1" s="1"/>
  <c r="F48" i="1"/>
  <c r="F71" i="1" s="1"/>
  <c r="F188" i="1" s="1"/>
  <c r="F200" i="1" s="1"/>
  <c r="AB48" i="1"/>
  <c r="AB71" i="1" s="1"/>
  <c r="AB188" i="1" s="1"/>
  <c r="AB200" i="1" s="1"/>
  <c r="AW48" i="1"/>
  <c r="AW60" i="1" s="1"/>
  <c r="AW83" i="1" s="1"/>
  <c r="AJ48" i="1"/>
  <c r="AJ60" i="1" s="1"/>
  <c r="AJ83" i="1" s="1"/>
  <c r="P48" i="1"/>
  <c r="P71" i="1" s="1"/>
  <c r="P188" i="1" s="1"/>
  <c r="P200" i="1" s="1"/>
  <c r="AL48" i="1"/>
  <c r="AL71" i="1" s="1"/>
  <c r="AL188" i="1" s="1"/>
  <c r="AL200" i="1" s="1"/>
  <c r="AN48" i="1"/>
  <c r="AN60" i="1" s="1"/>
  <c r="AN83" i="1" s="1"/>
  <c r="H48" i="1"/>
  <c r="H71" i="1" s="1"/>
  <c r="H188" i="1" s="1"/>
  <c r="H200" i="1" s="1"/>
  <c r="AC48" i="1"/>
  <c r="AC71" i="1" s="1"/>
  <c r="AC188" i="1" s="1"/>
  <c r="AC200" i="1" s="1"/>
  <c r="AX48" i="1"/>
  <c r="AX60" i="1" s="1"/>
  <c r="AX83" i="1" s="1"/>
  <c r="Y48" i="1"/>
  <c r="Y60" i="1" s="1"/>
  <c r="Y83" i="1" s="1"/>
  <c r="AT48" i="1"/>
  <c r="AT71" i="1" s="1"/>
  <c r="AT188" i="1" s="1"/>
  <c r="AT200" i="1" s="1"/>
  <c r="AK48" i="1"/>
  <c r="AK60" i="1" s="1"/>
  <c r="AK83" i="1" s="1"/>
  <c r="Q48" i="1"/>
  <c r="Q71" i="1" s="1"/>
  <c r="Q188" i="1" s="1"/>
  <c r="Q200" i="1" s="1"/>
  <c r="R48" i="1"/>
  <c r="R71" i="1" s="1"/>
  <c r="R188" i="1" s="1"/>
  <c r="R200" i="1" s="1"/>
  <c r="I149" i="1"/>
  <c r="I172" i="1" s="1"/>
  <c r="I266" i="1" s="1"/>
  <c r="H158" i="1"/>
  <c r="H252" i="1" s="1"/>
  <c r="H346" i="1" s="1"/>
  <c r="I346" i="1" s="1"/>
  <c r="F243" i="1"/>
  <c r="F337" i="1" s="1"/>
  <c r="I322" i="1"/>
  <c r="G243" i="1"/>
  <c r="I229" i="1"/>
  <c r="H323" i="1"/>
  <c r="H336" i="1"/>
  <c r="F237" i="1"/>
  <c r="F331" i="1" s="1"/>
  <c r="F166" i="1"/>
  <c r="F260" i="1" s="1"/>
  <c r="F354" i="1" s="1"/>
  <c r="I352" i="1"/>
  <c r="G120" i="1"/>
  <c r="G143" i="1"/>
  <c r="BA214" i="1"/>
  <c r="C308" i="1"/>
  <c r="D308" i="1" s="1"/>
  <c r="E308" i="1" s="1"/>
  <c r="F308" i="1" s="1"/>
  <c r="G308" i="1" s="1"/>
  <c r="H308" i="1" s="1"/>
  <c r="I308" i="1" s="1"/>
  <c r="J308" i="1" s="1"/>
  <c r="K308" i="1" s="1"/>
  <c r="L308" i="1" s="1"/>
  <c r="M308" i="1" s="1"/>
  <c r="N308" i="1" s="1"/>
  <c r="O308" i="1" s="1"/>
  <c r="P308" i="1" s="1"/>
  <c r="Q308" i="1" s="1"/>
  <c r="R308" i="1" s="1"/>
  <c r="S308" i="1" s="1"/>
  <c r="T308" i="1" s="1"/>
  <c r="U308" i="1" s="1"/>
  <c r="V308" i="1" s="1"/>
  <c r="W308" i="1" s="1"/>
  <c r="X308" i="1" s="1"/>
  <c r="Y308" i="1" s="1"/>
  <c r="Z308" i="1" s="1"/>
  <c r="AA308" i="1" s="1"/>
  <c r="AB308" i="1" s="1"/>
  <c r="AC308" i="1" s="1"/>
  <c r="AD308" i="1" s="1"/>
  <c r="AE308" i="1" s="1"/>
  <c r="AF308" i="1" s="1"/>
  <c r="AG308" i="1" s="1"/>
  <c r="AH308" i="1" s="1"/>
  <c r="AI308" i="1" s="1"/>
  <c r="AJ308" i="1" s="1"/>
  <c r="AK308" i="1" s="1"/>
  <c r="AL308" i="1" s="1"/>
  <c r="AM308" i="1" s="1"/>
  <c r="AN308" i="1" s="1"/>
  <c r="AO308" i="1" s="1"/>
  <c r="AP308" i="1" s="1"/>
  <c r="AQ308" i="1" s="1"/>
  <c r="AR308" i="1" s="1"/>
  <c r="AS308" i="1" s="1"/>
  <c r="AT308" i="1" s="1"/>
  <c r="AU308" i="1" s="1"/>
  <c r="AV308" i="1" s="1"/>
  <c r="AW308" i="1" s="1"/>
  <c r="AX308" i="1" s="1"/>
  <c r="AY308" i="1" s="1"/>
  <c r="AZ308" i="1" s="1"/>
  <c r="H353" i="1"/>
  <c r="G358" i="1"/>
  <c r="I329" i="1"/>
  <c r="H359" i="1"/>
  <c r="G335" i="1"/>
  <c r="G348" i="1"/>
  <c r="H348" i="1" s="1"/>
  <c r="G347" i="1"/>
  <c r="H347" i="1" s="1"/>
  <c r="F360" i="1"/>
  <c r="G360" i="1" s="1"/>
  <c r="H360" i="1" s="1"/>
  <c r="BA210" i="1"/>
  <c r="C304" i="1"/>
  <c r="D304" i="1" s="1"/>
  <c r="E304" i="1" s="1"/>
  <c r="F304" i="1" s="1"/>
  <c r="G304" i="1" s="1"/>
  <c r="H304" i="1" s="1"/>
  <c r="I304" i="1" s="1"/>
  <c r="J304" i="1" s="1"/>
  <c r="K304" i="1" s="1"/>
  <c r="L304" i="1" s="1"/>
  <c r="M304" i="1" s="1"/>
  <c r="N304" i="1" s="1"/>
  <c r="O304" i="1" s="1"/>
  <c r="P304" i="1" s="1"/>
  <c r="Q304" i="1" s="1"/>
  <c r="R304" i="1" s="1"/>
  <c r="S304" i="1" s="1"/>
  <c r="T304" i="1" s="1"/>
  <c r="U304" i="1" s="1"/>
  <c r="V304" i="1" s="1"/>
  <c r="W304" i="1" s="1"/>
  <c r="X304" i="1" s="1"/>
  <c r="Y304" i="1" s="1"/>
  <c r="Z304" i="1" s="1"/>
  <c r="AA304" i="1" s="1"/>
  <c r="AB304" i="1" s="1"/>
  <c r="AC304" i="1" s="1"/>
  <c r="AD304" i="1" s="1"/>
  <c r="AE304" i="1" s="1"/>
  <c r="AF304" i="1" s="1"/>
  <c r="AG304" i="1" s="1"/>
  <c r="AH304" i="1" s="1"/>
  <c r="AI304" i="1" s="1"/>
  <c r="AJ304" i="1" s="1"/>
  <c r="AK304" i="1" s="1"/>
  <c r="AL304" i="1" s="1"/>
  <c r="AM304" i="1" s="1"/>
  <c r="AN304" i="1" s="1"/>
  <c r="AO304" i="1" s="1"/>
  <c r="AP304" i="1" s="1"/>
  <c r="AQ304" i="1" s="1"/>
  <c r="AR304" i="1" s="1"/>
  <c r="AS304" i="1" s="1"/>
  <c r="AT304" i="1" s="1"/>
  <c r="AU304" i="1" s="1"/>
  <c r="AV304" i="1" s="1"/>
  <c r="AW304" i="1" s="1"/>
  <c r="AX304" i="1" s="1"/>
  <c r="AY304" i="1" s="1"/>
  <c r="AZ304" i="1" s="1"/>
  <c r="BA209" i="1"/>
  <c r="C303" i="1"/>
  <c r="D303" i="1" s="1"/>
  <c r="E303" i="1" s="1"/>
  <c r="F303" i="1" s="1"/>
  <c r="G303" i="1" s="1"/>
  <c r="H303" i="1" s="1"/>
  <c r="I303" i="1" s="1"/>
  <c r="J303" i="1" s="1"/>
  <c r="K303" i="1" s="1"/>
  <c r="L303" i="1" s="1"/>
  <c r="M303" i="1" s="1"/>
  <c r="N303" i="1" s="1"/>
  <c r="O303" i="1" s="1"/>
  <c r="P303" i="1" s="1"/>
  <c r="Q303" i="1" s="1"/>
  <c r="R303" i="1" s="1"/>
  <c r="S303" i="1" s="1"/>
  <c r="T303" i="1" s="1"/>
  <c r="U303" i="1" s="1"/>
  <c r="V303" i="1" s="1"/>
  <c r="W303" i="1" s="1"/>
  <c r="X303" i="1" s="1"/>
  <c r="Y303" i="1" s="1"/>
  <c r="Z303" i="1" s="1"/>
  <c r="AA303" i="1" s="1"/>
  <c r="AB303" i="1" s="1"/>
  <c r="AC303" i="1" s="1"/>
  <c r="AD303" i="1" s="1"/>
  <c r="AE303" i="1" s="1"/>
  <c r="AF303" i="1" s="1"/>
  <c r="AG303" i="1" s="1"/>
  <c r="AH303" i="1" s="1"/>
  <c r="AI303" i="1" s="1"/>
  <c r="AJ303" i="1" s="1"/>
  <c r="AK303" i="1" s="1"/>
  <c r="AL303" i="1" s="1"/>
  <c r="AM303" i="1" s="1"/>
  <c r="AN303" i="1" s="1"/>
  <c r="AO303" i="1" s="1"/>
  <c r="AP303" i="1" s="1"/>
  <c r="AQ303" i="1" s="1"/>
  <c r="AR303" i="1" s="1"/>
  <c r="AS303" i="1" s="1"/>
  <c r="AT303" i="1" s="1"/>
  <c r="AU303" i="1" s="1"/>
  <c r="AV303" i="1" s="1"/>
  <c r="AW303" i="1" s="1"/>
  <c r="AX303" i="1" s="1"/>
  <c r="AY303" i="1" s="1"/>
  <c r="AZ303" i="1" s="1"/>
  <c r="H240" i="1"/>
  <c r="H169" i="1"/>
  <c r="H263" i="1" s="1"/>
  <c r="H325" i="1"/>
  <c r="C204" i="1"/>
  <c r="BA87" i="1"/>
  <c r="C156" i="1"/>
  <c r="F161" i="1"/>
  <c r="F255" i="1" s="1"/>
  <c r="F232" i="1"/>
  <c r="G168" i="1"/>
  <c r="F162" i="1"/>
  <c r="F256" i="1" s="1"/>
  <c r="F332" i="1"/>
  <c r="D250" i="1"/>
  <c r="G115" i="1"/>
  <c r="G138" i="1"/>
  <c r="F362" i="1"/>
  <c r="G362" i="1" s="1"/>
  <c r="E275" i="1"/>
  <c r="F275" i="1" s="1"/>
  <c r="G275" i="1" s="1"/>
  <c r="H275" i="1" s="1"/>
  <c r="BA181" i="1"/>
  <c r="G233" i="1"/>
  <c r="G324" i="1"/>
  <c r="H324" i="1" s="1"/>
  <c r="H330" i="1"/>
  <c r="I165" i="1"/>
  <c r="F321" i="1"/>
  <c r="H244" i="1"/>
  <c r="H338" i="1" s="1"/>
  <c r="H173" i="1"/>
  <c r="H267" i="1" s="1"/>
  <c r="F233" i="1"/>
  <c r="G345" i="1"/>
  <c r="H345" i="1" s="1"/>
  <c r="I345" i="1" s="1"/>
  <c r="F339" i="1"/>
  <c r="G339" i="1" s="1"/>
  <c r="C256" i="1"/>
  <c r="C350" i="1" s="1"/>
  <c r="D350" i="1" s="1"/>
  <c r="E350" i="1" s="1"/>
  <c r="C255" i="1"/>
  <c r="C349" i="1" s="1"/>
  <c r="D349" i="1" s="1"/>
  <c r="E349" i="1" s="1"/>
  <c r="F167" i="1"/>
  <c r="AL277" i="1"/>
  <c r="I125" i="1"/>
  <c r="J148" i="1" s="1"/>
  <c r="J171" i="1" s="1"/>
  <c r="H121" i="1"/>
  <c r="H144" i="1"/>
  <c r="H167" i="1" s="1"/>
  <c r="G238" i="1"/>
  <c r="G261" i="1"/>
  <c r="G239" i="1"/>
  <c r="H147" i="1"/>
  <c r="G110" i="1"/>
  <c r="H110" i="1" s="1"/>
  <c r="I267" i="1"/>
  <c r="I244" i="1"/>
  <c r="H262" i="1"/>
  <c r="H239" i="1"/>
  <c r="I254" i="1"/>
  <c r="I231" i="1"/>
  <c r="J252" i="1"/>
  <c r="J229" i="1"/>
  <c r="I265" i="1"/>
  <c r="I242" i="1"/>
  <c r="H256" i="1"/>
  <c r="H233" i="1"/>
  <c r="H268" i="1"/>
  <c r="H245" i="1"/>
  <c r="J258" i="1"/>
  <c r="J235" i="1"/>
  <c r="I236" i="1"/>
  <c r="I263" i="1"/>
  <c r="I240" i="1"/>
  <c r="J251" i="1"/>
  <c r="J228" i="1"/>
  <c r="I253" i="1"/>
  <c r="I230" i="1"/>
  <c r="G250" i="1"/>
  <c r="G227" i="1"/>
  <c r="I128" i="1"/>
  <c r="I151" i="1"/>
  <c r="I174" i="1" s="1"/>
  <c r="K112" i="1"/>
  <c r="K135" i="1"/>
  <c r="K158" i="1" s="1"/>
  <c r="I116" i="1"/>
  <c r="I139" i="1"/>
  <c r="I162" i="1" s="1"/>
  <c r="K111" i="1"/>
  <c r="K134" i="1"/>
  <c r="K157" i="1" s="1"/>
  <c r="J123" i="1"/>
  <c r="J146" i="1"/>
  <c r="J169" i="1" s="1"/>
  <c r="J113" i="1"/>
  <c r="J136" i="1"/>
  <c r="J119" i="1"/>
  <c r="J142" i="1"/>
  <c r="J165" i="1" s="1"/>
  <c r="I147" i="1"/>
  <c r="I170" i="1" s="1"/>
  <c r="I124" i="1"/>
  <c r="J127" i="1"/>
  <c r="J150" i="1"/>
  <c r="J173" i="1" s="1"/>
  <c r="K118" i="1"/>
  <c r="K141" i="1"/>
  <c r="K164" i="1" s="1"/>
  <c r="I145" i="1"/>
  <c r="I168" i="1" s="1"/>
  <c r="I122" i="1"/>
  <c r="J126" i="1"/>
  <c r="J149" i="1"/>
  <c r="J172" i="1" s="1"/>
  <c r="J114" i="1"/>
  <c r="J137" i="1"/>
  <c r="H60" i="1"/>
  <c r="H83" i="1" s="1"/>
  <c r="AP60" i="1"/>
  <c r="AP83" i="1" s="1"/>
  <c r="L71" i="1"/>
  <c r="L188" i="1" s="1"/>
  <c r="L200" i="1" s="1"/>
  <c r="L60" i="1"/>
  <c r="L83" i="1" s="1"/>
  <c r="AA71" i="1"/>
  <c r="AA188" i="1" s="1"/>
  <c r="AA200" i="1" s="1"/>
  <c r="R60" i="1"/>
  <c r="R83" i="1" s="1"/>
  <c r="AN71" i="1"/>
  <c r="AN188" i="1" s="1"/>
  <c r="AN200" i="1" s="1"/>
  <c r="I60" i="1"/>
  <c r="I83" i="1" s="1"/>
  <c r="S71" i="1"/>
  <c r="S188" i="1" s="1"/>
  <c r="S200" i="1" s="1"/>
  <c r="AS71" i="1"/>
  <c r="AS188" i="1" s="1"/>
  <c r="AS200" i="1" s="1"/>
  <c r="AS60" i="1"/>
  <c r="AS83" i="1" s="1"/>
  <c r="AV71" i="1"/>
  <c r="AV188" i="1" s="1"/>
  <c r="AV200" i="1" s="1"/>
  <c r="G60" i="1" l="1"/>
  <c r="G83" i="1" s="1"/>
  <c r="O60" i="1"/>
  <c r="O83" i="1" s="1"/>
  <c r="I243" i="1"/>
  <c r="N60" i="1"/>
  <c r="N83" i="1" s="1"/>
  <c r="AC60" i="1"/>
  <c r="AC83" i="1" s="1"/>
  <c r="T60" i="1"/>
  <c r="T83" i="1" s="1"/>
  <c r="F60" i="1"/>
  <c r="F83" i="1" s="1"/>
  <c r="AY71" i="1"/>
  <c r="AY188" i="1" s="1"/>
  <c r="AY200" i="1" s="1"/>
  <c r="AI60" i="1"/>
  <c r="AI83" i="1" s="1"/>
  <c r="V60" i="1"/>
  <c r="V83" i="1" s="1"/>
  <c r="AQ71" i="1"/>
  <c r="AQ188" i="1" s="1"/>
  <c r="AQ200" i="1" s="1"/>
  <c r="AU60" i="1"/>
  <c r="AU83" i="1" s="1"/>
  <c r="AZ71" i="1"/>
  <c r="AZ188" i="1" s="1"/>
  <c r="AZ200" i="1" s="1"/>
  <c r="AE60" i="1"/>
  <c r="AE83" i="1" s="1"/>
  <c r="AF60" i="1"/>
  <c r="AF83" i="1" s="1"/>
  <c r="AD60" i="1"/>
  <c r="AD83" i="1" s="1"/>
  <c r="P60" i="1"/>
  <c r="P83" i="1" s="1"/>
  <c r="AK71" i="1"/>
  <c r="AK188" i="1" s="1"/>
  <c r="AK200" i="1" s="1"/>
  <c r="E60" i="1"/>
  <c r="U71" i="1"/>
  <c r="U188" i="1" s="1"/>
  <c r="U200" i="1" s="1"/>
  <c r="J60" i="1"/>
  <c r="J83" i="1" s="1"/>
  <c r="AW71" i="1"/>
  <c r="AW188" i="1" s="1"/>
  <c r="AW200" i="1" s="1"/>
  <c r="AO71" i="1"/>
  <c r="AO188" i="1" s="1"/>
  <c r="AO200" i="1" s="1"/>
  <c r="AJ71" i="1"/>
  <c r="AJ188" i="1" s="1"/>
  <c r="AJ200" i="1" s="1"/>
  <c r="X71" i="1"/>
  <c r="X188" i="1" s="1"/>
  <c r="X200" i="1" s="1"/>
  <c r="Y71" i="1"/>
  <c r="Y188" i="1" s="1"/>
  <c r="Y200" i="1" s="1"/>
  <c r="AX71" i="1"/>
  <c r="AX188" i="1" s="1"/>
  <c r="AX200" i="1" s="1"/>
  <c r="AB60" i="1"/>
  <c r="AB83" i="1" s="1"/>
  <c r="W71" i="1"/>
  <c r="W188" i="1" s="1"/>
  <c r="W200" i="1" s="1"/>
  <c r="M71" i="1"/>
  <c r="M188" i="1" s="1"/>
  <c r="M200" i="1" s="1"/>
  <c r="AG71" i="1"/>
  <c r="AG188" i="1" s="1"/>
  <c r="AG200" i="1" s="1"/>
  <c r="AM60" i="1"/>
  <c r="AM83" i="1" s="1"/>
  <c r="AH60" i="1"/>
  <c r="AH83" i="1" s="1"/>
  <c r="AR60" i="1"/>
  <c r="AR83" i="1" s="1"/>
  <c r="AT60" i="1"/>
  <c r="AT83" i="1" s="1"/>
  <c r="BA48" i="1"/>
  <c r="BA60" i="1" s="1"/>
  <c r="K60" i="1"/>
  <c r="K83" i="1" s="1"/>
  <c r="Z71" i="1"/>
  <c r="Z188" i="1" s="1"/>
  <c r="Z200" i="1" s="1"/>
  <c r="AL60" i="1"/>
  <c r="AL83" i="1" s="1"/>
  <c r="Q60" i="1"/>
  <c r="Q83" i="1" s="1"/>
  <c r="G337" i="1"/>
  <c r="H337" i="1" s="1"/>
  <c r="I323" i="1"/>
  <c r="J323" i="1" s="1"/>
  <c r="J322" i="1"/>
  <c r="I336" i="1"/>
  <c r="J352" i="1"/>
  <c r="I360" i="1"/>
  <c r="J329" i="1"/>
  <c r="I359" i="1"/>
  <c r="G166" i="1"/>
  <c r="G260" i="1" s="1"/>
  <c r="G354" i="1" s="1"/>
  <c r="G237" i="1"/>
  <c r="G331" i="1" s="1"/>
  <c r="H143" i="1"/>
  <c r="H120" i="1"/>
  <c r="J346" i="1"/>
  <c r="J345" i="1"/>
  <c r="I348" i="1"/>
  <c r="H339" i="1"/>
  <c r="I325" i="1"/>
  <c r="I347" i="1"/>
  <c r="J160" i="1"/>
  <c r="J254" i="1" s="1"/>
  <c r="J159" i="1"/>
  <c r="J253" i="1" s="1"/>
  <c r="F327" i="1"/>
  <c r="G327" i="1" s="1"/>
  <c r="H327" i="1" s="1"/>
  <c r="G332" i="1"/>
  <c r="F326" i="1"/>
  <c r="G161" i="1"/>
  <c r="G255" i="1" s="1"/>
  <c r="G232" i="1"/>
  <c r="F350" i="1"/>
  <c r="G350" i="1" s="1"/>
  <c r="H350" i="1" s="1"/>
  <c r="I259" i="1"/>
  <c r="F261" i="1"/>
  <c r="H138" i="1"/>
  <c r="H115" i="1"/>
  <c r="I338" i="1"/>
  <c r="C250" i="1"/>
  <c r="F349" i="1"/>
  <c r="I330" i="1"/>
  <c r="E188" i="1"/>
  <c r="E200" i="1" s="1"/>
  <c r="H357" i="1"/>
  <c r="I357" i="1" s="1"/>
  <c r="G333" i="1"/>
  <c r="H333" i="1" s="1"/>
  <c r="G321" i="1"/>
  <c r="I324" i="1"/>
  <c r="G262" i="1"/>
  <c r="BA204" i="1"/>
  <c r="C298" i="1"/>
  <c r="D298" i="1" s="1"/>
  <c r="E83" i="1"/>
  <c r="H362" i="1"/>
  <c r="H170" i="1"/>
  <c r="H264" i="1" s="1"/>
  <c r="H361" i="1"/>
  <c r="I361" i="1" s="1"/>
  <c r="H334" i="1"/>
  <c r="I334" i="1" s="1"/>
  <c r="I275" i="1"/>
  <c r="AM277" i="1"/>
  <c r="J125" i="1"/>
  <c r="K125" i="1" s="1"/>
  <c r="H261" i="1"/>
  <c r="H238" i="1"/>
  <c r="I121" i="1"/>
  <c r="I144" i="1"/>
  <c r="I167" i="1" s="1"/>
  <c r="H133" i="1"/>
  <c r="H241" i="1"/>
  <c r="I264" i="1"/>
  <c r="I241" i="1"/>
  <c r="J266" i="1"/>
  <c r="J243" i="1"/>
  <c r="J259" i="1"/>
  <c r="J236" i="1"/>
  <c r="K251" i="1"/>
  <c r="K228" i="1"/>
  <c r="I268" i="1"/>
  <c r="I245" i="1"/>
  <c r="I256" i="1"/>
  <c r="I233" i="1"/>
  <c r="J267" i="1"/>
  <c r="J244" i="1"/>
  <c r="J230" i="1"/>
  <c r="K252" i="1"/>
  <c r="K229" i="1"/>
  <c r="J265" i="1"/>
  <c r="J242" i="1"/>
  <c r="I262" i="1"/>
  <c r="I239" i="1"/>
  <c r="J231" i="1"/>
  <c r="K258" i="1"/>
  <c r="K235" i="1"/>
  <c r="J263" i="1"/>
  <c r="J240" i="1"/>
  <c r="E117" i="1"/>
  <c r="F140" i="1" s="1"/>
  <c r="K123" i="1"/>
  <c r="K146" i="1"/>
  <c r="K169" i="1" s="1"/>
  <c r="K119" i="1"/>
  <c r="K142" i="1"/>
  <c r="K165" i="1" s="1"/>
  <c r="L111" i="1"/>
  <c r="L134" i="1"/>
  <c r="K127" i="1"/>
  <c r="K150" i="1"/>
  <c r="K173" i="1" s="1"/>
  <c r="J128" i="1"/>
  <c r="J151" i="1"/>
  <c r="J174" i="1" s="1"/>
  <c r="K126" i="1"/>
  <c r="K149" i="1"/>
  <c r="K172" i="1" s="1"/>
  <c r="J122" i="1"/>
  <c r="J145" i="1"/>
  <c r="J168" i="1" s="1"/>
  <c r="J116" i="1"/>
  <c r="J139" i="1"/>
  <c r="I110" i="1"/>
  <c r="I133" i="1"/>
  <c r="I156" i="1" s="1"/>
  <c r="K113" i="1"/>
  <c r="K136" i="1"/>
  <c r="K159" i="1" s="1"/>
  <c r="K114" i="1"/>
  <c r="K137" i="1"/>
  <c r="K160" i="1" s="1"/>
  <c r="L118" i="1"/>
  <c r="L141" i="1"/>
  <c r="J124" i="1"/>
  <c r="J147" i="1"/>
  <c r="J170" i="1" s="1"/>
  <c r="L112" i="1"/>
  <c r="L135" i="1"/>
  <c r="L158" i="1" s="1"/>
  <c r="I94" i="1"/>
  <c r="I211" i="1" s="1"/>
  <c r="I223" i="1" s="1"/>
  <c r="AL94" i="1"/>
  <c r="AL211" i="1" s="1"/>
  <c r="AL223" i="1" s="1"/>
  <c r="AJ94" i="1"/>
  <c r="AJ211" i="1" s="1"/>
  <c r="AJ223" i="1" s="1"/>
  <c r="Q94" i="1"/>
  <c r="Q211" i="1" s="1"/>
  <c r="Q223" i="1" s="1"/>
  <c r="AA94" i="1"/>
  <c r="AA211" i="1" s="1"/>
  <c r="AA223" i="1" s="1"/>
  <c r="C94" i="1"/>
  <c r="R94" i="1"/>
  <c r="R211" i="1" s="1"/>
  <c r="R223" i="1" s="1"/>
  <c r="AR94" i="1"/>
  <c r="AR211" i="1" s="1"/>
  <c r="AR223" i="1" s="1"/>
  <c r="M94" i="1"/>
  <c r="M211" i="1" s="1"/>
  <c r="M223" i="1" s="1"/>
  <c r="D94" i="1"/>
  <c r="D163" i="1" s="1"/>
  <c r="G94" i="1"/>
  <c r="H94" i="1"/>
  <c r="AG94" i="1"/>
  <c r="AG211" i="1" s="1"/>
  <c r="AG223" i="1" s="1"/>
  <c r="T94" i="1"/>
  <c r="T211" i="1" s="1"/>
  <c r="T223" i="1" s="1"/>
  <c r="J94" i="1"/>
  <c r="J211" i="1" s="1"/>
  <c r="J223" i="1" s="1"/>
  <c r="F94" i="1"/>
  <c r="AP94" i="1"/>
  <c r="AP211" i="1" s="1"/>
  <c r="AP223" i="1" s="1"/>
  <c r="AC94" i="1"/>
  <c r="AC211" i="1" s="1"/>
  <c r="AC223" i="1" s="1"/>
  <c r="AK94" i="1"/>
  <c r="AK211" i="1" s="1"/>
  <c r="AK223" i="1" s="1"/>
  <c r="E94" i="1"/>
  <c r="AQ94" i="1"/>
  <c r="AF94" i="1"/>
  <c r="AF211" i="1" s="1"/>
  <c r="AF223" i="1" s="1"/>
  <c r="AD94" i="1"/>
  <c r="AD211" i="1" s="1"/>
  <c r="AD223" i="1" s="1"/>
  <c r="AS94" i="1"/>
  <c r="AS211" i="1" s="1"/>
  <c r="AS223" i="1" s="1"/>
  <c r="Y94" i="1"/>
  <c r="Y211" i="1" s="1"/>
  <c r="Y223" i="1" s="1"/>
  <c r="O94" i="1"/>
  <c r="O211" i="1" s="1"/>
  <c r="O223" i="1" s="1"/>
  <c r="AT94" i="1"/>
  <c r="AT211" i="1" s="1"/>
  <c r="AT223" i="1" s="1"/>
  <c r="L94" i="1"/>
  <c r="L211" i="1" s="1"/>
  <c r="L223" i="1" s="1"/>
  <c r="N94" i="1"/>
  <c r="N211" i="1" s="1"/>
  <c r="N223" i="1" s="1"/>
  <c r="AB94" i="1"/>
  <c r="AB211" i="1" s="1"/>
  <c r="AB223" i="1" s="1"/>
  <c r="P94" i="1"/>
  <c r="P211" i="1" s="1"/>
  <c r="P223" i="1" s="1"/>
  <c r="AN94" i="1"/>
  <c r="AN211" i="1" s="1"/>
  <c r="AN223" i="1" s="1"/>
  <c r="Z94" i="1"/>
  <c r="Z211" i="1" s="1"/>
  <c r="Z223" i="1" s="1"/>
  <c r="I337" i="1" l="1"/>
  <c r="AW94" i="1"/>
  <c r="AW211" i="1" s="1"/>
  <c r="AW223" i="1" s="1"/>
  <c r="AX94" i="1"/>
  <c r="AX211" i="1" s="1"/>
  <c r="AX223" i="1" s="1"/>
  <c r="AM94" i="1"/>
  <c r="AM211" i="1" s="1"/>
  <c r="AM223" i="1" s="1"/>
  <c r="AO94" i="1"/>
  <c r="AO211" i="1" s="1"/>
  <c r="AO223" i="1" s="1"/>
  <c r="W94" i="1"/>
  <c r="W211" i="1" s="1"/>
  <c r="W223" i="1" s="1"/>
  <c r="S94" i="1"/>
  <c r="S211" i="1" s="1"/>
  <c r="S223" i="1" s="1"/>
  <c r="V94" i="1"/>
  <c r="V211" i="1" s="1"/>
  <c r="V223" i="1" s="1"/>
  <c r="AI94" i="1"/>
  <c r="AI211" i="1" s="1"/>
  <c r="AI223" i="1" s="1"/>
  <c r="AV94" i="1"/>
  <c r="AV211" i="1" s="1"/>
  <c r="AV223" i="1" s="1"/>
  <c r="AH94" i="1"/>
  <c r="AH211" i="1" s="1"/>
  <c r="AH223" i="1" s="1"/>
  <c r="U94" i="1"/>
  <c r="U211" i="1" s="1"/>
  <c r="U223" i="1" s="1"/>
  <c r="AE94" i="1"/>
  <c r="AE211" i="1" s="1"/>
  <c r="AE223" i="1" s="1"/>
  <c r="J336" i="1"/>
  <c r="AU94" i="1"/>
  <c r="AU211" i="1" s="1"/>
  <c r="AU223" i="1" s="1"/>
  <c r="K94" i="1"/>
  <c r="K211" i="1" s="1"/>
  <c r="K223" i="1" s="1"/>
  <c r="X94" i="1"/>
  <c r="X211" i="1" s="1"/>
  <c r="X223" i="1" s="1"/>
  <c r="C201" i="1"/>
  <c r="BA71" i="1"/>
  <c r="BA83" i="1" s="1"/>
  <c r="C61" i="1"/>
  <c r="C84" i="1"/>
  <c r="K323" i="1"/>
  <c r="J360" i="1"/>
  <c r="K352" i="1"/>
  <c r="K329" i="1"/>
  <c r="J359" i="1"/>
  <c r="K346" i="1"/>
  <c r="K345" i="1"/>
  <c r="I143" i="1"/>
  <c r="I120" i="1"/>
  <c r="H166" i="1"/>
  <c r="H260" i="1" s="1"/>
  <c r="H354" i="1" s="1"/>
  <c r="H237" i="1"/>
  <c r="H331" i="1" s="1"/>
  <c r="J324" i="1"/>
  <c r="I339" i="1"/>
  <c r="J361" i="1"/>
  <c r="J337" i="1"/>
  <c r="J348" i="1"/>
  <c r="J347" i="1"/>
  <c r="J334" i="1"/>
  <c r="I327" i="1"/>
  <c r="E211" i="1"/>
  <c r="E223" i="1" s="1"/>
  <c r="E163" i="1"/>
  <c r="E257" i="1" s="1"/>
  <c r="E269" i="1" s="1"/>
  <c r="C163" i="1"/>
  <c r="F163" i="1"/>
  <c r="I362" i="1"/>
  <c r="H358" i="1"/>
  <c r="I358" i="1" s="1"/>
  <c r="G356" i="1"/>
  <c r="H356" i="1" s="1"/>
  <c r="I356" i="1" s="1"/>
  <c r="G349" i="1"/>
  <c r="I138" i="1"/>
  <c r="I115" i="1"/>
  <c r="H161" i="1"/>
  <c r="H255" i="1" s="1"/>
  <c r="H232" i="1"/>
  <c r="K322" i="1"/>
  <c r="E282" i="1"/>
  <c r="BA188" i="1"/>
  <c r="BA200" i="1" s="1"/>
  <c r="I333" i="1"/>
  <c r="F355" i="1"/>
  <c r="G355" i="1" s="1"/>
  <c r="H355" i="1" s="1"/>
  <c r="J162" i="1"/>
  <c r="I353" i="1"/>
  <c r="J353" i="1" s="1"/>
  <c r="G326" i="1"/>
  <c r="L164" i="1"/>
  <c r="L258" i="1" s="1"/>
  <c r="H335" i="1"/>
  <c r="I335" i="1" s="1"/>
  <c r="D257" i="1"/>
  <c r="D175" i="1"/>
  <c r="I350" i="1"/>
  <c r="E298" i="1"/>
  <c r="J330" i="1"/>
  <c r="C344" i="1"/>
  <c r="J338" i="1"/>
  <c r="H156" i="1"/>
  <c r="H250" i="1" s="1"/>
  <c r="L157" i="1"/>
  <c r="L251" i="1" s="1"/>
  <c r="J325" i="1"/>
  <c r="H332" i="1"/>
  <c r="J357" i="1"/>
  <c r="K148" i="1"/>
  <c r="K171" i="1" s="1"/>
  <c r="K265" i="1" s="1"/>
  <c r="J275" i="1"/>
  <c r="AN277" i="1"/>
  <c r="F117" i="1"/>
  <c r="G140" i="1" s="1"/>
  <c r="I261" i="1"/>
  <c r="I238" i="1"/>
  <c r="J121" i="1"/>
  <c r="J144" i="1"/>
  <c r="J167" i="1" s="1"/>
  <c r="H227" i="1"/>
  <c r="H321" i="1" s="1"/>
  <c r="E129" i="1"/>
  <c r="C106" i="1"/>
  <c r="C211" i="1"/>
  <c r="H106" i="1"/>
  <c r="H211" i="1"/>
  <c r="H223" i="1" s="1"/>
  <c r="AQ106" i="1"/>
  <c r="AQ211" i="1"/>
  <c r="AQ223" i="1" s="1"/>
  <c r="G106" i="1"/>
  <c r="G211" i="1"/>
  <c r="G223" i="1" s="1"/>
  <c r="F106" i="1"/>
  <c r="F211" i="1"/>
  <c r="F223" i="1" s="1"/>
  <c r="D106" i="1"/>
  <c r="D211" i="1"/>
  <c r="D223" i="1" s="1"/>
  <c r="F234" i="1"/>
  <c r="L252" i="1"/>
  <c r="L229" i="1"/>
  <c r="J264" i="1"/>
  <c r="J241" i="1"/>
  <c r="K254" i="1"/>
  <c r="K231" i="1"/>
  <c r="L228" i="1"/>
  <c r="K266" i="1"/>
  <c r="K243" i="1"/>
  <c r="K253" i="1"/>
  <c r="K230" i="1"/>
  <c r="J233" i="1"/>
  <c r="J268" i="1"/>
  <c r="J245" i="1"/>
  <c r="K259" i="1"/>
  <c r="K236" i="1"/>
  <c r="L235" i="1"/>
  <c r="I250" i="1"/>
  <c r="I227" i="1"/>
  <c r="J262" i="1"/>
  <c r="J239" i="1"/>
  <c r="K267" i="1"/>
  <c r="K244" i="1"/>
  <c r="K263" i="1"/>
  <c r="K240" i="1"/>
  <c r="L126" i="1"/>
  <c r="L149" i="1"/>
  <c r="L172" i="1" s="1"/>
  <c r="F152" i="1"/>
  <c r="K124" i="1"/>
  <c r="K147" i="1"/>
  <c r="K170" i="1" s="1"/>
  <c r="L127" i="1"/>
  <c r="L150" i="1"/>
  <c r="L119" i="1"/>
  <c r="L142" i="1"/>
  <c r="L165" i="1" s="1"/>
  <c r="M112" i="1"/>
  <c r="M135" i="1"/>
  <c r="M158" i="1" s="1"/>
  <c r="L123" i="1"/>
  <c r="L146" i="1"/>
  <c r="L169" i="1" s="1"/>
  <c r="L114" i="1"/>
  <c r="L137" i="1"/>
  <c r="L160" i="1" s="1"/>
  <c r="K116" i="1"/>
  <c r="K139" i="1"/>
  <c r="K162" i="1" s="1"/>
  <c r="J110" i="1"/>
  <c r="J133" i="1"/>
  <c r="J156" i="1" s="1"/>
  <c r="L125" i="1"/>
  <c r="L148" i="1"/>
  <c r="L171" i="1" s="1"/>
  <c r="K128" i="1"/>
  <c r="K151" i="1"/>
  <c r="M118" i="1"/>
  <c r="M141" i="1"/>
  <c r="M164" i="1" s="1"/>
  <c r="L113" i="1"/>
  <c r="L136" i="1"/>
  <c r="L159" i="1" s="1"/>
  <c r="K122" i="1"/>
  <c r="K145" i="1"/>
  <c r="K168" i="1" s="1"/>
  <c r="M111" i="1"/>
  <c r="M134" i="1"/>
  <c r="M157" i="1" s="1"/>
  <c r="Y106" i="1"/>
  <c r="M106" i="1"/>
  <c r="AW106" i="1"/>
  <c r="J106" i="1"/>
  <c r="AC106" i="1"/>
  <c r="Z106" i="1"/>
  <c r="L106" i="1"/>
  <c r="AN106" i="1"/>
  <c r="E106" i="1"/>
  <c r="AD106" i="1"/>
  <c r="AK106" i="1"/>
  <c r="AX106" i="1"/>
  <c r="AR106" i="1"/>
  <c r="AA106" i="1"/>
  <c r="AL106" i="1"/>
  <c r="AS106" i="1"/>
  <c r="AP106" i="1"/>
  <c r="R106" i="1"/>
  <c r="AJ106" i="1"/>
  <c r="AT106" i="1"/>
  <c r="P106" i="1"/>
  <c r="N106" i="1"/>
  <c r="O106" i="1"/>
  <c r="AF106" i="1"/>
  <c r="T106" i="1"/>
  <c r="AB106" i="1"/>
  <c r="AG106" i="1"/>
  <c r="Q106" i="1"/>
  <c r="I106" i="1"/>
  <c r="S106" i="1" l="1"/>
  <c r="AM106" i="1"/>
  <c r="W106" i="1"/>
  <c r="AO106" i="1"/>
  <c r="V106" i="1"/>
  <c r="AV106" i="1"/>
  <c r="AI106" i="1"/>
  <c r="U106" i="1"/>
  <c r="AH106" i="1"/>
  <c r="AE106" i="1"/>
  <c r="L346" i="1"/>
  <c r="K106" i="1"/>
  <c r="L329" i="1"/>
  <c r="BA94" i="1"/>
  <c r="BA106" i="1" s="1"/>
  <c r="X106" i="1"/>
  <c r="AU106" i="1"/>
  <c r="K360" i="1"/>
  <c r="L323" i="1"/>
  <c r="K359" i="1"/>
  <c r="L352" i="1"/>
  <c r="L345" i="1"/>
  <c r="J339" i="1"/>
  <c r="G117" i="1"/>
  <c r="H117" i="1" s="1"/>
  <c r="K324" i="1"/>
  <c r="J327" i="1"/>
  <c r="K334" i="1"/>
  <c r="J120" i="1"/>
  <c r="J143" i="1"/>
  <c r="K337" i="1"/>
  <c r="I166" i="1"/>
  <c r="I260" i="1" s="1"/>
  <c r="I354" i="1" s="1"/>
  <c r="I237" i="1"/>
  <c r="I331" i="1" s="1"/>
  <c r="K361" i="1"/>
  <c r="H326" i="1"/>
  <c r="K347" i="1"/>
  <c r="I355" i="1"/>
  <c r="K348" i="1"/>
  <c r="K353" i="1"/>
  <c r="J335" i="1"/>
  <c r="J362" i="1"/>
  <c r="K338" i="1"/>
  <c r="F328" i="1"/>
  <c r="K325" i="1"/>
  <c r="F298" i="1"/>
  <c r="C257" i="1"/>
  <c r="C175" i="1"/>
  <c r="I161" i="1"/>
  <c r="I255" i="1" s="1"/>
  <c r="I232" i="1"/>
  <c r="K174" i="1"/>
  <c r="K268" i="1" s="1"/>
  <c r="J115" i="1"/>
  <c r="J138" i="1"/>
  <c r="J256" i="1"/>
  <c r="K242" i="1"/>
  <c r="BA211" i="1"/>
  <c r="BA223" i="1" s="1"/>
  <c r="C305" i="1"/>
  <c r="D305" i="1" s="1"/>
  <c r="G234" i="1"/>
  <c r="G246" i="1" s="1"/>
  <c r="G163" i="1"/>
  <c r="D269" i="1"/>
  <c r="I321" i="1"/>
  <c r="H349" i="1"/>
  <c r="E175" i="1"/>
  <c r="D344" i="1"/>
  <c r="I332" i="1"/>
  <c r="K330" i="1"/>
  <c r="F282" i="1"/>
  <c r="E294" i="1"/>
  <c r="L173" i="1"/>
  <c r="L267" i="1" s="1"/>
  <c r="J358" i="1"/>
  <c r="J356" i="1"/>
  <c r="J333" i="1"/>
  <c r="L322" i="1"/>
  <c r="K357" i="1"/>
  <c r="C223" i="1"/>
  <c r="C224" i="1" s="1"/>
  <c r="F129" i="1"/>
  <c r="K275" i="1"/>
  <c r="AO277" i="1"/>
  <c r="J261" i="1"/>
  <c r="J238" i="1"/>
  <c r="K144" i="1"/>
  <c r="K167" i="1" s="1"/>
  <c r="K121" i="1"/>
  <c r="F246" i="1"/>
  <c r="F175" i="1"/>
  <c r="F257" i="1"/>
  <c r="L254" i="1"/>
  <c r="L231" i="1"/>
  <c r="L263" i="1"/>
  <c r="L240" i="1"/>
  <c r="M251" i="1"/>
  <c r="M228" i="1"/>
  <c r="M258" i="1"/>
  <c r="M235" i="1"/>
  <c r="K256" i="1"/>
  <c r="K233" i="1"/>
  <c r="L259" i="1"/>
  <c r="L236" i="1"/>
  <c r="K245" i="1"/>
  <c r="L265" i="1"/>
  <c r="L242" i="1"/>
  <c r="K264" i="1"/>
  <c r="K241" i="1"/>
  <c r="L244" i="1"/>
  <c r="L253" i="1"/>
  <c r="L230" i="1"/>
  <c r="J250" i="1"/>
  <c r="J227" i="1"/>
  <c r="M252" i="1"/>
  <c r="M229" i="1"/>
  <c r="L266" i="1"/>
  <c r="L243" i="1"/>
  <c r="K262" i="1"/>
  <c r="K239" i="1"/>
  <c r="G152" i="1"/>
  <c r="G257" i="1"/>
  <c r="G269" i="1" s="1"/>
  <c r="M125" i="1"/>
  <c r="M148" i="1"/>
  <c r="M171" i="1" s="1"/>
  <c r="L124" i="1"/>
  <c r="L147" i="1"/>
  <c r="M123" i="1"/>
  <c r="M146" i="1"/>
  <c r="K110" i="1"/>
  <c r="K133" i="1"/>
  <c r="K156" i="1" s="1"/>
  <c r="N112" i="1"/>
  <c r="N135" i="1"/>
  <c r="N158" i="1" s="1"/>
  <c r="N111" i="1"/>
  <c r="N134" i="1"/>
  <c r="N157" i="1" s="1"/>
  <c r="N118" i="1"/>
  <c r="N141" i="1"/>
  <c r="N164" i="1" s="1"/>
  <c r="L116" i="1"/>
  <c r="L139" i="1"/>
  <c r="L162" i="1" s="1"/>
  <c r="M114" i="1"/>
  <c r="M137" i="1"/>
  <c r="M160" i="1" s="1"/>
  <c r="M127" i="1"/>
  <c r="M150" i="1"/>
  <c r="M173" i="1" s="1"/>
  <c r="M113" i="1"/>
  <c r="M136" i="1"/>
  <c r="L122" i="1"/>
  <c r="L145" i="1"/>
  <c r="L168" i="1" s="1"/>
  <c r="L128" i="1"/>
  <c r="L151" i="1"/>
  <c r="L174" i="1" s="1"/>
  <c r="M119" i="1"/>
  <c r="M142" i="1"/>
  <c r="M126" i="1"/>
  <c r="M149" i="1"/>
  <c r="C107" i="1" l="1"/>
  <c r="M346" i="1"/>
  <c r="L359" i="1"/>
  <c r="M345" i="1"/>
  <c r="G129" i="1"/>
  <c r="L360" i="1"/>
  <c r="M323" i="1"/>
  <c r="M329" i="1"/>
  <c r="H140" i="1"/>
  <c r="H163" i="1" s="1"/>
  <c r="M352" i="1"/>
  <c r="K362" i="1"/>
  <c r="L361" i="1"/>
  <c r="L324" i="1"/>
  <c r="L337" i="1"/>
  <c r="L325" i="1"/>
  <c r="I326" i="1"/>
  <c r="L347" i="1"/>
  <c r="L334" i="1"/>
  <c r="K335" i="1"/>
  <c r="J166" i="1"/>
  <c r="J260" i="1" s="1"/>
  <c r="J354" i="1" s="1"/>
  <c r="J237" i="1"/>
  <c r="J331" i="1" s="1"/>
  <c r="K120" i="1"/>
  <c r="K143" i="1"/>
  <c r="L348" i="1"/>
  <c r="K358" i="1"/>
  <c r="L353" i="1"/>
  <c r="K356" i="1"/>
  <c r="L338" i="1"/>
  <c r="M172" i="1"/>
  <c r="M266" i="1" s="1"/>
  <c r="K115" i="1"/>
  <c r="K138" i="1"/>
  <c r="E305" i="1"/>
  <c r="D317" i="1"/>
  <c r="I349" i="1"/>
  <c r="C351" i="1"/>
  <c r="C269" i="1"/>
  <c r="M165" i="1"/>
  <c r="M259" i="1" s="1"/>
  <c r="L330" i="1"/>
  <c r="K327" i="1"/>
  <c r="L170" i="1"/>
  <c r="L264" i="1" s="1"/>
  <c r="J355" i="1"/>
  <c r="G282" i="1"/>
  <c r="F294" i="1"/>
  <c r="J321" i="1"/>
  <c r="G328" i="1"/>
  <c r="F340" i="1"/>
  <c r="C317" i="1"/>
  <c r="M322" i="1"/>
  <c r="J350" i="1"/>
  <c r="K350" i="1" s="1"/>
  <c r="E344" i="1"/>
  <c r="M159" i="1"/>
  <c r="M253" i="1" s="1"/>
  <c r="K336" i="1"/>
  <c r="L336" i="1" s="1"/>
  <c r="K339" i="1"/>
  <c r="M169" i="1"/>
  <c r="M263" i="1" s="1"/>
  <c r="K333" i="1"/>
  <c r="J332" i="1"/>
  <c r="J161" i="1"/>
  <c r="J232" i="1"/>
  <c r="G298" i="1"/>
  <c r="L357" i="1"/>
  <c r="L275" i="1"/>
  <c r="AP277" i="1"/>
  <c r="L144" i="1"/>
  <c r="L121" i="1"/>
  <c r="K261" i="1"/>
  <c r="K355" i="1" s="1"/>
  <c r="K238" i="1"/>
  <c r="F269" i="1"/>
  <c r="L268" i="1"/>
  <c r="L245" i="1"/>
  <c r="M254" i="1"/>
  <c r="M231" i="1"/>
  <c r="M240" i="1"/>
  <c r="H234" i="1"/>
  <c r="M230" i="1"/>
  <c r="L241" i="1"/>
  <c r="L262" i="1"/>
  <c r="L239" i="1"/>
  <c r="N258" i="1"/>
  <c r="N235" i="1"/>
  <c r="K250" i="1"/>
  <c r="K227" i="1"/>
  <c r="M243" i="1"/>
  <c r="L256" i="1"/>
  <c r="L233" i="1"/>
  <c r="N251" i="1"/>
  <c r="N345" i="1" s="1"/>
  <c r="N228" i="1"/>
  <c r="M236" i="1"/>
  <c r="M267" i="1"/>
  <c r="M244" i="1"/>
  <c r="N252" i="1"/>
  <c r="N346" i="1" s="1"/>
  <c r="N229" i="1"/>
  <c r="M265" i="1"/>
  <c r="M359" i="1" s="1"/>
  <c r="M242" i="1"/>
  <c r="G175" i="1"/>
  <c r="O118" i="1"/>
  <c r="O141" i="1"/>
  <c r="O164" i="1" s="1"/>
  <c r="M116" i="1"/>
  <c r="M139" i="1"/>
  <c r="M162" i="1" s="1"/>
  <c r="O112" i="1"/>
  <c r="O135" i="1"/>
  <c r="O158" i="1" s="1"/>
  <c r="N114" i="1"/>
  <c r="N137" i="1"/>
  <c r="N160" i="1" s="1"/>
  <c r="I117" i="1"/>
  <c r="I140" i="1"/>
  <c r="H129" i="1"/>
  <c r="N127" i="1"/>
  <c r="N150" i="1"/>
  <c r="N173" i="1" s="1"/>
  <c r="M124" i="1"/>
  <c r="M147" i="1"/>
  <c r="M170" i="1" s="1"/>
  <c r="M128" i="1"/>
  <c r="M151" i="1"/>
  <c r="M174" i="1" s="1"/>
  <c r="N125" i="1"/>
  <c r="N148" i="1"/>
  <c r="N171" i="1" s="1"/>
  <c r="M122" i="1"/>
  <c r="M145" i="1"/>
  <c r="M168" i="1" s="1"/>
  <c r="L110" i="1"/>
  <c r="L133" i="1"/>
  <c r="L156" i="1" s="1"/>
  <c r="N113" i="1"/>
  <c r="N136" i="1"/>
  <c r="N159" i="1" s="1"/>
  <c r="N123" i="1"/>
  <c r="N146" i="1"/>
  <c r="N169" i="1" s="1"/>
  <c r="O111" i="1"/>
  <c r="O134" i="1"/>
  <c r="O157" i="1" s="1"/>
  <c r="N119" i="1"/>
  <c r="N142" i="1"/>
  <c r="N165" i="1" s="1"/>
  <c r="N126" i="1"/>
  <c r="N149" i="1"/>
  <c r="N172" i="1" s="1"/>
  <c r="M325" i="1" l="1"/>
  <c r="N323" i="1"/>
  <c r="N329" i="1"/>
  <c r="H152" i="1"/>
  <c r="M360" i="1"/>
  <c r="L362" i="1"/>
  <c r="N352" i="1"/>
  <c r="M361" i="1"/>
  <c r="M324" i="1"/>
  <c r="M337" i="1"/>
  <c r="J326" i="1"/>
  <c r="M347" i="1"/>
  <c r="M353" i="1"/>
  <c r="M334" i="1"/>
  <c r="K166" i="1"/>
  <c r="K260" i="1" s="1"/>
  <c r="K354" i="1" s="1"/>
  <c r="K237" i="1"/>
  <c r="K331" i="1" s="1"/>
  <c r="L120" i="1"/>
  <c r="L143" i="1"/>
  <c r="M348" i="1"/>
  <c r="L356" i="1"/>
  <c r="M338" i="1"/>
  <c r="L358" i="1"/>
  <c r="N322" i="1"/>
  <c r="L327" i="1"/>
  <c r="I234" i="1"/>
  <c r="I246" i="1" s="1"/>
  <c r="I163" i="1"/>
  <c r="I257" i="1" s="1"/>
  <c r="I269" i="1" s="1"/>
  <c r="L333" i="1"/>
  <c r="K321" i="1"/>
  <c r="K161" i="1"/>
  <c r="K255" i="1" s="1"/>
  <c r="K232" i="1"/>
  <c r="C363" i="1"/>
  <c r="D351" i="1"/>
  <c r="H298" i="1"/>
  <c r="F344" i="1"/>
  <c r="M330" i="1"/>
  <c r="L335" i="1"/>
  <c r="L138" i="1"/>
  <c r="L115" i="1"/>
  <c r="H282" i="1"/>
  <c r="G294" i="1"/>
  <c r="L350" i="1"/>
  <c r="L339" i="1"/>
  <c r="L167" i="1"/>
  <c r="J255" i="1"/>
  <c r="J349" i="1" s="1"/>
  <c r="M336" i="1"/>
  <c r="F305" i="1"/>
  <c r="E317" i="1"/>
  <c r="K332" i="1"/>
  <c r="H328" i="1"/>
  <c r="G340" i="1"/>
  <c r="M357" i="1"/>
  <c r="M275" i="1"/>
  <c r="AQ277" i="1"/>
  <c r="M121" i="1"/>
  <c r="M144" i="1"/>
  <c r="M167" i="1" s="1"/>
  <c r="L238" i="1"/>
  <c r="H246" i="1"/>
  <c r="H175" i="1"/>
  <c r="H257" i="1"/>
  <c r="N266" i="1"/>
  <c r="N243" i="1"/>
  <c r="N337" i="1" s="1"/>
  <c r="N253" i="1"/>
  <c r="N230" i="1"/>
  <c r="L250" i="1"/>
  <c r="L227" i="1"/>
  <c r="N263" i="1"/>
  <c r="N240" i="1"/>
  <c r="N265" i="1"/>
  <c r="N359" i="1" s="1"/>
  <c r="N242" i="1"/>
  <c r="N267" i="1"/>
  <c r="N244" i="1"/>
  <c r="O252" i="1"/>
  <c r="O346" i="1" s="1"/>
  <c r="O229" i="1"/>
  <c r="M268" i="1"/>
  <c r="M245" i="1"/>
  <c r="N259" i="1"/>
  <c r="N236" i="1"/>
  <c r="M256" i="1"/>
  <c r="M233" i="1"/>
  <c r="M262" i="1"/>
  <c r="M239" i="1"/>
  <c r="N254" i="1"/>
  <c r="N231" i="1"/>
  <c r="N325" i="1" s="1"/>
  <c r="O258" i="1"/>
  <c r="O235" i="1"/>
  <c r="O329" i="1" s="1"/>
  <c r="O251" i="1"/>
  <c r="O345" i="1" s="1"/>
  <c r="O228" i="1"/>
  <c r="O322" i="1" s="1"/>
  <c r="M264" i="1"/>
  <c r="M241" i="1"/>
  <c r="I152" i="1"/>
  <c r="O113" i="1"/>
  <c r="O136" i="1"/>
  <c r="O159" i="1" s="1"/>
  <c r="O127" i="1"/>
  <c r="O150" i="1"/>
  <c r="O173" i="1" s="1"/>
  <c r="P112" i="1"/>
  <c r="P135" i="1"/>
  <c r="P158" i="1" s="1"/>
  <c r="O119" i="1"/>
  <c r="O142" i="1"/>
  <c r="O165" i="1" s="1"/>
  <c r="M110" i="1"/>
  <c r="M133" i="1"/>
  <c r="M156" i="1" s="1"/>
  <c r="P111" i="1"/>
  <c r="P134" i="1"/>
  <c r="P157" i="1" s="1"/>
  <c r="N128" i="1"/>
  <c r="N151" i="1"/>
  <c r="N174" i="1" s="1"/>
  <c r="N124" i="1"/>
  <c r="N147" i="1"/>
  <c r="N170" i="1" s="1"/>
  <c r="O126" i="1"/>
  <c r="O149" i="1"/>
  <c r="O172" i="1" s="1"/>
  <c r="J117" i="1"/>
  <c r="J140" i="1"/>
  <c r="I129" i="1"/>
  <c r="N122" i="1"/>
  <c r="N145" i="1"/>
  <c r="N168" i="1" s="1"/>
  <c r="N116" i="1"/>
  <c r="N139" i="1"/>
  <c r="N162" i="1" s="1"/>
  <c r="O123" i="1"/>
  <c r="O146" i="1"/>
  <c r="O169" i="1" s="1"/>
  <c r="O125" i="1"/>
  <c r="O148" i="1"/>
  <c r="O171" i="1" s="1"/>
  <c r="O114" i="1"/>
  <c r="O137" i="1"/>
  <c r="O160" i="1" s="1"/>
  <c r="P118" i="1"/>
  <c r="P141" i="1"/>
  <c r="P164" i="1" s="1"/>
  <c r="O323" i="1" l="1"/>
  <c r="M362" i="1"/>
  <c r="O352" i="1"/>
  <c r="N360" i="1"/>
  <c r="N324" i="1"/>
  <c r="N361" i="1"/>
  <c r="K326" i="1"/>
  <c r="N347" i="1"/>
  <c r="M358" i="1"/>
  <c r="N334" i="1"/>
  <c r="N353" i="1"/>
  <c r="M356" i="1"/>
  <c r="M327" i="1"/>
  <c r="N338" i="1"/>
  <c r="N348" i="1"/>
  <c r="L166" i="1"/>
  <c r="L260" i="1" s="1"/>
  <c r="L354" i="1" s="1"/>
  <c r="L237" i="1"/>
  <c r="L331" i="1" s="1"/>
  <c r="M120" i="1"/>
  <c r="M143" i="1"/>
  <c r="M333" i="1"/>
  <c r="M350" i="1"/>
  <c r="M335" i="1"/>
  <c r="L161" i="1"/>
  <c r="L255" i="1" s="1"/>
  <c r="L232" i="1"/>
  <c r="L261" i="1"/>
  <c r="L355" i="1" s="1"/>
  <c r="N330" i="1"/>
  <c r="I298" i="1"/>
  <c r="M339" i="1"/>
  <c r="E351" i="1"/>
  <c r="D363" i="1"/>
  <c r="L321" i="1"/>
  <c r="N336" i="1"/>
  <c r="G305" i="1"/>
  <c r="F317" i="1"/>
  <c r="J234" i="1"/>
  <c r="J163" i="1"/>
  <c r="I328" i="1"/>
  <c r="H340" i="1"/>
  <c r="G344" i="1"/>
  <c r="N357" i="1"/>
  <c r="I282" i="1"/>
  <c r="H294" i="1"/>
  <c r="L332" i="1"/>
  <c r="M138" i="1"/>
  <c r="M115" i="1"/>
  <c r="K349" i="1"/>
  <c r="N275" i="1"/>
  <c r="AR277" i="1"/>
  <c r="M238" i="1"/>
  <c r="M261" i="1"/>
  <c r="N144" i="1"/>
  <c r="N167" i="1" s="1"/>
  <c r="N121" i="1"/>
  <c r="H269" i="1"/>
  <c r="P252" i="1"/>
  <c r="P346" i="1" s="1"/>
  <c r="P229" i="1"/>
  <c r="P323" i="1" s="1"/>
  <c r="N256" i="1"/>
  <c r="N233" i="1"/>
  <c r="M250" i="1"/>
  <c r="M227" i="1"/>
  <c r="O263" i="1"/>
  <c r="O240" i="1"/>
  <c r="O259" i="1"/>
  <c r="O236" i="1"/>
  <c r="N264" i="1"/>
  <c r="N241" i="1"/>
  <c r="N262" i="1"/>
  <c r="N239" i="1"/>
  <c r="P251" i="1"/>
  <c r="P345" i="1" s="1"/>
  <c r="P228" i="1"/>
  <c r="P322" i="1" s="1"/>
  <c r="P258" i="1"/>
  <c r="P352" i="1" s="1"/>
  <c r="P235" i="1"/>
  <c r="P329" i="1" s="1"/>
  <c r="O266" i="1"/>
  <c r="O360" i="1" s="1"/>
  <c r="O243" i="1"/>
  <c r="O337" i="1" s="1"/>
  <c r="O254" i="1"/>
  <c r="O231" i="1"/>
  <c r="O325" i="1" s="1"/>
  <c r="O267" i="1"/>
  <c r="O244" i="1"/>
  <c r="O265" i="1"/>
  <c r="O359" i="1" s="1"/>
  <c r="O242" i="1"/>
  <c r="N268" i="1"/>
  <c r="N362" i="1" s="1"/>
  <c r="N245" i="1"/>
  <c r="O253" i="1"/>
  <c r="O230" i="1"/>
  <c r="J152" i="1"/>
  <c r="I175" i="1"/>
  <c r="P126" i="1"/>
  <c r="P149" i="1"/>
  <c r="P172" i="1" s="1"/>
  <c r="N110" i="1"/>
  <c r="N133" i="1"/>
  <c r="N156" i="1" s="1"/>
  <c r="P123" i="1"/>
  <c r="P146" i="1"/>
  <c r="P169" i="1" s="1"/>
  <c r="P119" i="1"/>
  <c r="P142" i="1"/>
  <c r="P165" i="1" s="1"/>
  <c r="P114" i="1"/>
  <c r="P137" i="1"/>
  <c r="P160" i="1" s="1"/>
  <c r="P125" i="1"/>
  <c r="P148" i="1"/>
  <c r="P171" i="1" s="1"/>
  <c r="O124" i="1"/>
  <c r="O147" i="1"/>
  <c r="O170" i="1" s="1"/>
  <c r="O116" i="1"/>
  <c r="O139" i="1"/>
  <c r="O162" i="1" s="1"/>
  <c r="Q112" i="1"/>
  <c r="Q135" i="1"/>
  <c r="Q158" i="1" s="1"/>
  <c r="O122" i="1"/>
  <c r="O145" i="1"/>
  <c r="O168" i="1" s="1"/>
  <c r="O128" i="1"/>
  <c r="O151" i="1"/>
  <c r="O174" i="1" s="1"/>
  <c r="P127" i="1"/>
  <c r="P150" i="1"/>
  <c r="P173" i="1" s="1"/>
  <c r="Q118" i="1"/>
  <c r="Q141" i="1"/>
  <c r="Q164" i="1" s="1"/>
  <c r="K117" i="1"/>
  <c r="K140" i="1"/>
  <c r="J129" i="1"/>
  <c r="Q111" i="1"/>
  <c r="Q134" i="1"/>
  <c r="Q157" i="1" s="1"/>
  <c r="P113" i="1"/>
  <c r="P136" i="1"/>
  <c r="P159" i="1" s="1"/>
  <c r="L326" i="1" l="1"/>
  <c r="O361" i="1"/>
  <c r="O324" i="1"/>
  <c r="O347" i="1"/>
  <c r="O334" i="1"/>
  <c r="N358" i="1"/>
  <c r="N335" i="1"/>
  <c r="N350" i="1"/>
  <c r="O353" i="1"/>
  <c r="N356" i="1"/>
  <c r="N327" i="1"/>
  <c r="O348" i="1"/>
  <c r="O338" i="1"/>
  <c r="N120" i="1"/>
  <c r="N143" i="1"/>
  <c r="O336" i="1"/>
  <c r="M166" i="1"/>
  <c r="M260" i="1" s="1"/>
  <c r="M354" i="1" s="1"/>
  <c r="M237" i="1"/>
  <c r="M331" i="1" s="1"/>
  <c r="N333" i="1"/>
  <c r="M332" i="1"/>
  <c r="O357" i="1"/>
  <c r="L349" i="1"/>
  <c r="O330" i="1"/>
  <c r="K163" i="1"/>
  <c r="J246" i="1"/>
  <c r="N115" i="1"/>
  <c r="N138" i="1"/>
  <c r="J298" i="1"/>
  <c r="H305" i="1"/>
  <c r="G317" i="1"/>
  <c r="F351" i="1"/>
  <c r="E363" i="1"/>
  <c r="M161" i="1"/>
  <c r="M255" i="1" s="1"/>
  <c r="M232" i="1"/>
  <c r="M326" i="1" s="1"/>
  <c r="M321" i="1"/>
  <c r="H344" i="1"/>
  <c r="J328" i="1"/>
  <c r="I340" i="1"/>
  <c r="N339" i="1"/>
  <c r="M355" i="1"/>
  <c r="J282" i="1"/>
  <c r="I294" i="1"/>
  <c r="O275" i="1"/>
  <c r="AS277" i="1"/>
  <c r="O121" i="1"/>
  <c r="O144" i="1"/>
  <c r="O167" i="1" s="1"/>
  <c r="N261" i="1"/>
  <c r="N238" i="1"/>
  <c r="J175" i="1"/>
  <c r="J257" i="1"/>
  <c r="Q258" i="1"/>
  <c r="Q352" i="1" s="1"/>
  <c r="Q235" i="1"/>
  <c r="Q329" i="1" s="1"/>
  <c r="O268" i="1"/>
  <c r="O362" i="1" s="1"/>
  <c r="O245" i="1"/>
  <c r="O264" i="1"/>
  <c r="O241" i="1"/>
  <c r="P259" i="1"/>
  <c r="P353" i="1" s="1"/>
  <c r="P236" i="1"/>
  <c r="P253" i="1"/>
  <c r="P230" i="1"/>
  <c r="P324" i="1" s="1"/>
  <c r="P265" i="1"/>
  <c r="P359" i="1" s="1"/>
  <c r="P242" i="1"/>
  <c r="P263" i="1"/>
  <c r="P240" i="1"/>
  <c r="N250" i="1"/>
  <c r="N227" i="1"/>
  <c r="K234" i="1"/>
  <c r="P254" i="1"/>
  <c r="P348" i="1" s="1"/>
  <c r="P231" i="1"/>
  <c r="P325" i="1" s="1"/>
  <c r="O262" i="1"/>
  <c r="O239" i="1"/>
  <c r="Q251" i="1"/>
  <c r="Q345" i="1" s="1"/>
  <c r="Q228" i="1"/>
  <c r="Q322" i="1" s="1"/>
  <c r="Q252" i="1"/>
  <c r="Q346" i="1" s="1"/>
  <c r="Q229" i="1"/>
  <c r="Q323" i="1" s="1"/>
  <c r="P267" i="1"/>
  <c r="P361" i="1" s="1"/>
  <c r="P244" i="1"/>
  <c r="P338" i="1" s="1"/>
  <c r="O256" i="1"/>
  <c r="O233" i="1"/>
  <c r="P266" i="1"/>
  <c r="P360" i="1" s="1"/>
  <c r="P243" i="1"/>
  <c r="P337" i="1" s="1"/>
  <c r="Q113" i="1"/>
  <c r="Q136" i="1"/>
  <c r="Q159" i="1" s="1"/>
  <c r="R118" i="1"/>
  <c r="R141" i="1"/>
  <c r="R164" i="1" s="1"/>
  <c r="P122" i="1"/>
  <c r="P145" i="1"/>
  <c r="P168" i="1" s="1"/>
  <c r="R111" i="1"/>
  <c r="R134" i="1"/>
  <c r="R157" i="1" s="1"/>
  <c r="Q127" i="1"/>
  <c r="Q150" i="1"/>
  <c r="Q173" i="1" s="1"/>
  <c r="Q114" i="1"/>
  <c r="Q137" i="1"/>
  <c r="Q160" i="1" s="1"/>
  <c r="Q123" i="1"/>
  <c r="Q146" i="1"/>
  <c r="Q169" i="1" s="1"/>
  <c r="O110" i="1"/>
  <c r="O133" i="1"/>
  <c r="O156" i="1" s="1"/>
  <c r="P116" i="1"/>
  <c r="P139" i="1"/>
  <c r="P162" i="1" s="1"/>
  <c r="Q125" i="1"/>
  <c r="Q148" i="1"/>
  <c r="Q171" i="1" s="1"/>
  <c r="R112" i="1"/>
  <c r="R135" i="1"/>
  <c r="R158" i="1" s="1"/>
  <c r="K152" i="1"/>
  <c r="L117" i="1"/>
  <c r="L140" i="1"/>
  <c r="K129" i="1"/>
  <c r="P128" i="1"/>
  <c r="P151" i="1"/>
  <c r="P174" i="1" s="1"/>
  <c r="P124" i="1"/>
  <c r="P147" i="1"/>
  <c r="P170" i="1" s="1"/>
  <c r="Q119" i="1"/>
  <c r="Q142" i="1"/>
  <c r="Q165" i="1" s="1"/>
  <c r="Q126" i="1"/>
  <c r="Q149" i="1"/>
  <c r="Q172" i="1" s="1"/>
  <c r="O358" i="1" l="1"/>
  <c r="P334" i="1"/>
  <c r="O335" i="1"/>
  <c r="P347" i="1"/>
  <c r="O350" i="1"/>
  <c r="O356" i="1"/>
  <c r="O327" i="1"/>
  <c r="P330" i="1"/>
  <c r="P357" i="1"/>
  <c r="N332" i="1"/>
  <c r="O333" i="1"/>
  <c r="P336" i="1"/>
  <c r="N166" i="1"/>
  <c r="N260" i="1" s="1"/>
  <c r="N354" i="1" s="1"/>
  <c r="N237" i="1"/>
  <c r="N331" i="1" s="1"/>
  <c r="O120" i="1"/>
  <c r="O143" i="1"/>
  <c r="M349" i="1"/>
  <c r="O339" i="1"/>
  <c r="N321" i="1"/>
  <c r="I305" i="1"/>
  <c r="H317" i="1"/>
  <c r="K328" i="1"/>
  <c r="J340" i="1"/>
  <c r="I344" i="1"/>
  <c r="G351" i="1"/>
  <c r="F363" i="1"/>
  <c r="K298" i="1"/>
  <c r="L234" i="1"/>
  <c r="L246" i="1" s="1"/>
  <c r="L163" i="1"/>
  <c r="L257" i="1" s="1"/>
  <c r="L269" i="1" s="1"/>
  <c r="N355" i="1"/>
  <c r="N161" i="1"/>
  <c r="N255" i="1" s="1"/>
  <c r="N232" i="1"/>
  <c r="N326" i="1" s="1"/>
  <c r="K282" i="1"/>
  <c r="J294" i="1"/>
  <c r="O138" i="1"/>
  <c r="O115" i="1"/>
  <c r="P275" i="1"/>
  <c r="AT277" i="1"/>
  <c r="O261" i="1"/>
  <c r="O238" i="1"/>
  <c r="P121" i="1"/>
  <c r="P144" i="1"/>
  <c r="P167" i="1" s="1"/>
  <c r="K246" i="1"/>
  <c r="J269" i="1"/>
  <c r="K175" i="1"/>
  <c r="K257" i="1"/>
  <c r="K269" i="1" s="1"/>
  <c r="Q265" i="1"/>
  <c r="Q359" i="1" s="1"/>
  <c r="Q242" i="1"/>
  <c r="P262" i="1"/>
  <c r="P239" i="1"/>
  <c r="Q254" i="1"/>
  <c r="Q348" i="1" s="1"/>
  <c r="Q231" i="1"/>
  <c r="Q325" i="1" s="1"/>
  <c r="Q267" i="1"/>
  <c r="Q361" i="1" s="1"/>
  <c r="Q244" i="1"/>
  <c r="Q338" i="1" s="1"/>
  <c r="Q266" i="1"/>
  <c r="Q360" i="1" s="1"/>
  <c r="Q243" i="1"/>
  <c r="Q337" i="1" s="1"/>
  <c r="R251" i="1"/>
  <c r="R345" i="1" s="1"/>
  <c r="R228" i="1"/>
  <c r="R322" i="1" s="1"/>
  <c r="Q259" i="1"/>
  <c r="Q353" i="1" s="1"/>
  <c r="Q236" i="1"/>
  <c r="P256" i="1"/>
  <c r="P350" i="1" s="1"/>
  <c r="P233" i="1"/>
  <c r="P264" i="1"/>
  <c r="P358" i="1" s="1"/>
  <c r="P241" i="1"/>
  <c r="P335" i="1" s="1"/>
  <c r="O250" i="1"/>
  <c r="O227" i="1"/>
  <c r="R258" i="1"/>
  <c r="R352" i="1" s="1"/>
  <c r="R235" i="1"/>
  <c r="R329" i="1" s="1"/>
  <c r="P268" i="1"/>
  <c r="P362" i="1" s="1"/>
  <c r="P245" i="1"/>
  <c r="R252" i="1"/>
  <c r="R346" i="1" s="1"/>
  <c r="R229" i="1"/>
  <c r="R323" i="1" s="1"/>
  <c r="Q263" i="1"/>
  <c r="Q357" i="1" s="1"/>
  <c r="Q240" i="1"/>
  <c r="Q334" i="1" s="1"/>
  <c r="Q253" i="1"/>
  <c r="Q230" i="1"/>
  <c r="Q324" i="1" s="1"/>
  <c r="L152" i="1"/>
  <c r="R119" i="1"/>
  <c r="R142" i="1"/>
  <c r="R165" i="1" s="1"/>
  <c r="M117" i="1"/>
  <c r="M140" i="1"/>
  <c r="L129" i="1"/>
  <c r="R114" i="1"/>
  <c r="R137" i="1"/>
  <c r="R160" i="1" s="1"/>
  <c r="R127" i="1"/>
  <c r="R150" i="1"/>
  <c r="R173" i="1" s="1"/>
  <c r="Q122" i="1"/>
  <c r="Q145" i="1"/>
  <c r="Q168" i="1" s="1"/>
  <c r="Q128" i="1"/>
  <c r="Q151" i="1"/>
  <c r="Q174" i="1" s="1"/>
  <c r="Q116" i="1"/>
  <c r="Q139" i="1"/>
  <c r="Q162" i="1" s="1"/>
  <c r="S111" i="1"/>
  <c r="S134" i="1"/>
  <c r="S157" i="1" s="1"/>
  <c r="Q124" i="1"/>
  <c r="Q147" i="1"/>
  <c r="Q170" i="1" s="1"/>
  <c r="P110" i="1"/>
  <c r="P133" i="1"/>
  <c r="P156" i="1" s="1"/>
  <c r="S112" i="1"/>
  <c r="S135" i="1"/>
  <c r="S158" i="1" s="1"/>
  <c r="S118" i="1"/>
  <c r="S141" i="1"/>
  <c r="S164" i="1" s="1"/>
  <c r="R126" i="1"/>
  <c r="R149" i="1"/>
  <c r="R172" i="1" s="1"/>
  <c r="R125" i="1"/>
  <c r="R148" i="1"/>
  <c r="R171" i="1" s="1"/>
  <c r="R123" i="1"/>
  <c r="R146" i="1"/>
  <c r="R169" i="1" s="1"/>
  <c r="R113" i="1"/>
  <c r="R136" i="1"/>
  <c r="R159" i="1" s="1"/>
  <c r="P356" i="1" l="1"/>
  <c r="Q347" i="1"/>
  <c r="Q330" i="1"/>
  <c r="P327" i="1"/>
  <c r="Q336" i="1"/>
  <c r="O332" i="1"/>
  <c r="P333" i="1"/>
  <c r="N349" i="1"/>
  <c r="O166" i="1"/>
  <c r="O260" i="1" s="1"/>
  <c r="O354" i="1" s="1"/>
  <c r="O237" i="1"/>
  <c r="O331" i="1" s="1"/>
  <c r="P120" i="1"/>
  <c r="P143" i="1"/>
  <c r="O355" i="1"/>
  <c r="M234" i="1"/>
  <c r="M246" i="1" s="1"/>
  <c r="M163" i="1"/>
  <c r="O161" i="1"/>
  <c r="O255" i="1" s="1"/>
  <c r="O349" i="1" s="1"/>
  <c r="O232" i="1"/>
  <c r="O326" i="1" s="1"/>
  <c r="J344" i="1"/>
  <c r="L328" i="1"/>
  <c r="K340" i="1"/>
  <c r="P339" i="1"/>
  <c r="L298" i="1"/>
  <c r="L282" i="1"/>
  <c r="K294" i="1"/>
  <c r="O321" i="1"/>
  <c r="J305" i="1"/>
  <c r="I317" i="1"/>
  <c r="P115" i="1"/>
  <c r="P138" i="1"/>
  <c r="H351" i="1"/>
  <c r="G363" i="1"/>
  <c r="Q275" i="1"/>
  <c r="AU277" i="1"/>
  <c r="Q144" i="1"/>
  <c r="Q167" i="1" s="1"/>
  <c r="Q121" i="1"/>
  <c r="P261" i="1"/>
  <c r="P238" i="1"/>
  <c r="R265" i="1"/>
  <c r="R359" i="1" s="1"/>
  <c r="R242" i="1"/>
  <c r="S251" i="1"/>
  <c r="S345" i="1" s="1"/>
  <c r="S228" i="1"/>
  <c r="S322" i="1" s="1"/>
  <c r="R267" i="1"/>
  <c r="R361" i="1" s="1"/>
  <c r="R244" i="1"/>
  <c r="R338" i="1" s="1"/>
  <c r="R253" i="1"/>
  <c r="R230" i="1"/>
  <c r="R324" i="1" s="1"/>
  <c r="Q256" i="1"/>
  <c r="Q350" i="1" s="1"/>
  <c r="Q233" i="1"/>
  <c r="Q327" i="1" s="1"/>
  <c r="P250" i="1"/>
  <c r="P227" i="1"/>
  <c r="Q268" i="1"/>
  <c r="Q362" i="1" s="1"/>
  <c r="Q245" i="1"/>
  <c r="R254" i="1"/>
  <c r="R348" i="1" s="1"/>
  <c r="R231" i="1"/>
  <c r="R325" i="1" s="1"/>
  <c r="R266" i="1"/>
  <c r="R360" i="1" s="1"/>
  <c r="R243" i="1"/>
  <c r="R337" i="1" s="1"/>
  <c r="S252" i="1"/>
  <c r="S346" i="1" s="1"/>
  <c r="S229" i="1"/>
  <c r="S323" i="1" s="1"/>
  <c r="R263" i="1"/>
  <c r="R357" i="1" s="1"/>
  <c r="R240" i="1"/>
  <c r="R334" i="1" s="1"/>
  <c r="S258" i="1"/>
  <c r="S352" i="1" s="1"/>
  <c r="S235" i="1"/>
  <c r="S329" i="1" s="1"/>
  <c r="Q264" i="1"/>
  <c r="Q358" i="1" s="1"/>
  <c r="Q241" i="1"/>
  <c r="Q335" i="1" s="1"/>
  <c r="Q262" i="1"/>
  <c r="Q356" i="1" s="1"/>
  <c r="Q239" i="1"/>
  <c r="R259" i="1"/>
  <c r="R353" i="1" s="1"/>
  <c r="R236" i="1"/>
  <c r="R330" i="1" s="1"/>
  <c r="M152" i="1"/>
  <c r="L175" i="1"/>
  <c r="R116" i="1"/>
  <c r="R139" i="1"/>
  <c r="R162" i="1" s="1"/>
  <c r="Q110" i="1"/>
  <c r="Q133" i="1"/>
  <c r="Q156" i="1" s="1"/>
  <c r="S114" i="1"/>
  <c r="S137" i="1"/>
  <c r="S160" i="1" s="1"/>
  <c r="T118" i="1"/>
  <c r="T141" i="1"/>
  <c r="T164" i="1" s="1"/>
  <c r="R122" i="1"/>
  <c r="R145" i="1"/>
  <c r="R168" i="1" s="1"/>
  <c r="S126" i="1"/>
  <c r="S149" i="1"/>
  <c r="S172" i="1" s="1"/>
  <c r="S123" i="1"/>
  <c r="S146" i="1"/>
  <c r="S169" i="1" s="1"/>
  <c r="R128" i="1"/>
  <c r="R151" i="1"/>
  <c r="R174" i="1" s="1"/>
  <c r="S125" i="1"/>
  <c r="S148" i="1"/>
  <c r="S171" i="1" s="1"/>
  <c r="R124" i="1"/>
  <c r="R147" i="1"/>
  <c r="R170" i="1" s="1"/>
  <c r="N117" i="1"/>
  <c r="N140" i="1"/>
  <c r="M129" i="1"/>
  <c r="S113" i="1"/>
  <c r="S136" i="1"/>
  <c r="S159" i="1" s="1"/>
  <c r="T112" i="1"/>
  <c r="T135" i="1"/>
  <c r="T158" i="1" s="1"/>
  <c r="T111" i="1"/>
  <c r="T134" i="1"/>
  <c r="T157" i="1" s="1"/>
  <c r="S127" i="1"/>
  <c r="S150" i="1"/>
  <c r="S173" i="1" s="1"/>
  <c r="S119" i="1"/>
  <c r="S142" i="1"/>
  <c r="S165" i="1" s="1"/>
  <c r="R347" i="1" l="1"/>
  <c r="R336" i="1"/>
  <c r="Q333" i="1"/>
  <c r="P332" i="1"/>
  <c r="P355" i="1"/>
  <c r="Q120" i="1"/>
  <c r="Q143" i="1"/>
  <c r="P166" i="1"/>
  <c r="P260" i="1" s="1"/>
  <c r="P354" i="1" s="1"/>
  <c r="P237" i="1"/>
  <c r="P331" i="1" s="1"/>
  <c r="Q339" i="1"/>
  <c r="N234" i="1"/>
  <c r="N246" i="1" s="1"/>
  <c r="N163" i="1"/>
  <c r="P321" i="1"/>
  <c r="Q115" i="1"/>
  <c r="Q138" i="1"/>
  <c r="M282" i="1"/>
  <c r="L294" i="1"/>
  <c r="M328" i="1"/>
  <c r="L340" i="1"/>
  <c r="P161" i="1"/>
  <c r="P255" i="1" s="1"/>
  <c r="P349" i="1" s="1"/>
  <c r="P232" i="1"/>
  <c r="P326" i="1" s="1"/>
  <c r="I351" i="1"/>
  <c r="H363" i="1"/>
  <c r="K305" i="1"/>
  <c r="J317" i="1"/>
  <c r="M298" i="1"/>
  <c r="K344" i="1"/>
  <c r="R275" i="1"/>
  <c r="AV277" i="1"/>
  <c r="R121" i="1"/>
  <c r="R144" i="1"/>
  <c r="R167" i="1" s="1"/>
  <c r="Q261" i="1"/>
  <c r="Q238" i="1"/>
  <c r="M175" i="1"/>
  <c r="M257" i="1"/>
  <c r="S265" i="1"/>
  <c r="S359" i="1" s="1"/>
  <c r="S242" i="1"/>
  <c r="R262" i="1"/>
  <c r="R356" i="1" s="1"/>
  <c r="R239" i="1"/>
  <c r="R333" i="1" s="1"/>
  <c r="R264" i="1"/>
  <c r="R358" i="1" s="1"/>
  <c r="R241" i="1"/>
  <c r="R335" i="1" s="1"/>
  <c r="S266" i="1"/>
  <c r="S360" i="1" s="1"/>
  <c r="S243" i="1"/>
  <c r="S337" i="1" s="1"/>
  <c r="T258" i="1"/>
  <c r="T352" i="1" s="1"/>
  <c r="T235" i="1"/>
  <c r="T329" i="1" s="1"/>
  <c r="S253" i="1"/>
  <c r="S347" i="1" s="1"/>
  <c r="S230" i="1"/>
  <c r="S324" i="1" s="1"/>
  <c r="S259" i="1"/>
  <c r="S353" i="1" s="1"/>
  <c r="S236" i="1"/>
  <c r="S330" i="1" s="1"/>
  <c r="Q250" i="1"/>
  <c r="Q227" i="1"/>
  <c r="S263" i="1"/>
  <c r="S357" i="1" s="1"/>
  <c r="S240" i="1"/>
  <c r="S334" i="1" s="1"/>
  <c r="R256" i="1"/>
  <c r="R350" i="1" s="1"/>
  <c r="R233" i="1"/>
  <c r="R327" i="1" s="1"/>
  <c r="S254" i="1"/>
  <c r="S348" i="1" s="1"/>
  <c r="S231" i="1"/>
  <c r="S325" i="1" s="1"/>
  <c r="S267" i="1"/>
  <c r="S361" i="1" s="1"/>
  <c r="S244" i="1"/>
  <c r="S338" i="1" s="1"/>
  <c r="R268" i="1"/>
  <c r="R362" i="1" s="1"/>
  <c r="R245" i="1"/>
  <c r="T251" i="1"/>
  <c r="T345" i="1" s="1"/>
  <c r="T228" i="1"/>
  <c r="T322" i="1" s="1"/>
  <c r="T252" i="1"/>
  <c r="T346" i="1" s="1"/>
  <c r="T229" i="1"/>
  <c r="T323" i="1" s="1"/>
  <c r="N152" i="1"/>
  <c r="T125" i="1"/>
  <c r="T148" i="1"/>
  <c r="T171" i="1" s="1"/>
  <c r="T114" i="1"/>
  <c r="T137" i="1"/>
  <c r="T160" i="1" s="1"/>
  <c r="T127" i="1"/>
  <c r="T150" i="1"/>
  <c r="T173" i="1" s="1"/>
  <c r="S122" i="1"/>
  <c r="S145" i="1"/>
  <c r="S168" i="1" s="1"/>
  <c r="T123" i="1"/>
  <c r="T146" i="1"/>
  <c r="T169" i="1" s="1"/>
  <c r="S116" i="1"/>
  <c r="S139" i="1"/>
  <c r="S162" i="1" s="1"/>
  <c r="T119" i="1"/>
  <c r="T142" i="1"/>
  <c r="T165" i="1" s="1"/>
  <c r="T113" i="1"/>
  <c r="T136" i="1"/>
  <c r="T159" i="1" s="1"/>
  <c r="S128" i="1"/>
  <c r="S151" i="1"/>
  <c r="S174" i="1" s="1"/>
  <c r="U111" i="1"/>
  <c r="U134" i="1"/>
  <c r="U157" i="1" s="1"/>
  <c r="R110" i="1"/>
  <c r="R133" i="1"/>
  <c r="R156" i="1" s="1"/>
  <c r="O117" i="1"/>
  <c r="O140" i="1"/>
  <c r="N129" i="1"/>
  <c r="U112" i="1"/>
  <c r="U135" i="1"/>
  <c r="U158" i="1" s="1"/>
  <c r="S124" i="1"/>
  <c r="S147" i="1"/>
  <c r="S170" i="1" s="1"/>
  <c r="T126" i="1"/>
  <c r="T149" i="1"/>
  <c r="T172" i="1" s="1"/>
  <c r="U118" i="1"/>
  <c r="U141" i="1"/>
  <c r="U164" i="1" s="1"/>
  <c r="S336" i="1" l="1"/>
  <c r="Q332" i="1"/>
  <c r="Q355" i="1"/>
  <c r="R339" i="1"/>
  <c r="Q166" i="1"/>
  <c r="Q260" i="1" s="1"/>
  <c r="Q354" i="1" s="1"/>
  <c r="Q237" i="1"/>
  <c r="Q331" i="1" s="1"/>
  <c r="R143" i="1"/>
  <c r="R120" i="1"/>
  <c r="J351" i="1"/>
  <c r="I363" i="1"/>
  <c r="M294" i="1"/>
  <c r="N282" i="1"/>
  <c r="L344" i="1"/>
  <c r="Q161" i="1"/>
  <c r="Q255" i="1" s="1"/>
  <c r="Q349" i="1" s="1"/>
  <c r="Q232" i="1"/>
  <c r="Q326" i="1" s="1"/>
  <c r="R115" i="1"/>
  <c r="R138" i="1"/>
  <c r="N298" i="1"/>
  <c r="Q321" i="1"/>
  <c r="N328" i="1"/>
  <c r="M340" i="1"/>
  <c r="O234" i="1"/>
  <c r="O246" i="1" s="1"/>
  <c r="O163" i="1"/>
  <c r="L305" i="1"/>
  <c r="L317" i="1" s="1"/>
  <c r="K317" i="1"/>
  <c r="S275" i="1"/>
  <c r="AW277" i="1"/>
  <c r="R261" i="1"/>
  <c r="R355" i="1" s="1"/>
  <c r="R238" i="1"/>
  <c r="R332" i="1" s="1"/>
  <c r="S121" i="1"/>
  <c r="S144" i="1"/>
  <c r="S167" i="1" s="1"/>
  <c r="M269" i="1"/>
  <c r="N175" i="1"/>
  <c r="N257" i="1"/>
  <c r="N269" i="1" s="1"/>
  <c r="T259" i="1"/>
  <c r="T353" i="1" s="1"/>
  <c r="T236" i="1"/>
  <c r="T330" i="1" s="1"/>
  <c r="U252" i="1"/>
  <c r="U346" i="1" s="1"/>
  <c r="U229" i="1"/>
  <c r="U323" i="1" s="1"/>
  <c r="U251" i="1"/>
  <c r="U345" i="1" s="1"/>
  <c r="U228" i="1"/>
  <c r="U322" i="1" s="1"/>
  <c r="S256" i="1"/>
  <c r="S350" i="1" s="1"/>
  <c r="S233" i="1"/>
  <c r="S327" i="1" s="1"/>
  <c r="T266" i="1"/>
  <c r="T360" i="1" s="1"/>
  <c r="T243" i="1"/>
  <c r="T337" i="1" s="1"/>
  <c r="T253" i="1"/>
  <c r="T347" i="1" s="1"/>
  <c r="T230" i="1"/>
  <c r="T324" i="1" s="1"/>
  <c r="T265" i="1"/>
  <c r="T359" i="1" s="1"/>
  <c r="T242" i="1"/>
  <c r="T336" i="1" s="1"/>
  <c r="T267" i="1"/>
  <c r="T361" i="1" s="1"/>
  <c r="T244" i="1"/>
  <c r="T338" i="1" s="1"/>
  <c r="S268" i="1"/>
  <c r="S362" i="1" s="1"/>
  <c r="S245" i="1"/>
  <c r="S339" i="1" s="1"/>
  <c r="U258" i="1"/>
  <c r="U352" i="1" s="1"/>
  <c r="U235" i="1"/>
  <c r="U329" i="1" s="1"/>
  <c r="T254" i="1"/>
  <c r="T348" i="1" s="1"/>
  <c r="T231" i="1"/>
  <c r="T325" i="1" s="1"/>
  <c r="T263" i="1"/>
  <c r="T357" i="1" s="1"/>
  <c r="T240" i="1"/>
  <c r="T334" i="1" s="1"/>
  <c r="S264" i="1"/>
  <c r="S358" i="1" s="1"/>
  <c r="S241" i="1"/>
  <c r="S335" i="1" s="1"/>
  <c r="R250" i="1"/>
  <c r="R227" i="1"/>
  <c r="S262" i="1"/>
  <c r="S356" i="1" s="1"/>
  <c r="S239" i="1"/>
  <c r="S333" i="1" s="1"/>
  <c r="O152" i="1"/>
  <c r="U119" i="1"/>
  <c r="U142" i="1"/>
  <c r="U165" i="1" s="1"/>
  <c r="T128" i="1"/>
  <c r="T151" i="1"/>
  <c r="T174" i="1" s="1"/>
  <c r="U114" i="1"/>
  <c r="U137" i="1"/>
  <c r="U160" i="1" s="1"/>
  <c r="T124" i="1"/>
  <c r="T147" i="1"/>
  <c r="T170" i="1" s="1"/>
  <c r="V118" i="1"/>
  <c r="V141" i="1"/>
  <c r="V164" i="1" s="1"/>
  <c r="V111" i="1"/>
  <c r="V134" i="1"/>
  <c r="V157" i="1" s="1"/>
  <c r="U127" i="1"/>
  <c r="U150" i="1"/>
  <c r="U173" i="1" s="1"/>
  <c r="U126" i="1"/>
  <c r="U149" i="1"/>
  <c r="U172" i="1" s="1"/>
  <c r="P117" i="1"/>
  <c r="P140" i="1"/>
  <c r="O129" i="1"/>
  <c r="T116" i="1"/>
  <c r="T139" i="1"/>
  <c r="T162" i="1" s="1"/>
  <c r="U113" i="1"/>
  <c r="U136" i="1"/>
  <c r="U159" i="1" s="1"/>
  <c r="U123" i="1"/>
  <c r="U146" i="1"/>
  <c r="U169" i="1" s="1"/>
  <c r="U125" i="1"/>
  <c r="U148" i="1"/>
  <c r="U171" i="1" s="1"/>
  <c r="V112" i="1"/>
  <c r="V135" i="1"/>
  <c r="V158" i="1" s="1"/>
  <c r="S110" i="1"/>
  <c r="S133" i="1"/>
  <c r="S156" i="1" s="1"/>
  <c r="T122" i="1"/>
  <c r="T145" i="1"/>
  <c r="T168" i="1" s="1"/>
  <c r="S120" i="1" l="1"/>
  <c r="S143" i="1"/>
  <c r="R166" i="1"/>
  <c r="R260" i="1" s="1"/>
  <c r="R354" i="1" s="1"/>
  <c r="R237" i="1"/>
  <c r="R331" i="1" s="1"/>
  <c r="R321" i="1"/>
  <c r="K351" i="1"/>
  <c r="J363" i="1"/>
  <c r="M344" i="1"/>
  <c r="R161" i="1"/>
  <c r="R255" i="1" s="1"/>
  <c r="R349" i="1" s="1"/>
  <c r="R232" i="1"/>
  <c r="R326" i="1" s="1"/>
  <c r="S138" i="1"/>
  <c r="S115" i="1"/>
  <c r="O282" i="1"/>
  <c r="N294" i="1"/>
  <c r="P234" i="1"/>
  <c r="P246" i="1" s="1"/>
  <c r="P163" i="1"/>
  <c r="M305" i="1"/>
  <c r="O298" i="1"/>
  <c r="O328" i="1"/>
  <c r="N340" i="1"/>
  <c r="T275" i="1"/>
  <c r="AX277" i="1"/>
  <c r="S261" i="1"/>
  <c r="S355" i="1" s="1"/>
  <c r="S238" i="1"/>
  <c r="S332" i="1" s="1"/>
  <c r="T121" i="1"/>
  <c r="T144" i="1"/>
  <c r="T167" i="1" s="1"/>
  <c r="O175" i="1"/>
  <c r="O257" i="1"/>
  <c r="O269" i="1" s="1"/>
  <c r="V251" i="1"/>
  <c r="V345" i="1" s="1"/>
  <c r="V228" i="1"/>
  <c r="V322" i="1" s="1"/>
  <c r="U265" i="1"/>
  <c r="U359" i="1" s="1"/>
  <c r="U242" i="1"/>
  <c r="U336" i="1" s="1"/>
  <c r="S250" i="1"/>
  <c r="S227" i="1"/>
  <c r="U253" i="1"/>
  <c r="U347" i="1" s="1"/>
  <c r="U230" i="1"/>
  <c r="U324" i="1" s="1"/>
  <c r="U267" i="1"/>
  <c r="U361" i="1" s="1"/>
  <c r="U244" i="1"/>
  <c r="U338" i="1" s="1"/>
  <c r="T262" i="1"/>
  <c r="T356" i="1" s="1"/>
  <c r="T239" i="1"/>
  <c r="T333" i="1" s="1"/>
  <c r="V258" i="1"/>
  <c r="V352" i="1" s="1"/>
  <c r="V235" i="1"/>
  <c r="V329" i="1" s="1"/>
  <c r="U259" i="1"/>
  <c r="U353" i="1" s="1"/>
  <c r="U236" i="1"/>
  <c r="U330" i="1" s="1"/>
  <c r="U254" i="1"/>
  <c r="U348" i="1" s="1"/>
  <c r="U231" i="1"/>
  <c r="U325" i="1" s="1"/>
  <c r="T256" i="1"/>
  <c r="T350" i="1" s="1"/>
  <c r="T233" i="1"/>
  <c r="T327" i="1" s="1"/>
  <c r="U263" i="1"/>
  <c r="U357" i="1" s="1"/>
  <c r="U240" i="1"/>
  <c r="U334" i="1" s="1"/>
  <c r="V252" i="1"/>
  <c r="V346" i="1" s="1"/>
  <c r="V229" i="1"/>
  <c r="V323" i="1" s="1"/>
  <c r="T268" i="1"/>
  <c r="T362" i="1" s="1"/>
  <c r="T245" i="1"/>
  <c r="T339" i="1" s="1"/>
  <c r="U266" i="1"/>
  <c r="U360" i="1" s="1"/>
  <c r="U243" i="1"/>
  <c r="U337" i="1" s="1"/>
  <c r="T264" i="1"/>
  <c r="T358" i="1" s="1"/>
  <c r="T241" i="1"/>
  <c r="T335" i="1" s="1"/>
  <c r="P152" i="1"/>
  <c r="W112" i="1"/>
  <c r="W135" i="1"/>
  <c r="W158" i="1" s="1"/>
  <c r="U122" i="1"/>
  <c r="U145" i="1"/>
  <c r="U168" i="1" s="1"/>
  <c r="V125" i="1"/>
  <c r="V148" i="1"/>
  <c r="V171" i="1" s="1"/>
  <c r="W118" i="1"/>
  <c r="W141" i="1"/>
  <c r="W164" i="1" s="1"/>
  <c r="V127" i="1"/>
  <c r="V150" i="1"/>
  <c r="V173" i="1" s="1"/>
  <c r="U116" i="1"/>
  <c r="U139" i="1"/>
  <c r="U162" i="1" s="1"/>
  <c r="V114" i="1"/>
  <c r="V137" i="1"/>
  <c r="V160" i="1" s="1"/>
  <c r="W111" i="1"/>
  <c r="W134" i="1"/>
  <c r="W157" i="1" s="1"/>
  <c r="U128" i="1"/>
  <c r="U151" i="1"/>
  <c r="U174" i="1" s="1"/>
  <c r="Q117" i="1"/>
  <c r="Q140" i="1"/>
  <c r="P129" i="1"/>
  <c r="V123" i="1"/>
  <c r="V146" i="1"/>
  <c r="V169" i="1" s="1"/>
  <c r="V119" i="1"/>
  <c r="V142" i="1"/>
  <c r="V165" i="1" s="1"/>
  <c r="V126" i="1"/>
  <c r="V149" i="1"/>
  <c r="V172" i="1" s="1"/>
  <c r="T110" i="1"/>
  <c r="T133" i="1"/>
  <c r="T156" i="1" s="1"/>
  <c r="V113" i="1"/>
  <c r="V136" i="1"/>
  <c r="V159" i="1" s="1"/>
  <c r="U124" i="1"/>
  <c r="U147" i="1"/>
  <c r="U170" i="1" s="1"/>
  <c r="S166" i="1" l="1"/>
  <c r="S260" i="1" s="1"/>
  <c r="S354" i="1" s="1"/>
  <c r="S237" i="1"/>
  <c r="S331" i="1" s="1"/>
  <c r="T143" i="1"/>
  <c r="T120" i="1"/>
  <c r="S161" i="1"/>
  <c r="S255" i="1" s="1"/>
  <c r="S349" i="1" s="1"/>
  <c r="S232" i="1"/>
  <c r="S326" i="1" s="1"/>
  <c r="S321" i="1"/>
  <c r="N305" i="1"/>
  <c r="M317" i="1"/>
  <c r="Q234" i="1"/>
  <c r="Q246" i="1" s="1"/>
  <c r="Q163" i="1"/>
  <c r="P328" i="1"/>
  <c r="O340" i="1"/>
  <c r="N344" i="1"/>
  <c r="P298" i="1"/>
  <c r="P282" i="1"/>
  <c r="O294" i="1"/>
  <c r="L351" i="1"/>
  <c r="K363" i="1"/>
  <c r="T115" i="1"/>
  <c r="T138" i="1"/>
  <c r="U275" i="1"/>
  <c r="AY277" i="1"/>
  <c r="U144" i="1"/>
  <c r="U167" i="1" s="1"/>
  <c r="U121" i="1"/>
  <c r="T261" i="1"/>
  <c r="T355" i="1" s="1"/>
  <c r="T238" i="1"/>
  <c r="T332" i="1" s="1"/>
  <c r="P175" i="1"/>
  <c r="P257" i="1"/>
  <c r="P269" i="1" s="1"/>
  <c r="T250" i="1"/>
  <c r="T227" i="1"/>
  <c r="V259" i="1"/>
  <c r="V353" i="1" s="1"/>
  <c r="V236" i="1"/>
  <c r="V330" i="1" s="1"/>
  <c r="V254" i="1"/>
  <c r="V348" i="1" s="1"/>
  <c r="V231" i="1"/>
  <c r="V325" i="1" s="1"/>
  <c r="W258" i="1"/>
  <c r="W352" i="1" s="1"/>
  <c r="W235" i="1"/>
  <c r="W329" i="1" s="1"/>
  <c r="V265" i="1"/>
  <c r="V359" i="1" s="1"/>
  <c r="V242" i="1"/>
  <c r="V336" i="1" s="1"/>
  <c r="V266" i="1"/>
  <c r="V360" i="1" s="1"/>
  <c r="V243" i="1"/>
  <c r="V337" i="1" s="1"/>
  <c r="U256" i="1"/>
  <c r="U350" i="1" s="1"/>
  <c r="U233" i="1"/>
  <c r="U327" i="1" s="1"/>
  <c r="U264" i="1"/>
  <c r="U358" i="1" s="1"/>
  <c r="U241" i="1"/>
  <c r="U335" i="1" s="1"/>
  <c r="U268" i="1"/>
  <c r="U362" i="1" s="1"/>
  <c r="U245" i="1"/>
  <c r="U339" i="1" s="1"/>
  <c r="V267" i="1"/>
  <c r="V361" i="1" s="1"/>
  <c r="V244" i="1"/>
  <c r="V338" i="1" s="1"/>
  <c r="U262" i="1"/>
  <c r="U356" i="1" s="1"/>
  <c r="U239" i="1"/>
  <c r="U333" i="1" s="1"/>
  <c r="V253" i="1"/>
  <c r="V347" i="1" s="1"/>
  <c r="V230" i="1"/>
  <c r="V324" i="1" s="1"/>
  <c r="V263" i="1"/>
  <c r="V357" i="1" s="1"/>
  <c r="V240" i="1"/>
  <c r="V334" i="1" s="1"/>
  <c r="W251" i="1"/>
  <c r="W345" i="1" s="1"/>
  <c r="W228" i="1"/>
  <c r="W322" i="1" s="1"/>
  <c r="W252" i="1"/>
  <c r="W346" i="1" s="1"/>
  <c r="W229" i="1"/>
  <c r="W323" i="1" s="1"/>
  <c r="Q152" i="1"/>
  <c r="W114" i="1"/>
  <c r="W137" i="1"/>
  <c r="W160" i="1" s="1"/>
  <c r="V124" i="1"/>
  <c r="V147" i="1"/>
  <c r="V170" i="1" s="1"/>
  <c r="W113" i="1"/>
  <c r="W136" i="1"/>
  <c r="W159" i="1" s="1"/>
  <c r="W127" i="1"/>
  <c r="W150" i="1"/>
  <c r="W173" i="1" s="1"/>
  <c r="V122" i="1"/>
  <c r="V145" i="1"/>
  <c r="V168" i="1" s="1"/>
  <c r="W126" i="1"/>
  <c r="W149" i="1"/>
  <c r="W172" i="1" s="1"/>
  <c r="X118" i="1"/>
  <c r="X141" i="1"/>
  <c r="X164" i="1" s="1"/>
  <c r="W125" i="1"/>
  <c r="W148" i="1"/>
  <c r="W171" i="1" s="1"/>
  <c r="R117" i="1"/>
  <c r="R140" i="1"/>
  <c r="Q129" i="1"/>
  <c r="V116" i="1"/>
  <c r="V139" i="1"/>
  <c r="V162" i="1" s="1"/>
  <c r="W119" i="1"/>
  <c r="W142" i="1"/>
  <c r="W165" i="1" s="1"/>
  <c r="V128" i="1"/>
  <c r="V151" i="1"/>
  <c r="V174" i="1" s="1"/>
  <c r="W123" i="1"/>
  <c r="W146" i="1"/>
  <c r="W169" i="1" s="1"/>
  <c r="U110" i="1"/>
  <c r="U133" i="1"/>
  <c r="U156" i="1" s="1"/>
  <c r="X111" i="1"/>
  <c r="X134" i="1"/>
  <c r="X157" i="1" s="1"/>
  <c r="X112" i="1"/>
  <c r="X135" i="1"/>
  <c r="X158" i="1" s="1"/>
  <c r="T166" i="1" l="1"/>
  <c r="T260" i="1" s="1"/>
  <c r="T354" i="1" s="1"/>
  <c r="T237" i="1"/>
  <c r="T331" i="1" s="1"/>
  <c r="U120" i="1"/>
  <c r="U143" i="1"/>
  <c r="R234" i="1"/>
  <c r="R246" i="1" s="1"/>
  <c r="R163" i="1"/>
  <c r="Q282" i="1"/>
  <c r="P294" i="1"/>
  <c r="T321" i="1"/>
  <c r="T161" i="1"/>
  <c r="T255" i="1" s="1"/>
  <c r="T349" i="1" s="1"/>
  <c r="T232" i="1"/>
  <c r="T326" i="1" s="1"/>
  <c r="Q298" i="1"/>
  <c r="U138" i="1"/>
  <c r="U115" i="1"/>
  <c r="O344" i="1"/>
  <c r="P344" i="1" s="1"/>
  <c r="Q344" i="1" s="1"/>
  <c r="R344" i="1" s="1"/>
  <c r="S344" i="1" s="1"/>
  <c r="T344" i="1" s="1"/>
  <c r="M351" i="1"/>
  <c r="L363" i="1"/>
  <c r="Q328" i="1"/>
  <c r="P340" i="1"/>
  <c r="O305" i="1"/>
  <c r="N317" i="1"/>
  <c r="V275" i="1"/>
  <c r="AZ277" i="1"/>
  <c r="V121" i="1"/>
  <c r="V144" i="1"/>
  <c r="V167" i="1" s="1"/>
  <c r="U238" i="1"/>
  <c r="U332" i="1" s="1"/>
  <c r="U261" i="1"/>
  <c r="U355" i="1" s="1"/>
  <c r="Q175" i="1"/>
  <c r="Q257" i="1"/>
  <c r="Q269" i="1" s="1"/>
  <c r="U250" i="1"/>
  <c r="U227" i="1"/>
  <c r="V256" i="1"/>
  <c r="V350" i="1" s="1"/>
  <c r="V233" i="1"/>
  <c r="V327" i="1" s="1"/>
  <c r="V262" i="1"/>
  <c r="V356" i="1" s="1"/>
  <c r="V239" i="1"/>
  <c r="V333" i="1" s="1"/>
  <c r="V264" i="1"/>
  <c r="V358" i="1" s="1"/>
  <c r="V241" i="1"/>
  <c r="V335" i="1" s="1"/>
  <c r="X258" i="1"/>
  <c r="X352" i="1" s="1"/>
  <c r="X235" i="1"/>
  <c r="X329" i="1" s="1"/>
  <c r="W253" i="1"/>
  <c r="W347" i="1" s="1"/>
  <c r="W230" i="1"/>
  <c r="W324" i="1" s="1"/>
  <c r="X251" i="1"/>
  <c r="X345" i="1" s="1"/>
  <c r="X228" i="1"/>
  <c r="X322" i="1" s="1"/>
  <c r="W259" i="1"/>
  <c r="W353" i="1" s="1"/>
  <c r="W236" i="1"/>
  <c r="W330" i="1" s="1"/>
  <c r="X252" i="1"/>
  <c r="X346" i="1" s="1"/>
  <c r="X229" i="1"/>
  <c r="X323" i="1" s="1"/>
  <c r="W263" i="1"/>
  <c r="W357" i="1" s="1"/>
  <c r="W240" i="1"/>
  <c r="W334" i="1" s="1"/>
  <c r="W266" i="1"/>
  <c r="W360" i="1" s="1"/>
  <c r="W243" i="1"/>
  <c r="W337" i="1" s="1"/>
  <c r="V268" i="1"/>
  <c r="V362" i="1" s="1"/>
  <c r="V245" i="1"/>
  <c r="V339" i="1" s="1"/>
  <c r="W265" i="1"/>
  <c r="W359" i="1" s="1"/>
  <c r="W242" i="1"/>
  <c r="W336" i="1" s="1"/>
  <c r="W267" i="1"/>
  <c r="W361" i="1" s="1"/>
  <c r="W244" i="1"/>
  <c r="W338" i="1" s="1"/>
  <c r="W254" i="1"/>
  <c r="W348" i="1" s="1"/>
  <c r="W231" i="1"/>
  <c r="W325" i="1" s="1"/>
  <c r="R152" i="1"/>
  <c r="Y112" i="1"/>
  <c r="Y135" i="1"/>
  <c r="Y158" i="1" s="1"/>
  <c r="Y118" i="1"/>
  <c r="Y141" i="1"/>
  <c r="Y164" i="1" s="1"/>
  <c r="X126" i="1"/>
  <c r="X149" i="1"/>
  <c r="X172" i="1" s="1"/>
  <c r="W122" i="1"/>
  <c r="W145" i="1"/>
  <c r="W168" i="1" s="1"/>
  <c r="W124" i="1"/>
  <c r="W147" i="1"/>
  <c r="W170" i="1" s="1"/>
  <c r="W116" i="1"/>
  <c r="W139" i="1"/>
  <c r="W162" i="1" s="1"/>
  <c r="S117" i="1"/>
  <c r="S140" i="1"/>
  <c r="R129" i="1"/>
  <c r="Y111" i="1"/>
  <c r="Y134" i="1"/>
  <c r="Y157" i="1" s="1"/>
  <c r="X119" i="1"/>
  <c r="X142" i="1"/>
  <c r="X165" i="1" s="1"/>
  <c r="X123" i="1"/>
  <c r="X146" i="1"/>
  <c r="X169" i="1" s="1"/>
  <c r="X113" i="1"/>
  <c r="X136" i="1"/>
  <c r="X159" i="1" s="1"/>
  <c r="W128" i="1"/>
  <c r="W151" i="1"/>
  <c r="W174" i="1" s="1"/>
  <c r="V110" i="1"/>
  <c r="V133" i="1"/>
  <c r="V156" i="1" s="1"/>
  <c r="X125" i="1"/>
  <c r="X148" i="1"/>
  <c r="X171" i="1" s="1"/>
  <c r="X127" i="1"/>
  <c r="X150" i="1"/>
  <c r="X173" i="1" s="1"/>
  <c r="X114" i="1"/>
  <c r="X137" i="1"/>
  <c r="X160" i="1" s="1"/>
  <c r="U166" i="1" l="1"/>
  <c r="U260" i="1" s="1"/>
  <c r="U354" i="1" s="1"/>
  <c r="U237" i="1"/>
  <c r="U331" i="1" s="1"/>
  <c r="V120" i="1"/>
  <c r="V143" i="1"/>
  <c r="R298" i="1"/>
  <c r="R282" i="1"/>
  <c r="Q294" i="1"/>
  <c r="P305" i="1"/>
  <c r="O317" i="1"/>
  <c r="U161" i="1"/>
  <c r="U255" i="1" s="1"/>
  <c r="U349" i="1" s="1"/>
  <c r="U232" i="1"/>
  <c r="U326" i="1" s="1"/>
  <c r="V115" i="1"/>
  <c r="V138" i="1"/>
  <c r="R328" i="1"/>
  <c r="Q340" i="1"/>
  <c r="N351" i="1"/>
  <c r="M363" i="1"/>
  <c r="U321" i="1"/>
  <c r="U344" i="1"/>
  <c r="S234" i="1"/>
  <c r="S246" i="1" s="1"/>
  <c r="S163" i="1"/>
  <c r="W275" i="1"/>
  <c r="V261" i="1"/>
  <c r="V355" i="1" s="1"/>
  <c r="V238" i="1"/>
  <c r="V332" i="1" s="1"/>
  <c r="W121" i="1"/>
  <c r="W144" i="1"/>
  <c r="W167" i="1" s="1"/>
  <c r="R175" i="1"/>
  <c r="R257" i="1"/>
  <c r="R269" i="1" s="1"/>
  <c r="V250" i="1"/>
  <c r="V227" i="1"/>
  <c r="X253" i="1"/>
  <c r="X347" i="1" s="1"/>
  <c r="X230" i="1"/>
  <c r="X324" i="1" s="1"/>
  <c r="X259" i="1"/>
  <c r="X353" i="1" s="1"/>
  <c r="X236" i="1"/>
  <c r="X330" i="1" s="1"/>
  <c r="X254" i="1"/>
  <c r="X348" i="1" s="1"/>
  <c r="X231" i="1"/>
  <c r="X325" i="1" s="1"/>
  <c r="X263" i="1"/>
  <c r="X357" i="1" s="1"/>
  <c r="X240" i="1"/>
  <c r="X334" i="1" s="1"/>
  <c r="W256" i="1"/>
  <c r="W350" i="1" s="1"/>
  <c r="W233" i="1"/>
  <c r="W327" i="1" s="1"/>
  <c r="W268" i="1"/>
  <c r="W362" i="1" s="1"/>
  <c r="W245" i="1"/>
  <c r="W339" i="1" s="1"/>
  <c r="X266" i="1"/>
  <c r="X360" i="1" s="1"/>
  <c r="X243" i="1"/>
  <c r="X337" i="1" s="1"/>
  <c r="W264" i="1"/>
  <c r="W358" i="1" s="1"/>
  <c r="W241" i="1"/>
  <c r="W335" i="1" s="1"/>
  <c r="Y258" i="1"/>
  <c r="Y352" i="1" s="1"/>
  <c r="Y235" i="1"/>
  <c r="Y329" i="1" s="1"/>
  <c r="X265" i="1"/>
  <c r="X359" i="1" s="1"/>
  <c r="X242" i="1"/>
  <c r="X336" i="1" s="1"/>
  <c r="Y251" i="1"/>
  <c r="Y345" i="1" s="1"/>
  <c r="Y228" i="1"/>
  <c r="Y322" i="1" s="1"/>
  <c r="X267" i="1"/>
  <c r="X361" i="1" s="1"/>
  <c r="X244" i="1"/>
  <c r="X338" i="1" s="1"/>
  <c r="W262" i="1"/>
  <c r="W356" i="1" s="1"/>
  <c r="W239" i="1"/>
  <c r="W333" i="1" s="1"/>
  <c r="Y252" i="1"/>
  <c r="Y346" i="1" s="1"/>
  <c r="Y229" i="1"/>
  <c r="Y323" i="1" s="1"/>
  <c r="S152" i="1"/>
  <c r="X128" i="1"/>
  <c r="X151" i="1"/>
  <c r="X174" i="1" s="1"/>
  <c r="Y126" i="1"/>
  <c r="Y149" i="1"/>
  <c r="Y172" i="1" s="1"/>
  <c r="X124" i="1"/>
  <c r="X147" i="1"/>
  <c r="X170" i="1" s="1"/>
  <c r="Y123" i="1"/>
  <c r="Y146" i="1"/>
  <c r="Y169" i="1" s="1"/>
  <c r="Y127" i="1"/>
  <c r="Y150" i="1"/>
  <c r="Y173" i="1" s="1"/>
  <c r="Y119" i="1"/>
  <c r="Y142" i="1"/>
  <c r="Y165" i="1" s="1"/>
  <c r="Y125" i="1"/>
  <c r="Y148" i="1"/>
  <c r="Y171" i="1" s="1"/>
  <c r="Z111" i="1"/>
  <c r="Z134" i="1"/>
  <c r="Z157" i="1" s="1"/>
  <c r="Y114" i="1"/>
  <c r="Y137" i="1"/>
  <c r="Y160" i="1" s="1"/>
  <c r="T117" i="1"/>
  <c r="T140" i="1"/>
  <c r="S129" i="1"/>
  <c r="X116" i="1"/>
  <c r="X139" i="1"/>
  <c r="X162" i="1" s="1"/>
  <c r="Z118" i="1"/>
  <c r="Z141" i="1"/>
  <c r="Z164" i="1" s="1"/>
  <c r="W110" i="1"/>
  <c r="W133" i="1"/>
  <c r="W156" i="1" s="1"/>
  <c r="Y113" i="1"/>
  <c r="Y136" i="1"/>
  <c r="Y159" i="1" s="1"/>
  <c r="X122" i="1"/>
  <c r="X145" i="1"/>
  <c r="X168" i="1" s="1"/>
  <c r="Z112" i="1"/>
  <c r="Z135" i="1"/>
  <c r="Z158" i="1" s="1"/>
  <c r="V166" i="1" l="1"/>
  <c r="V260" i="1" s="1"/>
  <c r="V354" i="1" s="1"/>
  <c r="V237" i="1"/>
  <c r="V331" i="1" s="1"/>
  <c r="W143" i="1"/>
  <c r="W120" i="1"/>
  <c r="V344" i="1"/>
  <c r="T234" i="1"/>
  <c r="T246" i="1" s="1"/>
  <c r="T163" i="1"/>
  <c r="O351" i="1"/>
  <c r="N363" i="1"/>
  <c r="S298" i="1"/>
  <c r="S328" i="1"/>
  <c r="R340" i="1"/>
  <c r="V321" i="1"/>
  <c r="Q305" i="1"/>
  <c r="P317" i="1"/>
  <c r="V161" i="1"/>
  <c r="V255" i="1" s="1"/>
  <c r="V349" i="1" s="1"/>
  <c r="V232" i="1"/>
  <c r="V326" i="1" s="1"/>
  <c r="W115" i="1"/>
  <c r="W138" i="1"/>
  <c r="S282" i="1"/>
  <c r="R294" i="1"/>
  <c r="X275" i="1"/>
  <c r="W261" i="1"/>
  <c r="W355" i="1" s="1"/>
  <c r="W238" i="1"/>
  <c r="W332" i="1" s="1"/>
  <c r="X121" i="1"/>
  <c r="X144" i="1"/>
  <c r="X167" i="1" s="1"/>
  <c r="S175" i="1"/>
  <c r="S257" i="1"/>
  <c r="S269" i="1" s="1"/>
  <c r="Y266" i="1"/>
  <c r="Y360" i="1" s="1"/>
  <c r="Y243" i="1"/>
  <c r="Y337" i="1" s="1"/>
  <c r="X262" i="1"/>
  <c r="X356" i="1" s="1"/>
  <c r="X239" i="1"/>
  <c r="X333" i="1" s="1"/>
  <c r="W250" i="1"/>
  <c r="W227" i="1"/>
  <c r="Z258" i="1"/>
  <c r="Z352" i="1" s="1"/>
  <c r="Z235" i="1"/>
  <c r="Z329" i="1" s="1"/>
  <c r="Z251" i="1"/>
  <c r="Z345" i="1" s="1"/>
  <c r="Z228" i="1"/>
  <c r="Z322" i="1" s="1"/>
  <c r="Y263" i="1"/>
  <c r="Y357" i="1" s="1"/>
  <c r="Y240" i="1"/>
  <c r="Y334" i="1" s="1"/>
  <c r="X256" i="1"/>
  <c r="X350" i="1" s="1"/>
  <c r="X233" i="1"/>
  <c r="X327" i="1" s="1"/>
  <c r="Y265" i="1"/>
  <c r="Y359" i="1" s="1"/>
  <c r="Y242" i="1"/>
  <c r="Y336" i="1" s="1"/>
  <c r="X264" i="1"/>
  <c r="X358" i="1" s="1"/>
  <c r="X241" i="1"/>
  <c r="X335" i="1" s="1"/>
  <c r="Y254" i="1"/>
  <c r="Y348" i="1" s="1"/>
  <c r="Y231" i="1"/>
  <c r="Y325" i="1" s="1"/>
  <c r="Y267" i="1"/>
  <c r="Y361" i="1" s="1"/>
  <c r="Y244" i="1"/>
  <c r="Y338" i="1" s="1"/>
  <c r="Z252" i="1"/>
  <c r="Z346" i="1" s="1"/>
  <c r="Z229" i="1"/>
  <c r="Z323" i="1" s="1"/>
  <c r="Y253" i="1"/>
  <c r="Y347" i="1" s="1"/>
  <c r="Y230" i="1"/>
  <c r="Y324" i="1" s="1"/>
  <c r="Y259" i="1"/>
  <c r="Y353" i="1" s="1"/>
  <c r="Y236" i="1"/>
  <c r="Y330" i="1" s="1"/>
  <c r="X268" i="1"/>
  <c r="X362" i="1" s="1"/>
  <c r="X245" i="1"/>
  <c r="X339" i="1" s="1"/>
  <c r="T152" i="1"/>
  <c r="Z114" i="1"/>
  <c r="Z137" i="1"/>
  <c r="Z160" i="1" s="1"/>
  <c r="AA118" i="1"/>
  <c r="AA141" i="1"/>
  <c r="AA164" i="1" s="1"/>
  <c r="Z126" i="1"/>
  <c r="Z149" i="1"/>
  <c r="Z172" i="1" s="1"/>
  <c r="Z127" i="1"/>
  <c r="Z150" i="1"/>
  <c r="Z173" i="1" s="1"/>
  <c r="Y116" i="1"/>
  <c r="Y139" i="1"/>
  <c r="Y162" i="1" s="1"/>
  <c r="AA112" i="1"/>
  <c r="AA135" i="1"/>
  <c r="AA158" i="1" s="1"/>
  <c r="Y122" i="1"/>
  <c r="Y145" i="1"/>
  <c r="Y168" i="1" s="1"/>
  <c r="AA111" i="1"/>
  <c r="AA134" i="1"/>
  <c r="AA157" i="1" s="1"/>
  <c r="Z123" i="1"/>
  <c r="Z146" i="1"/>
  <c r="Z169" i="1" s="1"/>
  <c r="Z113" i="1"/>
  <c r="Z136" i="1"/>
  <c r="Z159" i="1" s="1"/>
  <c r="Z125" i="1"/>
  <c r="Z148" i="1"/>
  <c r="Z171" i="1" s="1"/>
  <c r="Y124" i="1"/>
  <c r="Y147" i="1"/>
  <c r="Y170" i="1" s="1"/>
  <c r="U117" i="1"/>
  <c r="U140" i="1"/>
  <c r="T129" i="1"/>
  <c r="X110" i="1"/>
  <c r="X133" i="1"/>
  <c r="X156" i="1" s="1"/>
  <c r="Z119" i="1"/>
  <c r="Z142" i="1"/>
  <c r="Z165" i="1" s="1"/>
  <c r="Y128" i="1"/>
  <c r="Y151" i="1"/>
  <c r="Y174" i="1" s="1"/>
  <c r="W344" i="1" l="1"/>
  <c r="X120" i="1"/>
  <c r="X143" i="1"/>
  <c r="W166" i="1"/>
  <c r="W260" i="1" s="1"/>
  <c r="W354" i="1" s="1"/>
  <c r="W237" i="1"/>
  <c r="W331" i="1" s="1"/>
  <c r="T328" i="1"/>
  <c r="S340" i="1"/>
  <c r="U234" i="1"/>
  <c r="U246" i="1" s="1"/>
  <c r="U163" i="1"/>
  <c r="X115" i="1"/>
  <c r="X138" i="1"/>
  <c r="R305" i="1"/>
  <c r="Q317" i="1"/>
  <c r="T298" i="1"/>
  <c r="T282" i="1"/>
  <c r="S294" i="1"/>
  <c r="W161" i="1"/>
  <c r="W255" i="1" s="1"/>
  <c r="W349" i="1" s="1"/>
  <c r="W232" i="1"/>
  <c r="W326" i="1" s="1"/>
  <c r="W321" i="1"/>
  <c r="O363" i="1"/>
  <c r="P351" i="1"/>
  <c r="Z348" i="1"/>
  <c r="Y275" i="1"/>
  <c r="X261" i="1"/>
  <c r="X355" i="1" s="1"/>
  <c r="X238" i="1"/>
  <c r="X332" i="1" s="1"/>
  <c r="Y121" i="1"/>
  <c r="Y144" i="1"/>
  <c r="Y167" i="1" s="1"/>
  <c r="T175" i="1"/>
  <c r="T257" i="1"/>
  <c r="T269" i="1" s="1"/>
  <c r="X250" i="1"/>
  <c r="X344" i="1" s="1"/>
  <c r="X227" i="1"/>
  <c r="Y262" i="1"/>
  <c r="Y356" i="1" s="1"/>
  <c r="Y239" i="1"/>
  <c r="Y333" i="1" s="1"/>
  <c r="Z263" i="1"/>
  <c r="Z357" i="1" s="1"/>
  <c r="Z240" i="1"/>
  <c r="Z334" i="1" s="1"/>
  <c r="Y256" i="1"/>
  <c r="Y350" i="1" s="1"/>
  <c r="Y233" i="1"/>
  <c r="Y327" i="1" s="1"/>
  <c r="AA258" i="1"/>
  <c r="AA352" i="1" s="1"/>
  <c r="AA235" i="1"/>
  <c r="AA329" i="1" s="1"/>
  <c r="AA252" i="1"/>
  <c r="AA346" i="1" s="1"/>
  <c r="AA229" i="1"/>
  <c r="AA323" i="1" s="1"/>
  <c r="Z259" i="1"/>
  <c r="Z353" i="1" s="1"/>
  <c r="Z236" i="1"/>
  <c r="Z330" i="1" s="1"/>
  <c r="Z265" i="1"/>
  <c r="Z359" i="1" s="1"/>
  <c r="Z242" i="1"/>
  <c r="Z336" i="1" s="1"/>
  <c r="Y268" i="1"/>
  <c r="Y362" i="1" s="1"/>
  <c r="Y245" i="1"/>
  <c r="Y339" i="1" s="1"/>
  <c r="Z253" i="1"/>
  <c r="Z347" i="1" s="1"/>
  <c r="Z230" i="1"/>
  <c r="Z324" i="1" s="1"/>
  <c r="Z266" i="1"/>
  <c r="Z360" i="1" s="1"/>
  <c r="Z243" i="1"/>
  <c r="Z337" i="1" s="1"/>
  <c r="Y264" i="1"/>
  <c r="Y358" i="1" s="1"/>
  <c r="Y241" i="1"/>
  <c r="Y335" i="1" s="1"/>
  <c r="AA251" i="1"/>
  <c r="AA345" i="1" s="1"/>
  <c r="AA228" i="1"/>
  <c r="AA322" i="1" s="1"/>
  <c r="Z267" i="1"/>
  <c r="Z361" i="1" s="1"/>
  <c r="Z244" i="1"/>
  <c r="Z338" i="1" s="1"/>
  <c r="Z254" i="1"/>
  <c r="Z231" i="1"/>
  <c r="Z325" i="1" s="1"/>
  <c r="U152" i="1"/>
  <c r="Z128" i="1"/>
  <c r="Z151" i="1"/>
  <c r="Z174" i="1" s="1"/>
  <c r="V117" i="1"/>
  <c r="V140" i="1"/>
  <c r="U129" i="1"/>
  <c r="AA113" i="1"/>
  <c r="AA136" i="1"/>
  <c r="AA159" i="1" s="1"/>
  <c r="AA126" i="1"/>
  <c r="AA149" i="1"/>
  <c r="AA172" i="1" s="1"/>
  <c r="Z116" i="1"/>
  <c r="Z139" i="1"/>
  <c r="Z162" i="1" s="1"/>
  <c r="AB118" i="1"/>
  <c r="AB141" i="1"/>
  <c r="AB164" i="1" s="1"/>
  <c r="Z122" i="1"/>
  <c r="Z145" i="1"/>
  <c r="Z168" i="1" s="1"/>
  <c r="AA125" i="1"/>
  <c r="AA148" i="1"/>
  <c r="AA171" i="1" s="1"/>
  <c r="AB112" i="1"/>
  <c r="AB135" i="1"/>
  <c r="AB158" i="1" s="1"/>
  <c r="AA119" i="1"/>
  <c r="AA142" i="1"/>
  <c r="AA165" i="1" s="1"/>
  <c r="AA123" i="1"/>
  <c r="AA146" i="1"/>
  <c r="AA169" i="1" s="1"/>
  <c r="Y110" i="1"/>
  <c r="Y133" i="1"/>
  <c r="Y156" i="1" s="1"/>
  <c r="Z124" i="1"/>
  <c r="Z147" i="1"/>
  <c r="Z170" i="1" s="1"/>
  <c r="AB111" i="1"/>
  <c r="AB134" i="1"/>
  <c r="AB157" i="1" s="1"/>
  <c r="AA127" i="1"/>
  <c r="AA150" i="1"/>
  <c r="AA173" i="1" s="1"/>
  <c r="AA114" i="1"/>
  <c r="AA137" i="1"/>
  <c r="AA160" i="1" s="1"/>
  <c r="X166" i="1" l="1"/>
  <c r="X260" i="1" s="1"/>
  <c r="X354" i="1" s="1"/>
  <c r="X237" i="1"/>
  <c r="X331" i="1" s="1"/>
  <c r="Y120" i="1"/>
  <c r="Y143" i="1"/>
  <c r="U328" i="1"/>
  <c r="T340" i="1"/>
  <c r="Q351" i="1"/>
  <c r="P363" i="1"/>
  <c r="X161" i="1"/>
  <c r="X255" i="1" s="1"/>
  <c r="X349" i="1" s="1"/>
  <c r="X232" i="1"/>
  <c r="X326" i="1" s="1"/>
  <c r="T294" i="1"/>
  <c r="U282" i="1"/>
  <c r="S305" i="1"/>
  <c r="R317" i="1"/>
  <c r="Y115" i="1"/>
  <c r="Y138" i="1"/>
  <c r="V234" i="1"/>
  <c r="V246" i="1" s="1"/>
  <c r="V163" i="1"/>
  <c r="X321" i="1"/>
  <c r="U298" i="1"/>
  <c r="Z275" i="1"/>
  <c r="Z144" i="1"/>
  <c r="Z167" i="1" s="1"/>
  <c r="Z121" i="1"/>
  <c r="Y238" i="1"/>
  <c r="Y332" i="1" s="1"/>
  <c r="Y261" i="1"/>
  <c r="Y355" i="1" s="1"/>
  <c r="U175" i="1"/>
  <c r="U257" i="1"/>
  <c r="U269" i="1" s="1"/>
  <c r="AA263" i="1"/>
  <c r="AA357" i="1" s="1"/>
  <c r="AA240" i="1"/>
  <c r="AA334" i="1" s="1"/>
  <c r="Z264" i="1"/>
  <c r="Z358" i="1" s="1"/>
  <c r="Z241" i="1"/>
  <c r="Z335" i="1" s="1"/>
  <c r="AB252" i="1"/>
  <c r="AB346" i="1" s="1"/>
  <c r="AB229" i="1"/>
  <c r="AB323" i="1" s="1"/>
  <c r="AB258" i="1"/>
  <c r="AB352" i="1" s="1"/>
  <c r="AB235" i="1"/>
  <c r="AB329" i="1" s="1"/>
  <c r="AA253" i="1"/>
  <c r="AA347" i="1" s="1"/>
  <c r="AA230" i="1"/>
  <c r="AA324" i="1" s="1"/>
  <c r="AA254" i="1"/>
  <c r="AA348" i="1" s="1"/>
  <c r="AA231" i="1"/>
  <c r="AA325" i="1" s="1"/>
  <c r="Z256" i="1"/>
  <c r="Z350" i="1" s="1"/>
  <c r="Z233" i="1"/>
  <c r="Z327" i="1" s="1"/>
  <c r="AA265" i="1"/>
  <c r="AA359" i="1" s="1"/>
  <c r="AA242" i="1"/>
  <c r="AA336" i="1" s="1"/>
  <c r="AB251" i="1"/>
  <c r="AB345" i="1" s="1"/>
  <c r="AB228" i="1"/>
  <c r="AB322" i="1" s="1"/>
  <c r="AA259" i="1"/>
  <c r="AA353" i="1" s="1"/>
  <c r="AA236" i="1"/>
  <c r="AA330" i="1" s="1"/>
  <c r="Z262" i="1"/>
  <c r="Z356" i="1" s="1"/>
  <c r="Z239" i="1"/>
  <c r="Z333" i="1" s="1"/>
  <c r="AA266" i="1"/>
  <c r="AA360" i="1" s="1"/>
  <c r="AA243" i="1"/>
  <c r="AA337" i="1" s="1"/>
  <c r="Y250" i="1"/>
  <c r="Y344" i="1" s="1"/>
  <c r="Y227" i="1"/>
  <c r="AA267" i="1"/>
  <c r="AA361" i="1" s="1"/>
  <c r="AA244" i="1"/>
  <c r="AA338" i="1" s="1"/>
  <c r="Z268" i="1"/>
  <c r="Z362" i="1" s="1"/>
  <c r="Z245" i="1"/>
  <c r="Z339" i="1" s="1"/>
  <c r="V152" i="1"/>
  <c r="AB114" i="1"/>
  <c r="AB137" i="1"/>
  <c r="AB160" i="1" s="1"/>
  <c r="AC118" i="1"/>
  <c r="AC141" i="1"/>
  <c r="AC164" i="1" s="1"/>
  <c r="AA116" i="1"/>
  <c r="AA139" i="1"/>
  <c r="AA162" i="1" s="1"/>
  <c r="AB125" i="1"/>
  <c r="AB148" i="1"/>
  <c r="AB171" i="1" s="1"/>
  <c r="Z110" i="1"/>
  <c r="Z133" i="1"/>
  <c r="Z156" i="1" s="1"/>
  <c r="AB127" i="1"/>
  <c r="AB150" i="1"/>
  <c r="AB173" i="1" s="1"/>
  <c r="AB119" i="1"/>
  <c r="AB142" i="1"/>
  <c r="AB165" i="1" s="1"/>
  <c r="AA124" i="1"/>
  <c r="AA147" i="1"/>
  <c r="AA170" i="1" s="1"/>
  <c r="AA122" i="1"/>
  <c r="AA145" i="1"/>
  <c r="AA168" i="1" s="1"/>
  <c r="AB126" i="1"/>
  <c r="AB149" i="1"/>
  <c r="AB172" i="1" s="1"/>
  <c r="AB113" i="1"/>
  <c r="AB136" i="1"/>
  <c r="AB159" i="1" s="1"/>
  <c r="AB123" i="1"/>
  <c r="AB146" i="1"/>
  <c r="AB169" i="1" s="1"/>
  <c r="W117" i="1"/>
  <c r="W140" i="1"/>
  <c r="V129" i="1"/>
  <c r="AC111" i="1"/>
  <c r="AC134" i="1"/>
  <c r="AC157" i="1" s="1"/>
  <c r="AC112" i="1"/>
  <c r="AC135" i="1"/>
  <c r="AC158" i="1" s="1"/>
  <c r="AA128" i="1"/>
  <c r="AA151" i="1"/>
  <c r="AA174" i="1" s="1"/>
  <c r="Y166" i="1" l="1"/>
  <c r="Y260" i="1" s="1"/>
  <c r="Y354" i="1" s="1"/>
  <c r="Y237" i="1"/>
  <c r="Y331" i="1" s="1"/>
  <c r="Z120" i="1"/>
  <c r="Z143" i="1"/>
  <c r="V328" i="1"/>
  <c r="U340" i="1"/>
  <c r="Y161" i="1"/>
  <c r="Y255" i="1" s="1"/>
  <c r="Y349" i="1" s="1"/>
  <c r="Y232" i="1"/>
  <c r="Y326" i="1" s="1"/>
  <c r="Y321" i="1"/>
  <c r="Z115" i="1"/>
  <c r="Z138" i="1"/>
  <c r="R351" i="1"/>
  <c r="Q363" i="1"/>
  <c r="V298" i="1"/>
  <c r="T305" i="1"/>
  <c r="S317" i="1"/>
  <c r="W234" i="1"/>
  <c r="W246" i="1" s="1"/>
  <c r="W163" i="1"/>
  <c r="V282" i="1"/>
  <c r="U294" i="1"/>
  <c r="AA275" i="1"/>
  <c r="AA121" i="1"/>
  <c r="AA144" i="1"/>
  <c r="AA167" i="1" s="1"/>
  <c r="Z261" i="1"/>
  <c r="Z355" i="1" s="1"/>
  <c r="Z238" i="1"/>
  <c r="Z332" i="1" s="1"/>
  <c r="V175" i="1"/>
  <c r="V257" i="1"/>
  <c r="V269" i="1" s="1"/>
  <c r="AA268" i="1"/>
  <c r="AA362" i="1" s="1"/>
  <c r="AA245" i="1"/>
  <c r="AA339" i="1" s="1"/>
  <c r="AB267" i="1"/>
  <c r="AB361" i="1" s="1"/>
  <c r="AB244" i="1"/>
  <c r="AB338" i="1" s="1"/>
  <c r="AB265" i="1"/>
  <c r="AB359" i="1" s="1"/>
  <c r="AB242" i="1"/>
  <c r="AB336" i="1" s="1"/>
  <c r="Z250" i="1"/>
  <c r="Z344" i="1" s="1"/>
  <c r="Z227" i="1"/>
  <c r="AC258" i="1"/>
  <c r="AC352" i="1" s="1"/>
  <c r="AC235" i="1"/>
  <c r="AC329" i="1" s="1"/>
  <c r="AB266" i="1"/>
  <c r="AB360" i="1" s="1"/>
  <c r="AB243" i="1"/>
  <c r="AB337" i="1" s="1"/>
  <c r="AA256" i="1"/>
  <c r="AA350" i="1" s="1"/>
  <c r="AA233" i="1"/>
  <c r="AA327" i="1" s="1"/>
  <c r="AC252" i="1"/>
  <c r="AC346" i="1" s="1"/>
  <c r="AC229" i="1"/>
  <c r="AC323" i="1" s="1"/>
  <c r="AC251" i="1"/>
  <c r="AC345" i="1" s="1"/>
  <c r="AC228" i="1"/>
  <c r="AC322" i="1" s="1"/>
  <c r="AB263" i="1"/>
  <c r="AB357" i="1" s="1"/>
  <c r="AB240" i="1"/>
  <c r="AB334" i="1" s="1"/>
  <c r="AA262" i="1"/>
  <c r="AA356" i="1" s="1"/>
  <c r="AA239" i="1"/>
  <c r="AA333" i="1" s="1"/>
  <c r="AA264" i="1"/>
  <c r="AA358" i="1" s="1"/>
  <c r="AA241" i="1"/>
  <c r="AA335" i="1" s="1"/>
  <c r="AB253" i="1"/>
  <c r="AB347" i="1" s="1"/>
  <c r="AB230" i="1"/>
  <c r="AB324" i="1" s="1"/>
  <c r="AB259" i="1"/>
  <c r="AB353" i="1" s="1"/>
  <c r="AB236" i="1"/>
  <c r="AB330" i="1" s="1"/>
  <c r="AB254" i="1"/>
  <c r="AB348" i="1" s="1"/>
  <c r="AB231" i="1"/>
  <c r="AB325" i="1" s="1"/>
  <c r="W152" i="1"/>
  <c r="AC127" i="1"/>
  <c r="AC150" i="1"/>
  <c r="AC173" i="1" s="1"/>
  <c r="AB116" i="1"/>
  <c r="AB139" i="1"/>
  <c r="AB162" i="1" s="1"/>
  <c r="AD111" i="1"/>
  <c r="AD134" i="1"/>
  <c r="AD157" i="1" s="1"/>
  <c r="AB128" i="1"/>
  <c r="AB151" i="1"/>
  <c r="AB174" i="1" s="1"/>
  <c r="AB122" i="1"/>
  <c r="AB145" i="1"/>
  <c r="AB168" i="1" s="1"/>
  <c r="AD112" i="1"/>
  <c r="AD135" i="1"/>
  <c r="AD158" i="1" s="1"/>
  <c r="AC113" i="1"/>
  <c r="AC136" i="1"/>
  <c r="AC159" i="1" s="1"/>
  <c r="AC123" i="1"/>
  <c r="AC146" i="1"/>
  <c r="AC169" i="1" s="1"/>
  <c r="AC125" i="1"/>
  <c r="AC148" i="1"/>
  <c r="AC171" i="1" s="1"/>
  <c r="AB124" i="1"/>
  <c r="AB147" i="1"/>
  <c r="AB170" i="1" s="1"/>
  <c r="AA110" i="1"/>
  <c r="AA133" i="1"/>
  <c r="AA156" i="1" s="1"/>
  <c r="AC119" i="1"/>
  <c r="AC142" i="1"/>
  <c r="AC165" i="1" s="1"/>
  <c r="AD118" i="1"/>
  <c r="AD141" i="1"/>
  <c r="AD164" i="1" s="1"/>
  <c r="X117" i="1"/>
  <c r="X140" i="1"/>
  <c r="W129" i="1"/>
  <c r="AC126" i="1"/>
  <c r="AC149" i="1"/>
  <c r="AC172" i="1" s="1"/>
  <c r="AC114" i="1"/>
  <c r="AC137" i="1"/>
  <c r="AC160" i="1" s="1"/>
  <c r="AA120" i="1" l="1"/>
  <c r="AA143" i="1"/>
  <c r="Z166" i="1"/>
  <c r="Z260" i="1" s="1"/>
  <c r="Z354" i="1" s="1"/>
  <c r="Z237" i="1"/>
  <c r="Z331" i="1" s="1"/>
  <c r="S351" i="1"/>
  <c r="R363" i="1"/>
  <c r="U305" i="1"/>
  <c r="T317" i="1"/>
  <c r="X234" i="1"/>
  <c r="X246" i="1" s="1"/>
  <c r="X163" i="1"/>
  <c r="W282" i="1"/>
  <c r="V294" i="1"/>
  <c r="W298" i="1"/>
  <c r="AD329" i="1"/>
  <c r="W328" i="1"/>
  <c r="V340" i="1"/>
  <c r="Z161" i="1"/>
  <c r="Z255" i="1" s="1"/>
  <c r="Z349" i="1" s="1"/>
  <c r="Z232" i="1"/>
  <c r="Z326" i="1" s="1"/>
  <c r="AA115" i="1"/>
  <c r="AA138" i="1"/>
  <c r="Z321" i="1"/>
  <c r="AD345" i="1"/>
  <c r="AB275" i="1"/>
  <c r="AA261" i="1"/>
  <c r="AA355" i="1" s="1"/>
  <c r="AA238" i="1"/>
  <c r="AA332" i="1" s="1"/>
  <c r="AB144" i="1"/>
  <c r="AB167" i="1" s="1"/>
  <c r="AB121" i="1"/>
  <c r="W175" i="1"/>
  <c r="W257" i="1"/>
  <c r="W269" i="1" s="1"/>
  <c r="AC253" i="1"/>
  <c r="AC347" i="1" s="1"/>
  <c r="AC230" i="1"/>
  <c r="AC324" i="1" s="1"/>
  <c r="AB256" i="1"/>
  <c r="AB350" i="1" s="1"/>
  <c r="AB233" i="1"/>
  <c r="AB327" i="1" s="1"/>
  <c r="AC266" i="1"/>
  <c r="AC360" i="1" s="1"/>
  <c r="AC243" i="1"/>
  <c r="AC337" i="1" s="1"/>
  <c r="AA250" i="1"/>
  <c r="AA344" i="1" s="1"/>
  <c r="AA227" i="1"/>
  <c r="AB264" i="1"/>
  <c r="AB358" i="1" s="1"/>
  <c r="AB241" i="1"/>
  <c r="AB335" i="1" s="1"/>
  <c r="AC265" i="1"/>
  <c r="AC359" i="1" s="1"/>
  <c r="AC242" i="1"/>
  <c r="AC336" i="1" s="1"/>
  <c r="AD251" i="1"/>
  <c r="AD228" i="1"/>
  <c r="AD322" i="1" s="1"/>
  <c r="AC254" i="1"/>
  <c r="AC348" i="1" s="1"/>
  <c r="AC231" i="1"/>
  <c r="AC325" i="1" s="1"/>
  <c r="AD252" i="1"/>
  <c r="AD346" i="1" s="1"/>
  <c r="AD229" i="1"/>
  <c r="AD323" i="1" s="1"/>
  <c r="AD258" i="1"/>
  <c r="AD352" i="1" s="1"/>
  <c r="AD235" i="1"/>
  <c r="AB262" i="1"/>
  <c r="AB356" i="1" s="1"/>
  <c r="AB239" i="1"/>
  <c r="AB333" i="1" s="1"/>
  <c r="AC259" i="1"/>
  <c r="AC353" i="1" s="1"/>
  <c r="AC236" i="1"/>
  <c r="AC330" i="1" s="1"/>
  <c r="AC263" i="1"/>
  <c r="AC357" i="1" s="1"/>
  <c r="AC240" i="1"/>
  <c r="AC334" i="1" s="1"/>
  <c r="AB268" i="1"/>
  <c r="AB362" i="1" s="1"/>
  <c r="AB245" i="1"/>
  <c r="AB339" i="1" s="1"/>
  <c r="AC267" i="1"/>
  <c r="AC361" i="1" s="1"/>
  <c r="AC244" i="1"/>
  <c r="AC338" i="1" s="1"/>
  <c r="X152" i="1"/>
  <c r="AE112" i="1"/>
  <c r="AE135" i="1"/>
  <c r="AE158" i="1" s="1"/>
  <c r="AC116" i="1"/>
  <c r="AC139" i="1"/>
  <c r="AC162" i="1" s="1"/>
  <c r="AD125" i="1"/>
  <c r="AD148" i="1"/>
  <c r="AD171" i="1" s="1"/>
  <c r="AC122" i="1"/>
  <c r="AC145" i="1"/>
  <c r="AC168" i="1" s="1"/>
  <c r="AD114" i="1"/>
  <c r="AD137" i="1"/>
  <c r="AD160" i="1" s="1"/>
  <c r="AD113" i="1"/>
  <c r="AD136" i="1"/>
  <c r="AD159" i="1" s="1"/>
  <c r="Y117" i="1"/>
  <c r="Y140" i="1"/>
  <c r="X129" i="1"/>
  <c r="AE111" i="1"/>
  <c r="AE134" i="1"/>
  <c r="AE157" i="1" s="1"/>
  <c r="AC124" i="1"/>
  <c r="AC147" i="1"/>
  <c r="AC170" i="1" s="1"/>
  <c r="AD123" i="1"/>
  <c r="AD146" i="1"/>
  <c r="AD169" i="1" s="1"/>
  <c r="AB110" i="1"/>
  <c r="AB133" i="1"/>
  <c r="AB156" i="1" s="1"/>
  <c r="AE118" i="1"/>
  <c r="AE141" i="1"/>
  <c r="AE164" i="1" s="1"/>
  <c r="AD119" i="1"/>
  <c r="AD142" i="1"/>
  <c r="AD165" i="1" s="1"/>
  <c r="AD126" i="1"/>
  <c r="AD149" i="1"/>
  <c r="AD172" i="1" s="1"/>
  <c r="AC128" i="1"/>
  <c r="AC151" i="1"/>
  <c r="AC174" i="1" s="1"/>
  <c r="AD127" i="1"/>
  <c r="AD150" i="1"/>
  <c r="AD173" i="1" s="1"/>
  <c r="AA166" i="1" l="1"/>
  <c r="AA260" i="1" s="1"/>
  <c r="AA354" i="1" s="1"/>
  <c r="AA237" i="1"/>
  <c r="AA331" i="1" s="1"/>
  <c r="AB120" i="1"/>
  <c r="AB143" i="1"/>
  <c r="S363" i="1"/>
  <c r="T351" i="1"/>
  <c r="X328" i="1"/>
  <c r="W340" i="1"/>
  <c r="AA321" i="1"/>
  <c r="AA161" i="1"/>
  <c r="AA255" i="1" s="1"/>
  <c r="AA349" i="1" s="1"/>
  <c r="AA232" i="1"/>
  <c r="AA326" i="1" s="1"/>
  <c r="V305" i="1"/>
  <c r="U317" i="1"/>
  <c r="Y234" i="1"/>
  <c r="Y246" i="1" s="1"/>
  <c r="Y163" i="1"/>
  <c r="X282" i="1"/>
  <c r="W294" i="1"/>
  <c r="AB115" i="1"/>
  <c r="AB138" i="1"/>
  <c r="X298" i="1"/>
  <c r="AC275" i="1"/>
  <c r="AC121" i="1"/>
  <c r="AC144" i="1"/>
  <c r="AC167" i="1" s="1"/>
  <c r="AB238" i="1"/>
  <c r="AB332" i="1" s="1"/>
  <c r="AB261" i="1"/>
  <c r="AB355" i="1" s="1"/>
  <c r="X175" i="1"/>
  <c r="X257" i="1"/>
  <c r="X269" i="1" s="1"/>
  <c r="AE251" i="1"/>
  <c r="AE345" i="1" s="1"/>
  <c r="AE228" i="1"/>
  <c r="AE322" i="1" s="1"/>
  <c r="AD259" i="1"/>
  <c r="AD353" i="1" s="1"/>
  <c r="AD236" i="1"/>
  <c r="AD330" i="1" s="1"/>
  <c r="AC262" i="1"/>
  <c r="AC356" i="1" s="1"/>
  <c r="AC239" i="1"/>
  <c r="AC333" i="1" s="1"/>
  <c r="AD267" i="1"/>
  <c r="AD361" i="1" s="1"/>
  <c r="AD244" i="1"/>
  <c r="AD338" i="1" s="1"/>
  <c r="AD265" i="1"/>
  <c r="AD359" i="1" s="1"/>
  <c r="AD242" i="1"/>
  <c r="AD336" i="1" s="1"/>
  <c r="AD253" i="1"/>
  <c r="AD347" i="1" s="1"/>
  <c r="AD230" i="1"/>
  <c r="AD324" i="1" s="1"/>
  <c r="AC256" i="1"/>
  <c r="AC350" i="1" s="1"/>
  <c r="AC233" i="1"/>
  <c r="AC327" i="1" s="1"/>
  <c r="AB250" i="1"/>
  <c r="AB344" i="1" s="1"/>
  <c r="AB227" i="1"/>
  <c r="AD266" i="1"/>
  <c r="AD360" i="1" s="1"/>
  <c r="AD243" i="1"/>
  <c r="AD337" i="1" s="1"/>
  <c r="AE258" i="1"/>
  <c r="AE352" i="1" s="1"/>
  <c r="AE235" i="1"/>
  <c r="AE329" i="1" s="1"/>
  <c r="AC264" i="1"/>
  <c r="AC358" i="1" s="1"/>
  <c r="AC241" i="1"/>
  <c r="AC335" i="1" s="1"/>
  <c r="AC268" i="1"/>
  <c r="AC362" i="1" s="1"/>
  <c r="AC245" i="1"/>
  <c r="AC339" i="1" s="1"/>
  <c r="AD263" i="1"/>
  <c r="AD357" i="1" s="1"/>
  <c r="AD240" i="1"/>
  <c r="AD334" i="1" s="1"/>
  <c r="AD254" i="1"/>
  <c r="AD348" i="1" s="1"/>
  <c r="AD231" i="1"/>
  <c r="AD325" i="1" s="1"/>
  <c r="AE252" i="1"/>
  <c r="AE346" i="1" s="1"/>
  <c r="AE229" i="1"/>
  <c r="AE323" i="1" s="1"/>
  <c r="Y152" i="1"/>
  <c r="AE127" i="1"/>
  <c r="AE150" i="1"/>
  <c r="AE173" i="1" s="1"/>
  <c r="AE125" i="1"/>
  <c r="AE148" i="1"/>
  <c r="AE171" i="1" s="1"/>
  <c r="AE126" i="1"/>
  <c r="AE149" i="1"/>
  <c r="AE172" i="1" s="1"/>
  <c r="AF111" i="1"/>
  <c r="AF134" i="1"/>
  <c r="AF157" i="1" s="1"/>
  <c r="AE119" i="1"/>
  <c r="AE142" i="1"/>
  <c r="AE165" i="1" s="1"/>
  <c r="AD122" i="1"/>
  <c r="AD145" i="1"/>
  <c r="AD168" i="1" s="1"/>
  <c r="AD128" i="1"/>
  <c r="AD151" i="1"/>
  <c r="AD174" i="1" s="1"/>
  <c r="AC110" i="1"/>
  <c r="AC133" i="1"/>
  <c r="AC156" i="1" s="1"/>
  <c r="Z117" i="1"/>
  <c r="Z140" i="1"/>
  <c r="Y129" i="1"/>
  <c r="AD116" i="1"/>
  <c r="AD139" i="1"/>
  <c r="AD162" i="1" s="1"/>
  <c r="AE123" i="1"/>
  <c r="AE146" i="1"/>
  <c r="AE169" i="1" s="1"/>
  <c r="AF118" i="1"/>
  <c r="AF141" i="1"/>
  <c r="AF164" i="1" s="1"/>
  <c r="AE113" i="1"/>
  <c r="AE136" i="1"/>
  <c r="AE159" i="1" s="1"/>
  <c r="AD124" i="1"/>
  <c r="AD147" i="1"/>
  <c r="AD170" i="1" s="1"/>
  <c r="AE114" i="1"/>
  <c r="AE137" i="1"/>
  <c r="AE160" i="1" s="1"/>
  <c r="AF112" i="1"/>
  <c r="AF135" i="1"/>
  <c r="AF158" i="1" s="1"/>
  <c r="AB166" i="1" l="1"/>
  <c r="AB260" i="1" s="1"/>
  <c r="AB354" i="1" s="1"/>
  <c r="AB237" i="1"/>
  <c r="AB331" i="1" s="1"/>
  <c r="AC120" i="1"/>
  <c r="AC143" i="1"/>
  <c r="Y328" i="1"/>
  <c r="X340" i="1"/>
  <c r="AC115" i="1"/>
  <c r="AC138" i="1"/>
  <c r="W305" i="1"/>
  <c r="V317" i="1"/>
  <c r="X294" i="1"/>
  <c r="Y282" i="1"/>
  <c r="T363" i="1"/>
  <c r="U351" i="1"/>
  <c r="Z234" i="1"/>
  <c r="Z246" i="1" s="1"/>
  <c r="Z163" i="1"/>
  <c r="Y298" i="1"/>
  <c r="AB321" i="1"/>
  <c r="AB161" i="1"/>
  <c r="AB255" i="1" s="1"/>
  <c r="AB349" i="1" s="1"/>
  <c r="AB232" i="1"/>
  <c r="AB326" i="1" s="1"/>
  <c r="AD275" i="1"/>
  <c r="AC261" i="1"/>
  <c r="AC355" i="1" s="1"/>
  <c r="AC238" i="1"/>
  <c r="AC332" i="1" s="1"/>
  <c r="AD121" i="1"/>
  <c r="AD144" i="1"/>
  <c r="AD167" i="1" s="1"/>
  <c r="Y175" i="1"/>
  <c r="Y257" i="1"/>
  <c r="Y269" i="1" s="1"/>
  <c r="AD256" i="1"/>
  <c r="AD350" i="1" s="1"/>
  <c r="AD233" i="1"/>
  <c r="AD327" i="1" s="1"/>
  <c r="AE263" i="1"/>
  <c r="AE357" i="1" s="1"/>
  <c r="AE240" i="1"/>
  <c r="AE334" i="1" s="1"/>
  <c r="AF252" i="1"/>
  <c r="AF346" i="1" s="1"/>
  <c r="AF229" i="1"/>
  <c r="AF323" i="1" s="1"/>
  <c r="AE265" i="1"/>
  <c r="AE359" i="1" s="1"/>
  <c r="AE242" i="1"/>
  <c r="AE336" i="1" s="1"/>
  <c r="AE254" i="1"/>
  <c r="AE348" i="1" s="1"/>
  <c r="AE231" i="1"/>
  <c r="AE325" i="1" s="1"/>
  <c r="AD268" i="1"/>
  <c r="AD362" i="1" s="1"/>
  <c r="AD245" i="1"/>
  <c r="AD339" i="1" s="1"/>
  <c r="AD264" i="1"/>
  <c r="AD358" i="1" s="1"/>
  <c r="AD241" i="1"/>
  <c r="AD335" i="1" s="1"/>
  <c r="AE253" i="1"/>
  <c r="AE347" i="1" s="1"/>
  <c r="AE230" i="1"/>
  <c r="AE324" i="1" s="1"/>
  <c r="AE266" i="1"/>
  <c r="AE360" i="1" s="1"/>
  <c r="AE243" i="1"/>
  <c r="AE337" i="1" s="1"/>
  <c r="AD262" i="1"/>
  <c r="AD356" i="1" s="1"/>
  <c r="AD239" i="1"/>
  <c r="AD333" i="1" s="1"/>
  <c r="AE259" i="1"/>
  <c r="AE353" i="1" s="1"/>
  <c r="AE236" i="1"/>
  <c r="AE330" i="1" s="1"/>
  <c r="AF258" i="1"/>
  <c r="AF352" i="1" s="1"/>
  <c r="AF235" i="1"/>
  <c r="AF329" i="1" s="1"/>
  <c r="AC250" i="1"/>
  <c r="AC344" i="1" s="1"/>
  <c r="AC227" i="1"/>
  <c r="AF251" i="1"/>
  <c r="AF345" i="1" s="1"/>
  <c r="AF228" i="1"/>
  <c r="AF322" i="1" s="1"/>
  <c r="AE267" i="1"/>
  <c r="AE361" i="1" s="1"/>
  <c r="AE244" i="1"/>
  <c r="AE338" i="1" s="1"/>
  <c r="Z152" i="1"/>
  <c r="AG112" i="1"/>
  <c r="AG135" i="1"/>
  <c r="AG158" i="1" s="1"/>
  <c r="AF126" i="1"/>
  <c r="AF149" i="1"/>
  <c r="AF172" i="1" s="1"/>
  <c r="AF114" i="1"/>
  <c r="AF137" i="1"/>
  <c r="AF160" i="1" s="1"/>
  <c r="AE122" i="1"/>
  <c r="AE145" i="1"/>
  <c r="AE168" i="1" s="1"/>
  <c r="AA117" i="1"/>
  <c r="AA140" i="1"/>
  <c r="Z129" i="1"/>
  <c r="AF119" i="1"/>
  <c r="AF142" i="1"/>
  <c r="AF165" i="1" s="1"/>
  <c r="AE128" i="1"/>
  <c r="AE151" i="1"/>
  <c r="AE174" i="1" s="1"/>
  <c r="AF113" i="1"/>
  <c r="AF136" i="1"/>
  <c r="AF159" i="1" s="1"/>
  <c r="AF125" i="1"/>
  <c r="AF148" i="1"/>
  <c r="AF171" i="1" s="1"/>
  <c r="AE124" i="1"/>
  <c r="AE147" i="1"/>
  <c r="AE170" i="1" s="1"/>
  <c r="AE116" i="1"/>
  <c r="AE139" i="1"/>
  <c r="AE162" i="1" s="1"/>
  <c r="AG118" i="1"/>
  <c r="AG141" i="1"/>
  <c r="AG164" i="1" s="1"/>
  <c r="AF123" i="1"/>
  <c r="AF146" i="1"/>
  <c r="AF169" i="1" s="1"/>
  <c r="AD110" i="1"/>
  <c r="AD133" i="1"/>
  <c r="AD156" i="1" s="1"/>
  <c r="AG111" i="1"/>
  <c r="AG134" i="1"/>
  <c r="AG157" i="1" s="1"/>
  <c r="AF127" i="1"/>
  <c r="AF150" i="1"/>
  <c r="AF173" i="1" s="1"/>
  <c r="AD143" i="1" l="1"/>
  <c r="AD120" i="1"/>
  <c r="AC166" i="1"/>
  <c r="AC260" i="1" s="1"/>
  <c r="AC354" i="1" s="1"/>
  <c r="AC237" i="1"/>
  <c r="AC331" i="1" s="1"/>
  <c r="AC321" i="1"/>
  <c r="AD138" i="1"/>
  <c r="AD115" i="1"/>
  <c r="Y294" i="1"/>
  <c r="Z282" i="1"/>
  <c r="Z298" i="1"/>
  <c r="Z328" i="1"/>
  <c r="Y340" i="1"/>
  <c r="AA234" i="1"/>
  <c r="AA246" i="1" s="1"/>
  <c r="AA163" i="1"/>
  <c r="X305" i="1"/>
  <c r="W317" i="1"/>
  <c r="V351" i="1"/>
  <c r="U363" i="1"/>
  <c r="AC161" i="1"/>
  <c r="AC255" i="1" s="1"/>
  <c r="AC349" i="1" s="1"/>
  <c r="AC232" i="1"/>
  <c r="AC326" i="1" s="1"/>
  <c r="AE275" i="1"/>
  <c r="AE144" i="1"/>
  <c r="AE167" i="1" s="1"/>
  <c r="AE121" i="1"/>
  <c r="AD261" i="1"/>
  <c r="AD355" i="1" s="1"/>
  <c r="AD238" i="1"/>
  <c r="AD332" i="1" s="1"/>
  <c r="Z175" i="1"/>
  <c r="Z257" i="1"/>
  <c r="Z269" i="1" s="1"/>
  <c r="AF267" i="1"/>
  <c r="AF361" i="1" s="1"/>
  <c r="AF244" i="1"/>
  <c r="AF338" i="1" s="1"/>
  <c r="AF263" i="1"/>
  <c r="AF357" i="1" s="1"/>
  <c r="AF240" i="1"/>
  <c r="AF334" i="1" s="1"/>
  <c r="AE256" i="1"/>
  <c r="AE350" i="1" s="1"/>
  <c r="AE233" i="1"/>
  <c r="AE327" i="1" s="1"/>
  <c r="AF253" i="1"/>
  <c r="AF347" i="1" s="1"/>
  <c r="AF230" i="1"/>
  <c r="AF324" i="1" s="1"/>
  <c r="AE262" i="1"/>
  <c r="AE356" i="1" s="1"/>
  <c r="AE239" i="1"/>
  <c r="AE333" i="1" s="1"/>
  <c r="AE264" i="1"/>
  <c r="AE358" i="1" s="1"/>
  <c r="AE241" i="1"/>
  <c r="AE335" i="1" s="1"/>
  <c r="AE268" i="1"/>
  <c r="AE362" i="1" s="1"/>
  <c r="AE245" i="1"/>
  <c r="AE339" i="1" s="1"/>
  <c r="AG251" i="1"/>
  <c r="AG345" i="1" s="1"/>
  <c r="AG228" i="1"/>
  <c r="AG322" i="1" s="1"/>
  <c r="AG258" i="1"/>
  <c r="AG352" i="1" s="1"/>
  <c r="AG235" i="1"/>
  <c r="AG329" i="1" s="1"/>
  <c r="AF254" i="1"/>
  <c r="AF348" i="1" s="1"/>
  <c r="AF231" i="1"/>
  <c r="AF325" i="1" s="1"/>
  <c r="AF259" i="1"/>
  <c r="AF353" i="1" s="1"/>
  <c r="AF236" i="1"/>
  <c r="AF330" i="1" s="1"/>
  <c r="AF266" i="1"/>
  <c r="AF360" i="1" s="1"/>
  <c r="AF243" i="1"/>
  <c r="AF337" i="1" s="1"/>
  <c r="AD250" i="1"/>
  <c r="AD344" i="1" s="1"/>
  <c r="AD227" i="1"/>
  <c r="AF265" i="1"/>
  <c r="AF359" i="1" s="1"/>
  <c r="AF242" i="1"/>
  <c r="AF336" i="1" s="1"/>
  <c r="AG252" i="1"/>
  <c r="AG346" i="1" s="1"/>
  <c r="AG229" i="1"/>
  <c r="AG323" i="1" s="1"/>
  <c r="AA152" i="1"/>
  <c r="AG127" i="1"/>
  <c r="AG150" i="1"/>
  <c r="AG173" i="1" s="1"/>
  <c r="AG113" i="1"/>
  <c r="AG136" i="1"/>
  <c r="AG159" i="1" s="1"/>
  <c r="AF122" i="1"/>
  <c r="AF145" i="1"/>
  <c r="AF168" i="1" s="1"/>
  <c r="AH118" i="1"/>
  <c r="AH141" i="1"/>
  <c r="AH164" i="1" s="1"/>
  <c r="AF124" i="1"/>
  <c r="AF147" i="1"/>
  <c r="AF170" i="1" s="1"/>
  <c r="AH111" i="1"/>
  <c r="AH134" i="1"/>
  <c r="AH157" i="1" s="1"/>
  <c r="AF128" i="1"/>
  <c r="AF151" i="1"/>
  <c r="AF174" i="1" s="1"/>
  <c r="AG114" i="1"/>
  <c r="AG137" i="1"/>
  <c r="AG160" i="1" s="1"/>
  <c r="AG119" i="1"/>
  <c r="AG142" i="1"/>
  <c r="AG165" i="1" s="1"/>
  <c r="AE110" i="1"/>
  <c r="AE133" i="1"/>
  <c r="AE156" i="1" s="1"/>
  <c r="AG126" i="1"/>
  <c r="AG149" i="1"/>
  <c r="AG172" i="1" s="1"/>
  <c r="AG125" i="1"/>
  <c r="AG148" i="1"/>
  <c r="AG171" i="1" s="1"/>
  <c r="AG123" i="1"/>
  <c r="AG146" i="1"/>
  <c r="AG169" i="1" s="1"/>
  <c r="AF116" i="1"/>
  <c r="AF139" i="1"/>
  <c r="AF162" i="1" s="1"/>
  <c r="AB117" i="1"/>
  <c r="AB140" i="1"/>
  <c r="AA129" i="1"/>
  <c r="AH112" i="1"/>
  <c r="AH135" i="1"/>
  <c r="AH158" i="1" s="1"/>
  <c r="AE120" i="1" l="1"/>
  <c r="AE143" i="1"/>
  <c r="AD166" i="1"/>
  <c r="AD260" i="1" s="1"/>
  <c r="AD354" i="1" s="1"/>
  <c r="AD237" i="1"/>
  <c r="AD331" i="1" s="1"/>
  <c r="AB234" i="1"/>
  <c r="AB246" i="1" s="1"/>
  <c r="AB163" i="1"/>
  <c r="AA282" i="1"/>
  <c r="Z294" i="1"/>
  <c r="W351" i="1"/>
  <c r="V363" i="1"/>
  <c r="AA328" i="1"/>
  <c r="Z340" i="1"/>
  <c r="AE115" i="1"/>
  <c r="AE138" i="1"/>
  <c r="AD161" i="1"/>
  <c r="AD255" i="1" s="1"/>
  <c r="AD349" i="1" s="1"/>
  <c r="AD232" i="1"/>
  <c r="AD326" i="1" s="1"/>
  <c r="Y305" i="1"/>
  <c r="X317" i="1"/>
  <c r="AA298" i="1"/>
  <c r="AD321" i="1"/>
  <c r="AF275" i="1"/>
  <c r="AF121" i="1"/>
  <c r="AF144" i="1"/>
  <c r="AF167" i="1" s="1"/>
  <c r="AE261" i="1"/>
  <c r="AE355" i="1" s="1"/>
  <c r="AE238" i="1"/>
  <c r="AE332" i="1" s="1"/>
  <c r="AA175" i="1"/>
  <c r="AA257" i="1"/>
  <c r="AA269" i="1" s="1"/>
  <c r="AH252" i="1"/>
  <c r="AH346" i="1" s="1"/>
  <c r="AH229" i="1"/>
  <c r="AH323" i="1" s="1"/>
  <c r="AG259" i="1"/>
  <c r="AG353" i="1" s="1"/>
  <c r="AG236" i="1"/>
  <c r="AG330" i="1" s="1"/>
  <c r="AH251" i="1"/>
  <c r="AH345" i="1" s="1"/>
  <c r="AH228" i="1"/>
  <c r="AH322" i="1" s="1"/>
  <c r="AG254" i="1"/>
  <c r="AG348" i="1" s="1"/>
  <c r="AG231" i="1"/>
  <c r="AG325" i="1" s="1"/>
  <c r="AF268" i="1"/>
  <c r="AF362" i="1" s="1"/>
  <c r="AF245" i="1"/>
  <c r="AF339" i="1" s="1"/>
  <c r="AG265" i="1"/>
  <c r="AG359" i="1" s="1"/>
  <c r="AG242" i="1"/>
  <c r="AG336" i="1" s="1"/>
  <c r="AG266" i="1"/>
  <c r="AG360" i="1" s="1"/>
  <c r="AG243" i="1"/>
  <c r="AG337" i="1" s="1"/>
  <c r="AG263" i="1"/>
  <c r="AG357" i="1" s="1"/>
  <c r="AG240" i="1"/>
  <c r="AG334" i="1" s="1"/>
  <c r="AF262" i="1"/>
  <c r="AF356" i="1" s="1"/>
  <c r="AF239" i="1"/>
  <c r="AF333" i="1" s="1"/>
  <c r="AF264" i="1"/>
  <c r="AF358" i="1" s="1"/>
  <c r="AF241" i="1"/>
  <c r="AF335" i="1" s="1"/>
  <c r="AG253" i="1"/>
  <c r="AG347" i="1" s="1"/>
  <c r="AG230" i="1"/>
  <c r="AG324" i="1" s="1"/>
  <c r="AF256" i="1"/>
  <c r="AF350" i="1" s="1"/>
  <c r="AF233" i="1"/>
  <c r="AF327" i="1" s="1"/>
  <c r="AE250" i="1"/>
  <c r="AE344" i="1" s="1"/>
  <c r="AE227" i="1"/>
  <c r="AH258" i="1"/>
  <c r="AH352" i="1" s="1"/>
  <c r="AH235" i="1"/>
  <c r="AH329" i="1" s="1"/>
  <c r="AG267" i="1"/>
  <c r="AG361" i="1" s="1"/>
  <c r="AG244" i="1"/>
  <c r="AG338" i="1" s="1"/>
  <c r="AB152" i="1"/>
  <c r="AI112" i="1"/>
  <c r="AI135" i="1"/>
  <c r="AI158" i="1" s="1"/>
  <c r="AG128" i="1"/>
  <c r="AG151" i="1"/>
  <c r="AG174" i="1" s="1"/>
  <c r="AH125" i="1"/>
  <c r="AH148" i="1"/>
  <c r="AH171" i="1" s="1"/>
  <c r="AG116" i="1"/>
  <c r="AG139" i="1"/>
  <c r="AG162" i="1" s="1"/>
  <c r="AI111" i="1"/>
  <c r="AI134" i="1"/>
  <c r="AI157" i="1" s="1"/>
  <c r="AH126" i="1"/>
  <c r="AH149" i="1"/>
  <c r="AH172" i="1" s="1"/>
  <c r="AH114" i="1"/>
  <c r="AH137" i="1"/>
  <c r="AH160" i="1" s="1"/>
  <c r="AH119" i="1"/>
  <c r="AH142" i="1"/>
  <c r="AH165" i="1" s="1"/>
  <c r="AG122" i="1"/>
  <c r="AG145" i="1"/>
  <c r="AG168" i="1" s="1"/>
  <c r="AC117" i="1"/>
  <c r="AC140" i="1"/>
  <c r="AB129" i="1"/>
  <c r="AG124" i="1"/>
  <c r="AG147" i="1"/>
  <c r="AG170" i="1" s="1"/>
  <c r="AH113" i="1"/>
  <c r="AH136" i="1"/>
  <c r="AH159" i="1" s="1"/>
  <c r="AF110" i="1"/>
  <c r="AF133" i="1"/>
  <c r="AF156" i="1" s="1"/>
  <c r="AI118" i="1"/>
  <c r="AI141" i="1"/>
  <c r="AI164" i="1" s="1"/>
  <c r="AH123" i="1"/>
  <c r="AH146" i="1"/>
  <c r="AH169" i="1" s="1"/>
  <c r="AH127" i="1"/>
  <c r="AH150" i="1"/>
  <c r="AH173" i="1" s="1"/>
  <c r="AE166" i="1" l="1"/>
  <c r="AE260" i="1" s="1"/>
  <c r="AE354" i="1" s="1"/>
  <c r="AE237" i="1"/>
  <c r="AE331" i="1" s="1"/>
  <c r="AF120" i="1"/>
  <c r="AF143" i="1"/>
  <c r="AB298" i="1"/>
  <c r="AA294" i="1"/>
  <c r="AB282" i="1"/>
  <c r="AB328" i="1"/>
  <c r="AA340" i="1"/>
  <c r="AF115" i="1"/>
  <c r="AF138" i="1"/>
  <c r="AE321" i="1"/>
  <c r="Z305" i="1"/>
  <c r="Y317" i="1"/>
  <c r="W363" i="1"/>
  <c r="X351" i="1"/>
  <c r="AE161" i="1"/>
  <c r="AE255" i="1" s="1"/>
  <c r="AE349" i="1" s="1"/>
  <c r="AE232" i="1"/>
  <c r="AE326" i="1" s="1"/>
  <c r="AC234" i="1"/>
  <c r="AC246" i="1" s="1"/>
  <c r="AC163" i="1"/>
  <c r="AG275" i="1"/>
  <c r="AF261" i="1"/>
  <c r="AF355" i="1" s="1"/>
  <c r="AF238" i="1"/>
  <c r="AF332" i="1" s="1"/>
  <c r="AG121" i="1"/>
  <c r="AG144" i="1"/>
  <c r="AG167" i="1" s="1"/>
  <c r="AB175" i="1"/>
  <c r="AB257" i="1"/>
  <c r="AB269" i="1" s="1"/>
  <c r="AH267" i="1"/>
  <c r="AH361" i="1" s="1"/>
  <c r="AH244" i="1"/>
  <c r="AH338" i="1" s="1"/>
  <c r="AH253" i="1"/>
  <c r="AH347" i="1" s="1"/>
  <c r="AH230" i="1"/>
  <c r="AH324" i="1" s="1"/>
  <c r="AG268" i="1"/>
  <c r="AG362" i="1" s="1"/>
  <c r="AG245" i="1"/>
  <c r="AG339" i="1" s="1"/>
  <c r="AG256" i="1"/>
  <c r="AG350" i="1" s="1"/>
  <c r="AG233" i="1"/>
  <c r="AG327" i="1" s="1"/>
  <c r="AF250" i="1"/>
  <c r="AF344" i="1" s="1"/>
  <c r="AF227" i="1"/>
  <c r="AH263" i="1"/>
  <c r="AH357" i="1" s="1"/>
  <c r="AH240" i="1"/>
  <c r="AH334" i="1" s="1"/>
  <c r="AG264" i="1"/>
  <c r="AG358" i="1" s="1"/>
  <c r="AG241" i="1"/>
  <c r="AG335" i="1" s="1"/>
  <c r="AH254" i="1"/>
  <c r="AH348" i="1" s="1"/>
  <c r="AH231" i="1"/>
  <c r="AH325" i="1" s="1"/>
  <c r="AH265" i="1"/>
  <c r="AH359" i="1" s="1"/>
  <c r="AH242" i="1"/>
  <c r="AH336" i="1" s="1"/>
  <c r="AG262" i="1"/>
  <c r="AG356" i="1" s="1"/>
  <c r="AG239" i="1"/>
  <c r="AG333" i="1" s="1"/>
  <c r="AH266" i="1"/>
  <c r="AH360" i="1" s="1"/>
  <c r="AH243" i="1"/>
  <c r="AH337" i="1" s="1"/>
  <c r="AI258" i="1"/>
  <c r="AI352" i="1" s="1"/>
  <c r="AI235" i="1"/>
  <c r="AI329" i="1" s="1"/>
  <c r="AH259" i="1"/>
  <c r="AH353" i="1" s="1"/>
  <c r="AH236" i="1"/>
  <c r="AH330" i="1" s="1"/>
  <c r="AI251" i="1"/>
  <c r="AI345" i="1" s="1"/>
  <c r="AI228" i="1"/>
  <c r="AI322" i="1" s="1"/>
  <c r="AI252" i="1"/>
  <c r="AI346" i="1" s="1"/>
  <c r="AI229" i="1"/>
  <c r="AI323" i="1" s="1"/>
  <c r="AC152" i="1"/>
  <c r="AD117" i="1"/>
  <c r="AD140" i="1"/>
  <c r="AC129" i="1"/>
  <c r="AI123" i="1"/>
  <c r="AI146" i="1"/>
  <c r="AI169" i="1" s="1"/>
  <c r="AI113" i="1"/>
  <c r="AI136" i="1"/>
  <c r="AI159" i="1" s="1"/>
  <c r="AI125" i="1"/>
  <c r="AI148" i="1"/>
  <c r="AI171" i="1" s="1"/>
  <c r="AI126" i="1"/>
  <c r="AI149" i="1"/>
  <c r="AI172" i="1" s="1"/>
  <c r="AI114" i="1"/>
  <c r="AI137" i="1"/>
  <c r="AI160" i="1" s="1"/>
  <c r="AJ118" i="1"/>
  <c r="AJ141" i="1"/>
  <c r="AJ164" i="1" s="1"/>
  <c r="AI127" i="1"/>
  <c r="AI150" i="1"/>
  <c r="AI173" i="1" s="1"/>
  <c r="AG110" i="1"/>
  <c r="AG133" i="1"/>
  <c r="AG156" i="1" s="1"/>
  <c r="AH116" i="1"/>
  <c r="AH139" i="1"/>
  <c r="AH162" i="1" s="1"/>
  <c r="AH122" i="1"/>
  <c r="AH145" i="1"/>
  <c r="AH168" i="1" s="1"/>
  <c r="AH128" i="1"/>
  <c r="AH151" i="1"/>
  <c r="AH174" i="1" s="1"/>
  <c r="AH124" i="1"/>
  <c r="AH147" i="1"/>
  <c r="AH170" i="1" s="1"/>
  <c r="AI119" i="1"/>
  <c r="AI142" i="1"/>
  <c r="AI165" i="1" s="1"/>
  <c r="AJ111" i="1"/>
  <c r="AJ134" i="1"/>
  <c r="AJ157" i="1" s="1"/>
  <c r="AJ112" i="1"/>
  <c r="AJ135" i="1"/>
  <c r="AJ158" i="1" s="1"/>
  <c r="AF166" i="1" l="1"/>
  <c r="AF260" i="1" s="1"/>
  <c r="AF354" i="1" s="1"/>
  <c r="AF237" i="1"/>
  <c r="AF331" i="1" s="1"/>
  <c r="AG120" i="1"/>
  <c r="AG143" i="1"/>
  <c r="AG115" i="1"/>
  <c r="AG138" i="1"/>
  <c r="X363" i="1"/>
  <c r="Y351" i="1"/>
  <c r="AA305" i="1"/>
  <c r="Z317" i="1"/>
  <c r="AC328" i="1"/>
  <c r="AB340" i="1"/>
  <c r="AD234" i="1"/>
  <c r="AD246" i="1" s="1"/>
  <c r="AD163" i="1"/>
  <c r="AF161" i="1"/>
  <c r="AF255" i="1" s="1"/>
  <c r="AF349" i="1" s="1"/>
  <c r="AF232" i="1"/>
  <c r="AF326" i="1" s="1"/>
  <c r="AC298" i="1"/>
  <c r="AF321" i="1"/>
  <c r="AC282" i="1"/>
  <c r="AB294" i="1"/>
  <c r="AH275" i="1"/>
  <c r="AG261" i="1"/>
  <c r="AG355" i="1" s="1"/>
  <c r="AG238" i="1"/>
  <c r="AG332" i="1" s="1"/>
  <c r="AH144" i="1"/>
  <c r="AH167" i="1" s="1"/>
  <c r="AH121" i="1"/>
  <c r="AC175" i="1"/>
  <c r="AC257" i="1"/>
  <c r="AC269" i="1" s="1"/>
  <c r="AH264" i="1"/>
  <c r="AH358" i="1" s="1"/>
  <c r="AH241" i="1"/>
  <c r="AH335" i="1" s="1"/>
  <c r="AI253" i="1"/>
  <c r="AI347" i="1" s="1"/>
  <c r="AI230" i="1"/>
  <c r="AI324" i="1" s="1"/>
  <c r="AH268" i="1"/>
  <c r="AH362" i="1" s="1"/>
  <c r="AH245" i="1"/>
  <c r="AH339" i="1" s="1"/>
  <c r="AI265" i="1"/>
  <c r="AI359" i="1" s="1"/>
  <c r="AI242" i="1"/>
  <c r="AI336" i="1" s="1"/>
  <c r="AH256" i="1"/>
  <c r="AH350" i="1" s="1"/>
  <c r="AH233" i="1"/>
  <c r="AH327" i="1" s="1"/>
  <c r="AG250" i="1"/>
  <c r="AG344" i="1" s="1"/>
  <c r="AG227" i="1"/>
  <c r="AI263" i="1"/>
  <c r="AI357" i="1" s="1"/>
  <c r="AI240" i="1"/>
  <c r="AI334" i="1" s="1"/>
  <c r="AI259" i="1"/>
  <c r="AI353" i="1" s="1"/>
  <c r="AI236" i="1"/>
  <c r="AI330" i="1" s="1"/>
  <c r="AI267" i="1"/>
  <c r="AI361" i="1" s="1"/>
  <c r="AI244" i="1"/>
  <c r="AI338" i="1" s="1"/>
  <c r="AI266" i="1"/>
  <c r="AI360" i="1" s="1"/>
  <c r="AI243" i="1"/>
  <c r="AI337" i="1" s="1"/>
  <c r="AJ258" i="1"/>
  <c r="AJ352" i="1" s="1"/>
  <c r="AJ235" i="1"/>
  <c r="AJ329" i="1" s="1"/>
  <c r="AJ252" i="1"/>
  <c r="AJ346" i="1" s="1"/>
  <c r="AJ229" i="1"/>
  <c r="AJ323" i="1" s="1"/>
  <c r="AJ251" i="1"/>
  <c r="AJ345" i="1" s="1"/>
  <c r="AJ228" i="1"/>
  <c r="AJ322" i="1" s="1"/>
  <c r="AI254" i="1"/>
  <c r="AI348" i="1" s="1"/>
  <c r="AI231" i="1"/>
  <c r="AI325" i="1" s="1"/>
  <c r="AH262" i="1"/>
  <c r="AH356" i="1" s="1"/>
  <c r="AH239" i="1"/>
  <c r="AH333" i="1" s="1"/>
  <c r="AD152" i="1"/>
  <c r="AK112" i="1"/>
  <c r="AK135" i="1"/>
  <c r="AK158" i="1" s="1"/>
  <c r="AJ114" i="1"/>
  <c r="AJ137" i="1"/>
  <c r="AJ160" i="1" s="1"/>
  <c r="AJ127" i="1"/>
  <c r="AJ150" i="1"/>
  <c r="AJ173" i="1" s="1"/>
  <c r="AJ113" i="1"/>
  <c r="AJ136" i="1"/>
  <c r="AJ159" i="1" s="1"/>
  <c r="AK111" i="1"/>
  <c r="AK134" i="1"/>
  <c r="AK157" i="1" s="1"/>
  <c r="AH110" i="1"/>
  <c r="AH133" i="1"/>
  <c r="AH156" i="1" s="1"/>
  <c r="AJ119" i="1"/>
  <c r="AJ142" i="1"/>
  <c r="AJ165" i="1" s="1"/>
  <c r="AJ126" i="1"/>
  <c r="AJ149" i="1"/>
  <c r="AJ172" i="1" s="1"/>
  <c r="AI124" i="1"/>
  <c r="AI147" i="1"/>
  <c r="AI170" i="1" s="1"/>
  <c r="AE117" i="1"/>
  <c r="AE140" i="1"/>
  <c r="AD129" i="1"/>
  <c r="AI116" i="1"/>
  <c r="AI139" i="1"/>
  <c r="AI162" i="1" s="1"/>
  <c r="AI128" i="1"/>
  <c r="AI151" i="1"/>
  <c r="AI174" i="1" s="1"/>
  <c r="AJ123" i="1"/>
  <c r="AJ146" i="1"/>
  <c r="AJ169" i="1" s="1"/>
  <c r="AI122" i="1"/>
  <c r="AI145" i="1"/>
  <c r="AI168" i="1" s="1"/>
  <c r="AK118" i="1"/>
  <c r="AK141" i="1"/>
  <c r="AK164" i="1" s="1"/>
  <c r="AJ125" i="1"/>
  <c r="AJ148" i="1"/>
  <c r="AJ171" i="1" s="1"/>
  <c r="AG166" i="1" l="1"/>
  <c r="AG260" i="1" s="1"/>
  <c r="AG354" i="1" s="1"/>
  <c r="AG237" i="1"/>
  <c r="AG331" i="1" s="1"/>
  <c r="AH120" i="1"/>
  <c r="AH143" i="1"/>
  <c r="AG161" i="1"/>
  <c r="AG255" i="1" s="1"/>
  <c r="AG349" i="1" s="1"/>
  <c r="AG232" i="1"/>
  <c r="AG326" i="1" s="1"/>
  <c r="AG321" i="1"/>
  <c r="AD328" i="1"/>
  <c r="AC340" i="1"/>
  <c r="AE234" i="1"/>
  <c r="AE246" i="1" s="1"/>
  <c r="AE163" i="1"/>
  <c r="AD298" i="1"/>
  <c r="AB305" i="1"/>
  <c r="AA317" i="1"/>
  <c r="AH115" i="1"/>
  <c r="AH138" i="1"/>
  <c r="AC294" i="1"/>
  <c r="AD282" i="1"/>
  <c r="Y363" i="1"/>
  <c r="Z351" i="1"/>
  <c r="AI275" i="1"/>
  <c r="AI121" i="1"/>
  <c r="AI144" i="1"/>
  <c r="AI167" i="1" s="1"/>
  <c r="AH261" i="1"/>
  <c r="AH355" i="1" s="1"/>
  <c r="AH238" i="1"/>
  <c r="AH332" i="1" s="1"/>
  <c r="AD175" i="1"/>
  <c r="AD257" i="1"/>
  <c r="AD269" i="1" s="1"/>
  <c r="AI262" i="1"/>
  <c r="AI356" i="1" s="1"/>
  <c r="AI239" i="1"/>
  <c r="AI333" i="1" s="1"/>
  <c r="AJ259" i="1"/>
  <c r="AJ353" i="1" s="1"/>
  <c r="AJ236" i="1"/>
  <c r="AJ330" i="1" s="1"/>
  <c r="AJ265" i="1"/>
  <c r="AJ359" i="1" s="1"/>
  <c r="AJ242" i="1"/>
  <c r="AJ336" i="1" s="1"/>
  <c r="AH250" i="1"/>
  <c r="AH344" i="1" s="1"/>
  <c r="AH227" i="1"/>
  <c r="AI264" i="1"/>
  <c r="AI358" i="1" s="1"/>
  <c r="AI241" i="1"/>
  <c r="AI335" i="1" s="1"/>
  <c r="AK251" i="1"/>
  <c r="AK345" i="1" s="1"/>
  <c r="AK228" i="1"/>
  <c r="AK322" i="1" s="1"/>
  <c r="AJ254" i="1"/>
  <c r="AJ348" i="1" s="1"/>
  <c r="AJ231" i="1"/>
  <c r="AJ325" i="1" s="1"/>
  <c r="AK258" i="1"/>
  <c r="AK352" i="1" s="1"/>
  <c r="AK235" i="1"/>
  <c r="AK329" i="1" s="1"/>
  <c r="AI256" i="1"/>
  <c r="AI350" i="1" s="1"/>
  <c r="AI233" i="1"/>
  <c r="AI327" i="1" s="1"/>
  <c r="AJ263" i="1"/>
  <c r="AJ357" i="1" s="1"/>
  <c r="AJ240" i="1"/>
  <c r="AJ334" i="1" s="1"/>
  <c r="AJ267" i="1"/>
  <c r="AJ361" i="1" s="1"/>
  <c r="AJ244" i="1"/>
  <c r="AJ338" i="1" s="1"/>
  <c r="AI268" i="1"/>
  <c r="AI362" i="1" s="1"/>
  <c r="AI245" i="1"/>
  <c r="AI339" i="1" s="1"/>
  <c r="AJ266" i="1"/>
  <c r="AJ360" i="1" s="1"/>
  <c r="AJ243" i="1"/>
  <c r="AJ337" i="1" s="1"/>
  <c r="AJ253" i="1"/>
  <c r="AJ347" i="1" s="1"/>
  <c r="AJ230" i="1"/>
  <c r="AJ324" i="1" s="1"/>
  <c r="AK252" i="1"/>
  <c r="AK346" i="1" s="1"/>
  <c r="AK229" i="1"/>
  <c r="AK323" i="1" s="1"/>
  <c r="AE152" i="1"/>
  <c r="AJ128" i="1"/>
  <c r="AJ151" i="1"/>
  <c r="AJ174" i="1" s="1"/>
  <c r="AK127" i="1"/>
  <c r="AK150" i="1"/>
  <c r="AK173" i="1" s="1"/>
  <c r="AJ124" i="1"/>
  <c r="AJ147" i="1"/>
  <c r="AJ170" i="1" s="1"/>
  <c r="AK125" i="1"/>
  <c r="AK148" i="1"/>
  <c r="AK171" i="1" s="1"/>
  <c r="AK123" i="1"/>
  <c r="AK146" i="1"/>
  <c r="AK169" i="1" s="1"/>
  <c r="AL118" i="1"/>
  <c r="AL141" i="1"/>
  <c r="AL164" i="1" s="1"/>
  <c r="AI110" i="1"/>
  <c r="AI133" i="1"/>
  <c r="AI156" i="1" s="1"/>
  <c r="AK114" i="1"/>
  <c r="AK137" i="1"/>
  <c r="AK160" i="1" s="1"/>
  <c r="AJ116" i="1"/>
  <c r="AJ139" i="1"/>
  <c r="AJ162" i="1" s="1"/>
  <c r="AK113" i="1"/>
  <c r="AK136" i="1"/>
  <c r="AK159" i="1" s="1"/>
  <c r="AF117" i="1"/>
  <c r="AF140" i="1"/>
  <c r="AE129" i="1"/>
  <c r="AL111" i="1"/>
  <c r="AL134" i="1"/>
  <c r="AL157" i="1" s="1"/>
  <c r="AK126" i="1"/>
  <c r="AK149" i="1"/>
  <c r="AK172" i="1" s="1"/>
  <c r="AJ122" i="1"/>
  <c r="AJ145" i="1"/>
  <c r="AJ168" i="1" s="1"/>
  <c r="AK119" i="1"/>
  <c r="AK142" i="1"/>
  <c r="AK165" i="1" s="1"/>
  <c r="AL112" i="1"/>
  <c r="AL135" i="1"/>
  <c r="AL158" i="1" s="1"/>
  <c r="AI120" i="1" l="1"/>
  <c r="AI143" i="1"/>
  <c r="AH166" i="1"/>
  <c r="AH260" i="1" s="1"/>
  <c r="AH354" i="1" s="1"/>
  <c r="AH237" i="1"/>
  <c r="AH331" i="1" s="1"/>
  <c r="Z363" i="1"/>
  <c r="AA351" i="1"/>
  <c r="AC305" i="1"/>
  <c r="AB317" i="1"/>
  <c r="AH321" i="1"/>
  <c r="AD294" i="1"/>
  <c r="AE282" i="1"/>
  <c r="AH161" i="1"/>
  <c r="AH255" i="1" s="1"/>
  <c r="AH349" i="1" s="1"/>
  <c r="AH232" i="1"/>
  <c r="AH326" i="1" s="1"/>
  <c r="AE298" i="1"/>
  <c r="AI115" i="1"/>
  <c r="AI138" i="1"/>
  <c r="AF234" i="1"/>
  <c r="AF246" i="1" s="1"/>
  <c r="AF163" i="1"/>
  <c r="AE328" i="1"/>
  <c r="AD340" i="1"/>
  <c r="AK357" i="1"/>
  <c r="AJ275" i="1"/>
  <c r="AI261" i="1"/>
  <c r="AI355" i="1" s="1"/>
  <c r="AI238" i="1"/>
  <c r="AI332" i="1" s="1"/>
  <c r="AJ121" i="1"/>
  <c r="AJ144" i="1"/>
  <c r="AJ167" i="1" s="1"/>
  <c r="AE175" i="1"/>
  <c r="AE257" i="1"/>
  <c r="AE269" i="1" s="1"/>
  <c r="AL251" i="1"/>
  <c r="AL345" i="1" s="1"/>
  <c r="AL228" i="1"/>
  <c r="AL322" i="1" s="1"/>
  <c r="AK266" i="1"/>
  <c r="AK360" i="1" s="1"/>
  <c r="AK243" i="1"/>
  <c r="AK337" i="1" s="1"/>
  <c r="AK253" i="1"/>
  <c r="AK347" i="1" s="1"/>
  <c r="AK230" i="1"/>
  <c r="AK324" i="1" s="1"/>
  <c r="AL258" i="1"/>
  <c r="AL352" i="1" s="1"/>
  <c r="AL235" i="1"/>
  <c r="AL329" i="1" s="1"/>
  <c r="AJ264" i="1"/>
  <c r="AJ358" i="1" s="1"/>
  <c r="AJ241" i="1"/>
  <c r="AJ335" i="1" s="1"/>
  <c r="AK254" i="1"/>
  <c r="AK348" i="1" s="1"/>
  <c r="AK231" i="1"/>
  <c r="AK325" i="1" s="1"/>
  <c r="AK263" i="1"/>
  <c r="AK240" i="1"/>
  <c r="AK334" i="1" s="1"/>
  <c r="AK267" i="1"/>
  <c r="AK361" i="1" s="1"/>
  <c r="AK244" i="1"/>
  <c r="AK338" i="1" s="1"/>
  <c r="AK259" i="1"/>
  <c r="AK353" i="1" s="1"/>
  <c r="AK236" i="1"/>
  <c r="AK330" i="1" s="1"/>
  <c r="AJ262" i="1"/>
  <c r="AJ356" i="1" s="1"/>
  <c r="AJ239" i="1"/>
  <c r="AJ333" i="1" s="1"/>
  <c r="AL252" i="1"/>
  <c r="AL346" i="1" s="1"/>
  <c r="AL229" i="1"/>
  <c r="AL323" i="1" s="1"/>
  <c r="AJ256" i="1"/>
  <c r="AJ350" i="1" s="1"/>
  <c r="AJ233" i="1"/>
  <c r="AJ327" i="1" s="1"/>
  <c r="AI250" i="1"/>
  <c r="AI344" i="1" s="1"/>
  <c r="AI227" i="1"/>
  <c r="AK265" i="1"/>
  <c r="AK359" i="1" s="1"/>
  <c r="AK242" i="1"/>
  <c r="AK336" i="1" s="1"/>
  <c r="AJ268" i="1"/>
  <c r="AJ362" i="1" s="1"/>
  <c r="AJ245" i="1"/>
  <c r="AJ339" i="1" s="1"/>
  <c r="AF152" i="1"/>
  <c r="AM111" i="1"/>
  <c r="AM134" i="1"/>
  <c r="AM157" i="1" s="1"/>
  <c r="AK116" i="1"/>
  <c r="AK139" i="1"/>
  <c r="AK162" i="1" s="1"/>
  <c r="AK124" i="1"/>
  <c r="AK147" i="1"/>
  <c r="AK170" i="1" s="1"/>
  <c r="AL114" i="1"/>
  <c r="AL137" i="1"/>
  <c r="AL160" i="1" s="1"/>
  <c r="AK122" i="1"/>
  <c r="AK145" i="1"/>
  <c r="AK168" i="1" s="1"/>
  <c r="AL119" i="1"/>
  <c r="AL142" i="1"/>
  <c r="AL165" i="1" s="1"/>
  <c r="AL127" i="1"/>
  <c r="AL150" i="1"/>
  <c r="AL173" i="1" s="1"/>
  <c r="AG117" i="1"/>
  <c r="AG140" i="1"/>
  <c r="AF129" i="1"/>
  <c r="AL126" i="1"/>
  <c r="AL149" i="1"/>
  <c r="AL172" i="1" s="1"/>
  <c r="AJ110" i="1"/>
  <c r="AJ133" i="1"/>
  <c r="AJ156" i="1" s="1"/>
  <c r="AL125" i="1"/>
  <c r="AL148" i="1"/>
  <c r="AL171" i="1" s="1"/>
  <c r="AK128" i="1"/>
  <c r="AK151" i="1"/>
  <c r="AK174" i="1" s="1"/>
  <c r="AM112" i="1"/>
  <c r="AM135" i="1"/>
  <c r="AM158" i="1" s="1"/>
  <c r="AM118" i="1"/>
  <c r="AM141" i="1"/>
  <c r="AM164" i="1" s="1"/>
  <c r="AL123" i="1"/>
  <c r="AL146" i="1"/>
  <c r="AL169" i="1" s="1"/>
  <c r="AL113" i="1"/>
  <c r="AL136" i="1"/>
  <c r="AL159" i="1" s="1"/>
  <c r="AI166" i="1" l="1"/>
  <c r="AI260" i="1" s="1"/>
  <c r="AI354" i="1" s="1"/>
  <c r="AI237" i="1"/>
  <c r="AI331" i="1" s="1"/>
  <c r="AJ120" i="1"/>
  <c r="AJ143" i="1"/>
  <c r="AF282" i="1"/>
  <c r="AE294" i="1"/>
  <c r="AG234" i="1"/>
  <c r="AG246" i="1" s="1"/>
  <c r="AG163" i="1"/>
  <c r="AJ115" i="1"/>
  <c r="AJ138" i="1"/>
  <c r="AF328" i="1"/>
  <c r="AE340" i="1"/>
  <c r="AD305" i="1"/>
  <c r="AC317" i="1"/>
  <c r="AI161" i="1"/>
  <c r="AI255" i="1" s="1"/>
  <c r="AI349" i="1" s="1"/>
  <c r="AI232" i="1"/>
  <c r="AI326" i="1" s="1"/>
  <c r="AI321" i="1"/>
  <c r="AF298" i="1"/>
  <c r="AA363" i="1"/>
  <c r="AB351" i="1"/>
  <c r="AK275" i="1"/>
  <c r="AJ261" i="1"/>
  <c r="AJ355" i="1" s="1"/>
  <c r="AJ238" i="1"/>
  <c r="AJ332" i="1" s="1"/>
  <c r="AK121" i="1"/>
  <c r="AK144" i="1"/>
  <c r="AK167" i="1" s="1"/>
  <c r="AF175" i="1"/>
  <c r="AF257" i="1"/>
  <c r="AF269" i="1" s="1"/>
  <c r="AL253" i="1"/>
  <c r="AL347" i="1" s="1"/>
  <c r="AL230" i="1"/>
  <c r="AL324" i="1" s="1"/>
  <c r="AL259" i="1"/>
  <c r="AL353" i="1" s="1"/>
  <c r="AL236" i="1"/>
  <c r="AL330" i="1" s="1"/>
  <c r="AM258" i="1"/>
  <c r="AM352" i="1" s="1"/>
  <c r="AM235" i="1"/>
  <c r="AM329" i="1" s="1"/>
  <c r="AJ250" i="1"/>
  <c r="AJ344" i="1" s="1"/>
  <c r="AJ227" i="1"/>
  <c r="AK264" i="1"/>
  <c r="AK358" i="1" s="1"/>
  <c r="AK241" i="1"/>
  <c r="AK335" i="1" s="1"/>
  <c r="AL266" i="1"/>
  <c r="AL360" i="1" s="1"/>
  <c r="AL243" i="1"/>
  <c r="AL337" i="1" s="1"/>
  <c r="AK256" i="1"/>
  <c r="AK350" i="1" s="1"/>
  <c r="AK233" i="1"/>
  <c r="AK327" i="1" s="1"/>
  <c r="AK262" i="1"/>
  <c r="AK356" i="1" s="1"/>
  <c r="AK239" i="1"/>
  <c r="AK333" i="1" s="1"/>
  <c r="AM252" i="1"/>
  <c r="AM346" i="1" s="1"/>
  <c r="AM229" i="1"/>
  <c r="AM323" i="1" s="1"/>
  <c r="AL263" i="1"/>
  <c r="AL357" i="1" s="1"/>
  <c r="AL240" i="1"/>
  <c r="AL334" i="1" s="1"/>
  <c r="AL265" i="1"/>
  <c r="AL359" i="1" s="1"/>
  <c r="AL242" i="1"/>
  <c r="AL336" i="1" s="1"/>
  <c r="AK268" i="1"/>
  <c r="AK362" i="1" s="1"/>
  <c r="AK245" i="1"/>
  <c r="AK339" i="1" s="1"/>
  <c r="AL267" i="1"/>
  <c r="AL361" i="1" s="1"/>
  <c r="AL244" i="1"/>
  <c r="AL338" i="1" s="1"/>
  <c r="AL254" i="1"/>
  <c r="AL348" i="1" s="1"/>
  <c r="AL231" i="1"/>
  <c r="AL325" i="1" s="1"/>
  <c r="AM251" i="1"/>
  <c r="AM345" i="1" s="1"/>
  <c r="AM228" i="1"/>
  <c r="AM322" i="1" s="1"/>
  <c r="AG152" i="1"/>
  <c r="AL124" i="1"/>
  <c r="AL147" i="1"/>
  <c r="AL170" i="1" s="1"/>
  <c r="AL128" i="1"/>
  <c r="AL151" i="1"/>
  <c r="AL174" i="1" s="1"/>
  <c r="AL116" i="1"/>
  <c r="AL139" i="1"/>
  <c r="AL162" i="1" s="1"/>
  <c r="AM113" i="1"/>
  <c r="AM136" i="1"/>
  <c r="AM159" i="1" s="1"/>
  <c r="AM123" i="1"/>
  <c r="AM146" i="1"/>
  <c r="AM169" i="1" s="1"/>
  <c r="AM119" i="1"/>
  <c r="AM142" i="1"/>
  <c r="AM165" i="1" s="1"/>
  <c r="AH117" i="1"/>
  <c r="AH140" i="1"/>
  <c r="AG129" i="1"/>
  <c r="AN118" i="1"/>
  <c r="AN141" i="1"/>
  <c r="AN164" i="1" s="1"/>
  <c r="AN112" i="1"/>
  <c r="AN135" i="1"/>
  <c r="AN158" i="1" s="1"/>
  <c r="AM126" i="1"/>
  <c r="AM149" i="1"/>
  <c r="AM172" i="1" s="1"/>
  <c r="AM125" i="1"/>
  <c r="AM148" i="1"/>
  <c r="AM171" i="1" s="1"/>
  <c r="AL122" i="1"/>
  <c r="AL145" i="1"/>
  <c r="AL168" i="1" s="1"/>
  <c r="AM127" i="1"/>
  <c r="AM150" i="1"/>
  <c r="AM173" i="1" s="1"/>
  <c r="AK110" i="1"/>
  <c r="AK133" i="1"/>
  <c r="AK156" i="1" s="1"/>
  <c r="AM114" i="1"/>
  <c r="AM137" i="1"/>
  <c r="AM160" i="1" s="1"/>
  <c r="AN111" i="1"/>
  <c r="AN134" i="1"/>
  <c r="AN157" i="1" s="1"/>
  <c r="AJ166" i="1" l="1"/>
  <c r="AJ260" i="1" s="1"/>
  <c r="AJ354" i="1" s="1"/>
  <c r="AJ237" i="1"/>
  <c r="AJ331" i="1" s="1"/>
  <c r="AK143" i="1"/>
  <c r="AK120" i="1"/>
  <c r="AK115" i="1"/>
  <c r="AK138" i="1"/>
  <c r="AH234" i="1"/>
  <c r="AH246" i="1" s="1"/>
  <c r="AH163" i="1"/>
  <c r="AE305" i="1"/>
  <c r="AD317" i="1"/>
  <c r="AC351" i="1"/>
  <c r="AB363" i="1"/>
  <c r="AG282" i="1"/>
  <c r="AF294" i="1"/>
  <c r="AG298" i="1"/>
  <c r="AG328" i="1"/>
  <c r="AF340" i="1"/>
  <c r="AJ321" i="1"/>
  <c r="AJ161" i="1"/>
  <c r="AJ255" i="1" s="1"/>
  <c r="AJ349" i="1" s="1"/>
  <c r="AJ232" i="1"/>
  <c r="AJ326" i="1" s="1"/>
  <c r="AL275" i="1"/>
  <c r="AL121" i="1"/>
  <c r="AL144" i="1"/>
  <c r="AL167" i="1" s="1"/>
  <c r="AK261" i="1"/>
  <c r="AK355" i="1" s="1"/>
  <c r="AK238" i="1"/>
  <c r="AK332" i="1" s="1"/>
  <c r="AG175" i="1"/>
  <c r="AG257" i="1"/>
  <c r="AG269" i="1" s="1"/>
  <c r="AM267" i="1"/>
  <c r="AM361" i="1" s="1"/>
  <c r="AM244" i="1"/>
  <c r="AM338" i="1" s="1"/>
  <c r="AM266" i="1"/>
  <c r="AM360" i="1" s="1"/>
  <c r="AM243" i="1"/>
  <c r="AM337" i="1" s="1"/>
  <c r="AM253" i="1"/>
  <c r="AM347" i="1" s="1"/>
  <c r="AM230" i="1"/>
  <c r="AM324" i="1" s="1"/>
  <c r="AM259" i="1"/>
  <c r="AM353" i="1" s="1"/>
  <c r="AM236" i="1"/>
  <c r="AM330" i="1" s="1"/>
  <c r="AL262" i="1"/>
  <c r="AL356" i="1" s="1"/>
  <c r="AL239" i="1"/>
  <c r="AL333" i="1" s="1"/>
  <c r="AM263" i="1"/>
  <c r="AM357" i="1" s="1"/>
  <c r="AM240" i="1"/>
  <c r="AM334" i="1" s="1"/>
  <c r="AL256" i="1"/>
  <c r="AL350" i="1" s="1"/>
  <c r="AL233" i="1"/>
  <c r="AL327" i="1" s="1"/>
  <c r="AN258" i="1"/>
  <c r="AN352" i="1" s="1"/>
  <c r="AN235" i="1"/>
  <c r="AN329" i="1" s="1"/>
  <c r="AK250" i="1"/>
  <c r="AK344" i="1" s="1"/>
  <c r="AK227" i="1"/>
  <c r="AN251" i="1"/>
  <c r="AN345" i="1" s="1"/>
  <c r="AN228" i="1"/>
  <c r="AN322" i="1" s="1"/>
  <c r="AN252" i="1"/>
  <c r="AN346" i="1" s="1"/>
  <c r="AN229" i="1"/>
  <c r="AN323" i="1" s="1"/>
  <c r="AM254" i="1"/>
  <c r="AM348" i="1" s="1"/>
  <c r="AM231" i="1"/>
  <c r="AM325" i="1" s="1"/>
  <c r="AL268" i="1"/>
  <c r="AL362" i="1" s="1"/>
  <c r="AL245" i="1"/>
  <c r="AL339" i="1" s="1"/>
  <c r="AM265" i="1"/>
  <c r="AM359" i="1" s="1"/>
  <c r="AM242" i="1"/>
  <c r="AM336" i="1" s="1"/>
  <c r="AL264" i="1"/>
  <c r="AL358" i="1" s="1"/>
  <c r="AL241" i="1"/>
  <c r="AL335" i="1" s="1"/>
  <c r="AH152" i="1"/>
  <c r="AO111" i="1"/>
  <c r="AO134" i="1"/>
  <c r="AO157" i="1" s="1"/>
  <c r="AN114" i="1"/>
  <c r="AN137" i="1"/>
  <c r="AN160" i="1" s="1"/>
  <c r="AN119" i="1"/>
  <c r="AN142" i="1"/>
  <c r="AN165" i="1" s="1"/>
  <c r="AM122" i="1"/>
  <c r="AM145" i="1"/>
  <c r="AM168" i="1" s="1"/>
  <c r="AL110" i="1"/>
  <c r="AL133" i="1"/>
  <c r="AL156" i="1" s="1"/>
  <c r="AO112" i="1"/>
  <c r="AO135" i="1"/>
  <c r="AO158" i="1" s="1"/>
  <c r="AM128" i="1"/>
  <c r="AM151" i="1"/>
  <c r="AM174" i="1" s="1"/>
  <c r="AI117" i="1"/>
  <c r="AI140" i="1"/>
  <c r="AH129" i="1"/>
  <c r="AN113" i="1"/>
  <c r="AN136" i="1"/>
  <c r="AN159" i="1" s="1"/>
  <c r="AO118" i="1"/>
  <c r="AO141" i="1"/>
  <c r="AO164" i="1" s="1"/>
  <c r="AM116" i="1"/>
  <c r="AM139" i="1"/>
  <c r="AM162" i="1" s="1"/>
  <c r="AN123" i="1"/>
  <c r="AN146" i="1"/>
  <c r="AN169" i="1" s="1"/>
  <c r="AN125" i="1"/>
  <c r="AN148" i="1"/>
  <c r="AN171" i="1" s="1"/>
  <c r="AN127" i="1"/>
  <c r="AN150" i="1"/>
  <c r="AN173" i="1" s="1"/>
  <c r="AN126" i="1"/>
  <c r="AN149" i="1"/>
  <c r="AN172" i="1" s="1"/>
  <c r="AM124" i="1"/>
  <c r="AM147" i="1"/>
  <c r="AM170" i="1" s="1"/>
  <c r="AL120" i="1" l="1"/>
  <c r="AL143" i="1"/>
  <c r="AK166" i="1"/>
  <c r="AK260" i="1" s="1"/>
  <c r="AK354" i="1" s="1"/>
  <c r="AK237" i="1"/>
  <c r="AK331" i="1" s="1"/>
  <c r="AH282" i="1"/>
  <c r="AG294" i="1"/>
  <c r="AK161" i="1"/>
  <c r="AK255" i="1" s="1"/>
  <c r="AK349" i="1" s="1"/>
  <c r="AK232" i="1"/>
  <c r="AK326" i="1" s="1"/>
  <c r="AH328" i="1"/>
  <c r="AG340" i="1"/>
  <c r="AL138" i="1"/>
  <c r="AL115" i="1"/>
  <c r="AD351" i="1"/>
  <c r="AC363" i="1"/>
  <c r="AF305" i="1"/>
  <c r="AE317" i="1"/>
  <c r="AI234" i="1"/>
  <c r="AI246" i="1" s="1"/>
  <c r="AI163" i="1"/>
  <c r="AK321" i="1"/>
  <c r="AH298" i="1"/>
  <c r="AM275" i="1"/>
  <c r="AL261" i="1"/>
  <c r="AL355" i="1" s="1"/>
  <c r="AL238" i="1"/>
  <c r="AL332" i="1" s="1"/>
  <c r="AM121" i="1"/>
  <c r="AM144" i="1"/>
  <c r="AM167" i="1" s="1"/>
  <c r="AH175" i="1"/>
  <c r="AH257" i="1"/>
  <c r="AH269" i="1" s="1"/>
  <c r="AM268" i="1"/>
  <c r="AM362" i="1" s="1"/>
  <c r="AM245" i="1"/>
  <c r="AM339" i="1" s="1"/>
  <c r="AN253" i="1"/>
  <c r="AN347" i="1" s="1"/>
  <c r="AN230" i="1"/>
  <c r="AN324" i="1" s="1"/>
  <c r="AN254" i="1"/>
  <c r="AN348" i="1" s="1"/>
  <c r="AN231" i="1"/>
  <c r="AN325" i="1" s="1"/>
  <c r="AN265" i="1"/>
  <c r="AN359" i="1" s="1"/>
  <c r="AN242" i="1"/>
  <c r="AN336" i="1" s="1"/>
  <c r="AO252" i="1"/>
  <c r="AO346" i="1" s="1"/>
  <c r="AO229" i="1"/>
  <c r="AO323" i="1" s="1"/>
  <c r="AM256" i="1"/>
  <c r="AM350" i="1" s="1"/>
  <c r="AM233" i="1"/>
  <c r="AM327" i="1" s="1"/>
  <c r="AM264" i="1"/>
  <c r="AM358" i="1" s="1"/>
  <c r="AM241" i="1"/>
  <c r="AM335" i="1" s="1"/>
  <c r="AN266" i="1"/>
  <c r="AN360" i="1" s="1"/>
  <c r="AN243" i="1"/>
  <c r="AN337" i="1" s="1"/>
  <c r="AN259" i="1"/>
  <c r="AN353" i="1" s="1"/>
  <c r="AN236" i="1"/>
  <c r="AN330" i="1" s="1"/>
  <c r="AN263" i="1"/>
  <c r="AN357" i="1" s="1"/>
  <c r="AN240" i="1"/>
  <c r="AN334" i="1" s="1"/>
  <c r="AL250" i="1"/>
  <c r="AL344" i="1" s="1"/>
  <c r="AL227" i="1"/>
  <c r="AN267" i="1"/>
  <c r="AN361" i="1" s="1"/>
  <c r="AN244" i="1"/>
  <c r="AN338" i="1" s="1"/>
  <c r="AO258" i="1"/>
  <c r="AO352" i="1" s="1"/>
  <c r="AO235" i="1"/>
  <c r="AO329" i="1" s="1"/>
  <c r="AM262" i="1"/>
  <c r="AM356" i="1" s="1"/>
  <c r="AM239" i="1"/>
  <c r="AM333" i="1" s="1"/>
  <c r="AO251" i="1"/>
  <c r="AO345" i="1" s="1"/>
  <c r="AO228" i="1"/>
  <c r="AO322" i="1" s="1"/>
  <c r="AI152" i="1"/>
  <c r="AN124" i="1"/>
  <c r="AN147" i="1"/>
  <c r="AN170" i="1" s="1"/>
  <c r="AN116" i="1"/>
  <c r="AN139" i="1"/>
  <c r="AN162" i="1" s="1"/>
  <c r="AO127" i="1"/>
  <c r="AO150" i="1"/>
  <c r="AO173" i="1" s="1"/>
  <c r="AO123" i="1"/>
  <c r="AO146" i="1"/>
  <c r="AO169" i="1" s="1"/>
  <c r="AP112" i="1"/>
  <c r="AP135" i="1"/>
  <c r="AP158" i="1" s="1"/>
  <c r="AJ117" i="1"/>
  <c r="AJ140" i="1"/>
  <c r="AI129" i="1"/>
  <c r="AO113" i="1"/>
  <c r="AO136" i="1"/>
  <c r="AO159" i="1" s="1"/>
  <c r="AO119" i="1"/>
  <c r="AO142" i="1"/>
  <c r="AO165" i="1" s="1"/>
  <c r="AO126" i="1"/>
  <c r="AO149" i="1"/>
  <c r="AO172" i="1" s="1"/>
  <c r="AO114" i="1"/>
  <c r="AO137" i="1"/>
  <c r="AO160" i="1" s="1"/>
  <c r="AP118" i="1"/>
  <c r="AP141" i="1"/>
  <c r="AP164" i="1" s="1"/>
  <c r="AM110" i="1"/>
  <c r="AM133" i="1"/>
  <c r="AM156" i="1" s="1"/>
  <c r="AO125" i="1"/>
  <c r="AO148" i="1"/>
  <c r="AO171" i="1" s="1"/>
  <c r="AN128" i="1"/>
  <c r="AN151" i="1"/>
  <c r="AN174" i="1" s="1"/>
  <c r="AN122" i="1"/>
  <c r="AN145" i="1"/>
  <c r="AN168" i="1" s="1"/>
  <c r="AP111" i="1"/>
  <c r="AP134" i="1"/>
  <c r="AP157" i="1" s="1"/>
  <c r="AL166" i="1" l="1"/>
  <c r="AL260" i="1" s="1"/>
  <c r="AL354" i="1" s="1"/>
  <c r="AL237" i="1"/>
  <c r="AL331" i="1" s="1"/>
  <c r="AM143" i="1"/>
  <c r="AM120" i="1"/>
  <c r="AL321" i="1"/>
  <c r="AM138" i="1"/>
  <c r="AM115" i="1"/>
  <c r="AL161" i="1"/>
  <c r="AL255" i="1" s="1"/>
  <c r="AL349" i="1" s="1"/>
  <c r="AL232" i="1"/>
  <c r="AL326" i="1" s="1"/>
  <c r="AJ234" i="1"/>
  <c r="AJ246" i="1" s="1"/>
  <c r="AJ163" i="1"/>
  <c r="AI328" i="1"/>
  <c r="AH340" i="1"/>
  <c r="AI298" i="1"/>
  <c r="AG305" i="1"/>
  <c r="AF317" i="1"/>
  <c r="AE351" i="1"/>
  <c r="AD363" i="1"/>
  <c r="AI282" i="1"/>
  <c r="AH294" i="1"/>
  <c r="AN275" i="1"/>
  <c r="AM261" i="1"/>
  <c r="AM355" i="1" s="1"/>
  <c r="AM238" i="1"/>
  <c r="AM332" i="1" s="1"/>
  <c r="AN121" i="1"/>
  <c r="AN144" i="1"/>
  <c r="AN167" i="1" s="1"/>
  <c r="AI175" i="1"/>
  <c r="AI257" i="1"/>
  <c r="AI269" i="1" s="1"/>
  <c r="AO265" i="1"/>
  <c r="AO359" i="1" s="1"/>
  <c r="AO242" i="1"/>
  <c r="AO336" i="1" s="1"/>
  <c r="AO254" i="1"/>
  <c r="AO348" i="1" s="1"/>
  <c r="AO231" i="1"/>
  <c r="AO325" i="1" s="1"/>
  <c r="AO253" i="1"/>
  <c r="AO347" i="1" s="1"/>
  <c r="AO230" i="1"/>
  <c r="AO324" i="1" s="1"/>
  <c r="AN262" i="1"/>
  <c r="AN356" i="1" s="1"/>
  <c r="AN239" i="1"/>
  <c r="AN333" i="1" s="1"/>
  <c r="AM250" i="1"/>
  <c r="AM344" i="1" s="1"/>
  <c r="AM227" i="1"/>
  <c r="AN256" i="1"/>
  <c r="AN350" i="1" s="1"/>
  <c r="AN233" i="1"/>
  <c r="AN327" i="1" s="1"/>
  <c r="AO267" i="1"/>
  <c r="AO361" i="1" s="1"/>
  <c r="AO244" i="1"/>
  <c r="AO338" i="1" s="1"/>
  <c r="AO266" i="1"/>
  <c r="AO360" i="1" s="1"/>
  <c r="AO243" i="1"/>
  <c r="AO337" i="1" s="1"/>
  <c r="AO263" i="1"/>
  <c r="AO357" i="1" s="1"/>
  <c r="AO240" i="1"/>
  <c r="AO334" i="1" s="1"/>
  <c r="AP251" i="1"/>
  <c r="AP345" i="1" s="1"/>
  <c r="AP228" i="1"/>
  <c r="AP322" i="1" s="1"/>
  <c r="AN268" i="1"/>
  <c r="AN362" i="1" s="1"/>
  <c r="AN245" i="1"/>
  <c r="AN339" i="1" s="1"/>
  <c r="AP258" i="1"/>
  <c r="AP352" i="1" s="1"/>
  <c r="AP235" i="1"/>
  <c r="AP329" i="1" s="1"/>
  <c r="AO259" i="1"/>
  <c r="AO353" i="1" s="1"/>
  <c r="AO236" i="1"/>
  <c r="AO330" i="1" s="1"/>
  <c r="AP252" i="1"/>
  <c r="AP346" i="1" s="1"/>
  <c r="AP229" i="1"/>
  <c r="AP323" i="1" s="1"/>
  <c r="AN264" i="1"/>
  <c r="AN358" i="1" s="1"/>
  <c r="AN241" i="1"/>
  <c r="AN335" i="1" s="1"/>
  <c r="AJ152" i="1"/>
  <c r="AN110" i="1"/>
  <c r="AN133" i="1"/>
  <c r="AN156" i="1" s="1"/>
  <c r="AP123" i="1"/>
  <c r="AP146" i="1"/>
  <c r="AP169" i="1" s="1"/>
  <c r="AO122" i="1"/>
  <c r="AO145" i="1"/>
  <c r="AO168" i="1" s="1"/>
  <c r="AP126" i="1"/>
  <c r="AP149" i="1"/>
  <c r="AP172" i="1" s="1"/>
  <c r="AO128" i="1"/>
  <c r="AO151" i="1"/>
  <c r="AO174" i="1" s="1"/>
  <c r="AK117" i="1"/>
  <c r="AK140" i="1"/>
  <c r="AJ129" i="1"/>
  <c r="AQ118" i="1"/>
  <c r="AQ141" i="1"/>
  <c r="AQ164" i="1" s="1"/>
  <c r="AP119" i="1"/>
  <c r="AP142" i="1"/>
  <c r="AP165" i="1" s="1"/>
  <c r="AO116" i="1"/>
  <c r="AO139" i="1"/>
  <c r="AO162" i="1" s="1"/>
  <c r="AQ112" i="1"/>
  <c r="AQ135" i="1"/>
  <c r="AQ158" i="1" s="1"/>
  <c r="AQ111" i="1"/>
  <c r="AQ134" i="1"/>
  <c r="AQ157" i="1" s="1"/>
  <c r="AP127" i="1"/>
  <c r="AP150" i="1"/>
  <c r="AP173" i="1" s="1"/>
  <c r="AP125" i="1"/>
  <c r="AP148" i="1"/>
  <c r="AP171" i="1" s="1"/>
  <c r="AP114" i="1"/>
  <c r="AP137" i="1"/>
  <c r="AP160" i="1" s="1"/>
  <c r="AP113" i="1"/>
  <c r="AP136" i="1"/>
  <c r="AP159" i="1" s="1"/>
  <c r="AO124" i="1"/>
  <c r="AO147" i="1"/>
  <c r="AO170" i="1" s="1"/>
  <c r="AM166" i="1" l="1"/>
  <c r="AM260" i="1" s="1"/>
  <c r="AM354" i="1" s="1"/>
  <c r="AM237" i="1"/>
  <c r="AM331" i="1" s="1"/>
  <c r="AN120" i="1"/>
  <c r="AN143" i="1"/>
  <c r="AF351" i="1"/>
  <c r="AE363" i="1"/>
  <c r="AJ328" i="1"/>
  <c r="AI340" i="1"/>
  <c r="AN115" i="1"/>
  <c r="AN138" i="1"/>
  <c r="AM321" i="1"/>
  <c r="AK234" i="1"/>
  <c r="AK246" i="1" s="1"/>
  <c r="AK163" i="1"/>
  <c r="AH305" i="1"/>
  <c r="AG317" i="1"/>
  <c r="AJ282" i="1"/>
  <c r="AI294" i="1"/>
  <c r="AJ298" i="1"/>
  <c r="AM161" i="1"/>
  <c r="AM255" i="1" s="1"/>
  <c r="AM349" i="1" s="1"/>
  <c r="AM232" i="1"/>
  <c r="AM326" i="1" s="1"/>
  <c r="AO275" i="1"/>
  <c r="AN261" i="1"/>
  <c r="AN355" i="1" s="1"/>
  <c r="AN238" i="1"/>
  <c r="AN332" i="1" s="1"/>
  <c r="AO121" i="1"/>
  <c r="AO144" i="1"/>
  <c r="AO167" i="1" s="1"/>
  <c r="AJ175" i="1"/>
  <c r="AJ257" i="1"/>
  <c r="AJ269" i="1" s="1"/>
  <c r="AO264" i="1"/>
  <c r="AO358" i="1" s="1"/>
  <c r="AO241" i="1"/>
  <c r="AO335" i="1" s="1"/>
  <c r="AP265" i="1"/>
  <c r="AP359" i="1" s="1"/>
  <c r="AP242" i="1"/>
  <c r="AP336" i="1" s="1"/>
  <c r="AQ252" i="1"/>
  <c r="AQ346" i="1" s="1"/>
  <c r="AQ229" i="1"/>
  <c r="AQ323" i="1" s="1"/>
  <c r="AP253" i="1"/>
  <c r="AP347" i="1" s="1"/>
  <c r="AP230" i="1"/>
  <c r="AP324" i="1" s="1"/>
  <c r="AO256" i="1"/>
  <c r="AO350" i="1" s="1"/>
  <c r="AO233" i="1"/>
  <c r="AO327" i="1" s="1"/>
  <c r="AP259" i="1"/>
  <c r="AP353" i="1" s="1"/>
  <c r="AP236" i="1"/>
  <c r="AP330" i="1" s="1"/>
  <c r="AP267" i="1"/>
  <c r="AP361" i="1" s="1"/>
  <c r="AP244" i="1"/>
  <c r="AP338" i="1" s="1"/>
  <c r="AO268" i="1"/>
  <c r="AO362" i="1" s="1"/>
  <c r="AO245" i="1"/>
  <c r="AO339" i="1" s="1"/>
  <c r="AP266" i="1"/>
  <c r="AP360" i="1" s="1"/>
  <c r="AP243" i="1"/>
  <c r="AP337" i="1" s="1"/>
  <c r="AP263" i="1"/>
  <c r="AP357" i="1" s="1"/>
  <c r="AP240" i="1"/>
  <c r="AP334" i="1" s="1"/>
  <c r="AP254" i="1"/>
  <c r="AP348" i="1" s="1"/>
  <c r="AP231" i="1"/>
  <c r="AP325" i="1" s="1"/>
  <c r="AQ251" i="1"/>
  <c r="AQ345" i="1" s="1"/>
  <c r="AQ228" i="1"/>
  <c r="AQ322" i="1" s="1"/>
  <c r="AQ258" i="1"/>
  <c r="AQ352" i="1" s="1"/>
  <c r="AQ235" i="1"/>
  <c r="AQ329" i="1" s="1"/>
  <c r="AO262" i="1"/>
  <c r="AO356" i="1" s="1"/>
  <c r="AO239" i="1"/>
  <c r="AO333" i="1" s="1"/>
  <c r="AN250" i="1"/>
  <c r="AN344" i="1" s="1"/>
  <c r="AN227" i="1"/>
  <c r="AK152" i="1"/>
  <c r="AP124" i="1"/>
  <c r="AP147" i="1"/>
  <c r="AP170" i="1" s="1"/>
  <c r="AR118" i="1"/>
  <c r="AR141" i="1"/>
  <c r="AR164" i="1" s="1"/>
  <c r="AL117" i="1"/>
  <c r="AL140" i="1"/>
  <c r="AK129" i="1"/>
  <c r="AP116" i="1"/>
  <c r="AP139" i="1"/>
  <c r="AP162" i="1" s="1"/>
  <c r="AQ113" i="1"/>
  <c r="AQ136" i="1"/>
  <c r="AQ159" i="1" s="1"/>
  <c r="AQ119" i="1"/>
  <c r="AQ142" i="1"/>
  <c r="AQ165" i="1" s="1"/>
  <c r="AQ123" i="1"/>
  <c r="AQ146" i="1"/>
  <c r="AQ169" i="1" s="1"/>
  <c r="AP122" i="1"/>
  <c r="AP145" i="1"/>
  <c r="AP168" i="1" s="1"/>
  <c r="AQ127" i="1"/>
  <c r="AQ150" i="1"/>
  <c r="AQ173" i="1" s="1"/>
  <c r="AP128" i="1"/>
  <c r="AP151" i="1"/>
  <c r="AP174" i="1" s="1"/>
  <c r="AQ114" i="1"/>
  <c r="AQ137" i="1"/>
  <c r="AQ160" i="1" s="1"/>
  <c r="AQ126" i="1"/>
  <c r="AQ149" i="1"/>
  <c r="AQ172" i="1" s="1"/>
  <c r="AR111" i="1"/>
  <c r="AR134" i="1"/>
  <c r="AR157" i="1" s="1"/>
  <c r="AQ125" i="1"/>
  <c r="AQ148" i="1"/>
  <c r="AQ171" i="1" s="1"/>
  <c r="AR112" i="1"/>
  <c r="AR135" i="1"/>
  <c r="AR158" i="1" s="1"/>
  <c r="AO110" i="1"/>
  <c r="AO133" i="1"/>
  <c r="AO156" i="1" s="1"/>
  <c r="AO120" i="1" l="1"/>
  <c r="AO143" i="1"/>
  <c r="AN166" i="1"/>
  <c r="AN260" i="1" s="1"/>
  <c r="AN354" i="1" s="1"/>
  <c r="AN237" i="1"/>
  <c r="AN331" i="1" s="1"/>
  <c r="AG351" i="1"/>
  <c r="AF363" i="1"/>
  <c r="AK298" i="1"/>
  <c r="AN321" i="1"/>
  <c r="AK282" i="1"/>
  <c r="AJ294" i="1"/>
  <c r="AO115" i="1"/>
  <c r="AO138" i="1"/>
  <c r="AI305" i="1"/>
  <c r="AH317" i="1"/>
  <c r="AK328" i="1"/>
  <c r="AJ340" i="1"/>
  <c r="AN161" i="1"/>
  <c r="AN255" i="1" s="1"/>
  <c r="AN349" i="1" s="1"/>
  <c r="AN232" i="1"/>
  <c r="AN326" i="1" s="1"/>
  <c r="AL234" i="1"/>
  <c r="AL246" i="1" s="1"/>
  <c r="AL163" i="1"/>
  <c r="AP275" i="1"/>
  <c r="AO261" i="1"/>
  <c r="AO355" i="1" s="1"/>
  <c r="AO238" i="1"/>
  <c r="AO332" i="1" s="1"/>
  <c r="AP121" i="1"/>
  <c r="AP144" i="1"/>
  <c r="AP167" i="1" s="1"/>
  <c r="AK175" i="1"/>
  <c r="AK257" i="1"/>
  <c r="AK269" i="1" s="1"/>
  <c r="AO250" i="1"/>
  <c r="AO344" i="1" s="1"/>
  <c r="AO227" i="1"/>
  <c r="AR251" i="1"/>
  <c r="AR345" i="1" s="1"/>
  <c r="AR228" i="1"/>
  <c r="AR322" i="1" s="1"/>
  <c r="AQ259" i="1"/>
  <c r="AQ353" i="1" s="1"/>
  <c r="AQ236" i="1"/>
  <c r="AQ330" i="1" s="1"/>
  <c r="AP256" i="1"/>
  <c r="AP350" i="1" s="1"/>
  <c r="AP233" i="1"/>
  <c r="AP327" i="1" s="1"/>
  <c r="AQ266" i="1"/>
  <c r="AQ360" i="1" s="1"/>
  <c r="AQ243" i="1"/>
  <c r="AQ337" i="1" s="1"/>
  <c r="AQ254" i="1"/>
  <c r="AQ348" i="1" s="1"/>
  <c r="AQ231" i="1"/>
  <c r="AQ325" i="1" s="1"/>
  <c r="AQ267" i="1"/>
  <c r="AQ361" i="1" s="1"/>
  <c r="AQ244" i="1"/>
  <c r="AQ338" i="1" s="1"/>
  <c r="AR252" i="1"/>
  <c r="AR346" i="1" s="1"/>
  <c r="AR229" i="1"/>
  <c r="AR323" i="1" s="1"/>
  <c r="AR258" i="1"/>
  <c r="AR352" i="1" s="1"/>
  <c r="AR235" i="1"/>
  <c r="AR329" i="1" s="1"/>
  <c r="AQ265" i="1"/>
  <c r="AQ359" i="1" s="1"/>
  <c r="AQ242" i="1"/>
  <c r="AQ336" i="1" s="1"/>
  <c r="AP268" i="1"/>
  <c r="AP362" i="1" s="1"/>
  <c r="AP245" i="1"/>
  <c r="AP339" i="1" s="1"/>
  <c r="AQ263" i="1"/>
  <c r="AQ357" i="1" s="1"/>
  <c r="AQ240" i="1"/>
  <c r="AQ334" i="1" s="1"/>
  <c r="AQ253" i="1"/>
  <c r="AQ347" i="1" s="1"/>
  <c r="AQ230" i="1"/>
  <c r="AQ324" i="1" s="1"/>
  <c r="AP262" i="1"/>
  <c r="AP356" i="1" s="1"/>
  <c r="AP239" i="1"/>
  <c r="AP333" i="1" s="1"/>
  <c r="AP264" i="1"/>
  <c r="AP358" i="1" s="1"/>
  <c r="AP241" i="1"/>
  <c r="AP335" i="1" s="1"/>
  <c r="AL152" i="1"/>
  <c r="AR119" i="1"/>
  <c r="AR142" i="1"/>
  <c r="AR165" i="1" s="1"/>
  <c r="AP110" i="1"/>
  <c r="AP133" i="1"/>
  <c r="AP156" i="1" s="1"/>
  <c r="AS112" i="1"/>
  <c r="AS135" i="1"/>
  <c r="AS158" i="1" s="1"/>
  <c r="AQ128" i="1"/>
  <c r="AQ151" i="1"/>
  <c r="AQ174" i="1" s="1"/>
  <c r="AR125" i="1"/>
  <c r="AR148" i="1"/>
  <c r="AR171" i="1" s="1"/>
  <c r="AR123" i="1"/>
  <c r="AR146" i="1"/>
  <c r="AR169" i="1" s="1"/>
  <c r="AR113" i="1"/>
  <c r="AR136" i="1"/>
  <c r="AR159" i="1" s="1"/>
  <c r="AQ116" i="1"/>
  <c r="AQ139" i="1"/>
  <c r="AQ162" i="1" s="1"/>
  <c r="AR126" i="1"/>
  <c r="AR149" i="1"/>
  <c r="AR172" i="1" s="1"/>
  <c r="AR127" i="1"/>
  <c r="AR150" i="1"/>
  <c r="AR173" i="1" s="1"/>
  <c r="AR114" i="1"/>
  <c r="AR137" i="1"/>
  <c r="AR160" i="1" s="1"/>
  <c r="AM117" i="1"/>
  <c r="AM140" i="1"/>
  <c r="AL129" i="1"/>
  <c r="AQ122" i="1"/>
  <c r="AQ145" i="1"/>
  <c r="AQ168" i="1" s="1"/>
  <c r="AS118" i="1"/>
  <c r="AS141" i="1"/>
  <c r="AS164" i="1" s="1"/>
  <c r="AS111" i="1"/>
  <c r="AS134" i="1"/>
  <c r="AS157" i="1" s="1"/>
  <c r="AQ124" i="1"/>
  <c r="AQ147" i="1"/>
  <c r="AQ170" i="1" s="1"/>
  <c r="AO166" i="1" l="1"/>
  <c r="AO260" i="1" s="1"/>
  <c r="AO354" i="1" s="1"/>
  <c r="AO237" i="1"/>
  <c r="AO331" i="1" s="1"/>
  <c r="AP143" i="1"/>
  <c r="AP120" i="1"/>
  <c r="AO161" i="1"/>
  <c r="AO255" i="1" s="1"/>
  <c r="AO349" i="1" s="1"/>
  <c r="AO232" i="1"/>
  <c r="AO326" i="1" s="1"/>
  <c r="AL298" i="1"/>
  <c r="AP115" i="1"/>
  <c r="AP138" i="1"/>
  <c r="AL328" i="1"/>
  <c r="AK340" i="1"/>
  <c r="AH351" i="1"/>
  <c r="AG363" i="1"/>
  <c r="AL282" i="1"/>
  <c r="AK294" i="1"/>
  <c r="AM234" i="1"/>
  <c r="AM246" i="1" s="1"/>
  <c r="AM163" i="1"/>
  <c r="AJ305" i="1"/>
  <c r="AI317" i="1"/>
  <c r="AO321" i="1"/>
  <c r="AQ275" i="1"/>
  <c r="AP261" i="1"/>
  <c r="AP355" i="1" s="1"/>
  <c r="AP238" i="1"/>
  <c r="AP332" i="1" s="1"/>
  <c r="AQ121" i="1"/>
  <c r="AQ144" i="1"/>
  <c r="AQ167" i="1" s="1"/>
  <c r="AL175" i="1"/>
  <c r="AL257" i="1"/>
  <c r="AL269" i="1" s="1"/>
  <c r="AQ262" i="1"/>
  <c r="AQ356" i="1" s="1"/>
  <c r="AQ239" i="1"/>
  <c r="AQ333" i="1" s="1"/>
  <c r="AR263" i="1"/>
  <c r="AR357" i="1" s="1"/>
  <c r="AR240" i="1"/>
  <c r="AR334" i="1" s="1"/>
  <c r="AS258" i="1"/>
  <c r="AS352" i="1" s="1"/>
  <c r="AS235" i="1"/>
  <c r="AS329" i="1" s="1"/>
  <c r="AQ268" i="1"/>
  <c r="AQ362" i="1" s="1"/>
  <c r="AQ245" i="1"/>
  <c r="AQ339" i="1" s="1"/>
  <c r="AR267" i="1"/>
  <c r="AR361" i="1" s="1"/>
  <c r="AR244" i="1"/>
  <c r="AR338" i="1" s="1"/>
  <c r="AR265" i="1"/>
  <c r="AR359" i="1" s="1"/>
  <c r="AR242" i="1"/>
  <c r="AR336" i="1" s="1"/>
  <c r="AQ264" i="1"/>
  <c r="AQ358" i="1" s="1"/>
  <c r="AQ241" i="1"/>
  <c r="AQ335" i="1" s="1"/>
  <c r="AS252" i="1"/>
  <c r="AS346" i="1" s="1"/>
  <c r="AS229" i="1"/>
  <c r="AS323" i="1" s="1"/>
  <c r="AR266" i="1"/>
  <c r="AR360" i="1" s="1"/>
  <c r="AR243" i="1"/>
  <c r="AR337" i="1" s="1"/>
  <c r="AP250" i="1"/>
  <c r="AP344" i="1" s="1"/>
  <c r="AP227" i="1"/>
  <c r="AS251" i="1"/>
  <c r="AS345" i="1" s="1"/>
  <c r="AS228" i="1"/>
  <c r="AS322" i="1" s="1"/>
  <c r="AR253" i="1"/>
  <c r="AR347" i="1" s="1"/>
  <c r="AR230" i="1"/>
  <c r="AR324" i="1" s="1"/>
  <c r="AR254" i="1"/>
  <c r="AR348" i="1" s="1"/>
  <c r="AR231" i="1"/>
  <c r="AR325" i="1" s="1"/>
  <c r="AQ256" i="1"/>
  <c r="AQ350" i="1" s="1"/>
  <c r="AQ233" i="1"/>
  <c r="AQ327" i="1" s="1"/>
  <c r="AR259" i="1"/>
  <c r="AR353" i="1" s="1"/>
  <c r="AR236" i="1"/>
  <c r="AR330" i="1" s="1"/>
  <c r="AM152" i="1"/>
  <c r="AR124" i="1"/>
  <c r="AR147" i="1"/>
  <c r="AR170" i="1" s="1"/>
  <c r="AS113" i="1"/>
  <c r="AS136" i="1"/>
  <c r="AS159" i="1" s="1"/>
  <c r="AS123" i="1"/>
  <c r="AS146" i="1"/>
  <c r="AS169" i="1" s="1"/>
  <c r="AT111" i="1"/>
  <c r="AT134" i="1"/>
  <c r="AT157" i="1" s="1"/>
  <c r="AR122" i="1"/>
  <c r="AR145" i="1"/>
  <c r="AR168" i="1" s="1"/>
  <c r="AR128" i="1"/>
  <c r="AR151" i="1"/>
  <c r="AR174" i="1" s="1"/>
  <c r="AS127" i="1"/>
  <c r="AS150" i="1"/>
  <c r="AS173" i="1" s="1"/>
  <c r="AN117" i="1"/>
  <c r="AN140" i="1"/>
  <c r="AM129" i="1"/>
  <c r="AS126" i="1"/>
  <c r="AS149" i="1"/>
  <c r="AS172" i="1" s="1"/>
  <c r="AS125" i="1"/>
  <c r="AS148" i="1"/>
  <c r="AS171" i="1" s="1"/>
  <c r="AS114" i="1"/>
  <c r="AS137" i="1"/>
  <c r="AS160" i="1" s="1"/>
  <c r="AT118" i="1"/>
  <c r="AT141" i="1"/>
  <c r="AT164" i="1" s="1"/>
  <c r="AT112" i="1"/>
  <c r="AT135" i="1"/>
  <c r="AT158" i="1" s="1"/>
  <c r="AR116" i="1"/>
  <c r="AR139" i="1"/>
  <c r="AR162" i="1" s="1"/>
  <c r="AQ110" i="1"/>
  <c r="AQ133" i="1"/>
  <c r="AQ156" i="1" s="1"/>
  <c r="AS119" i="1"/>
  <c r="AS142" i="1"/>
  <c r="AS165" i="1" s="1"/>
  <c r="AP166" i="1" l="1"/>
  <c r="AP260" i="1" s="1"/>
  <c r="AP354" i="1" s="1"/>
  <c r="AP237" i="1"/>
  <c r="AP331" i="1" s="1"/>
  <c r="AQ120" i="1"/>
  <c r="AQ143" i="1"/>
  <c r="AK305" i="1"/>
  <c r="AJ317" i="1"/>
  <c r="AH363" i="1"/>
  <c r="AI351" i="1"/>
  <c r="AN234" i="1"/>
  <c r="AN246" i="1" s="1"/>
  <c r="AN163" i="1"/>
  <c r="AM298" i="1"/>
  <c r="AM282" i="1"/>
  <c r="AL294" i="1"/>
  <c r="AM328" i="1"/>
  <c r="AL340" i="1"/>
  <c r="AP321" i="1"/>
  <c r="AP161" i="1"/>
  <c r="AP255" i="1" s="1"/>
  <c r="AP349" i="1" s="1"/>
  <c r="AP232" i="1"/>
  <c r="AP326" i="1" s="1"/>
  <c r="AQ115" i="1"/>
  <c r="AQ138" i="1"/>
  <c r="AR275" i="1"/>
  <c r="AQ261" i="1"/>
  <c r="AQ355" i="1" s="1"/>
  <c r="AQ238" i="1"/>
  <c r="AQ332" i="1" s="1"/>
  <c r="AR121" i="1"/>
  <c r="AR144" i="1"/>
  <c r="AR167" i="1" s="1"/>
  <c r="AM175" i="1"/>
  <c r="AM257" i="1"/>
  <c r="AM269" i="1" s="1"/>
  <c r="AT252" i="1"/>
  <c r="AT346" i="1" s="1"/>
  <c r="AT229" i="1"/>
  <c r="AT323" i="1" s="1"/>
  <c r="AR256" i="1"/>
  <c r="AR350" i="1" s="1"/>
  <c r="AR233" i="1"/>
  <c r="AR327" i="1" s="1"/>
  <c r="AT258" i="1"/>
  <c r="AT352" i="1" s="1"/>
  <c r="AT235" i="1"/>
  <c r="AT329" i="1" s="1"/>
  <c r="AT251" i="1"/>
  <c r="AT345" i="1" s="1"/>
  <c r="AT228" i="1"/>
  <c r="AT322" i="1" s="1"/>
  <c r="AS253" i="1"/>
  <c r="AS347" i="1" s="1"/>
  <c r="AS230" i="1"/>
  <c r="AS324" i="1" s="1"/>
  <c r="AS254" i="1"/>
  <c r="AS348" i="1" s="1"/>
  <c r="AS231" i="1"/>
  <c r="AS325" i="1" s="1"/>
  <c r="AS263" i="1"/>
  <c r="AS357" i="1" s="1"/>
  <c r="AS240" i="1"/>
  <c r="AS334" i="1" s="1"/>
  <c r="AS265" i="1"/>
  <c r="AS359" i="1" s="1"/>
  <c r="AS242" i="1"/>
  <c r="AS336" i="1" s="1"/>
  <c r="AR268" i="1"/>
  <c r="AR362" i="1" s="1"/>
  <c r="AR245" i="1"/>
  <c r="AR339" i="1" s="1"/>
  <c r="AQ250" i="1"/>
  <c r="AQ344" i="1" s="1"/>
  <c r="AQ227" i="1"/>
  <c r="AS266" i="1"/>
  <c r="AS360" i="1" s="1"/>
  <c r="AS243" i="1"/>
  <c r="AS337" i="1" s="1"/>
  <c r="AS259" i="1"/>
  <c r="AS353" i="1" s="1"/>
  <c r="AS236" i="1"/>
  <c r="AS330" i="1" s="1"/>
  <c r="AS267" i="1"/>
  <c r="AS361" i="1" s="1"/>
  <c r="AS244" i="1"/>
  <c r="AS338" i="1" s="1"/>
  <c r="AR262" i="1"/>
  <c r="AR356" i="1" s="1"/>
  <c r="AR239" i="1"/>
  <c r="AR333" i="1" s="1"/>
  <c r="AR264" i="1"/>
  <c r="AR358" i="1" s="1"/>
  <c r="AR241" i="1"/>
  <c r="AR335" i="1" s="1"/>
  <c r="AN152" i="1"/>
  <c r="AT119" i="1"/>
  <c r="AT142" i="1"/>
  <c r="AT165" i="1" s="1"/>
  <c r="AU118" i="1"/>
  <c r="AU141" i="1"/>
  <c r="AU164" i="1" s="1"/>
  <c r="AT123" i="1"/>
  <c r="AT146" i="1"/>
  <c r="AT169" i="1" s="1"/>
  <c r="AR110" i="1"/>
  <c r="AR133" i="1"/>
  <c r="AR156" i="1" s="1"/>
  <c r="AO117" i="1"/>
  <c r="AO140" i="1"/>
  <c r="AN129" i="1"/>
  <c r="AU112" i="1"/>
  <c r="AU135" i="1"/>
  <c r="AU158" i="1" s="1"/>
  <c r="AU111" i="1"/>
  <c r="AU134" i="1"/>
  <c r="AU157" i="1" s="1"/>
  <c r="AT114" i="1"/>
  <c r="AT137" i="1"/>
  <c r="AT160" i="1" s="1"/>
  <c r="AT127" i="1"/>
  <c r="AT150" i="1"/>
  <c r="AT173" i="1" s="1"/>
  <c r="AT125" i="1"/>
  <c r="AT148" i="1"/>
  <c r="AT171" i="1" s="1"/>
  <c r="AS128" i="1"/>
  <c r="AS151" i="1"/>
  <c r="AS174" i="1" s="1"/>
  <c r="AT113" i="1"/>
  <c r="AT136" i="1"/>
  <c r="AT159" i="1" s="1"/>
  <c r="AT126" i="1"/>
  <c r="AT149" i="1"/>
  <c r="AT172" i="1" s="1"/>
  <c r="AS116" i="1"/>
  <c r="AS139" i="1"/>
  <c r="AS162" i="1" s="1"/>
  <c r="AS122" i="1"/>
  <c r="AS145" i="1"/>
  <c r="AS168" i="1" s="1"/>
  <c r="AS124" i="1"/>
  <c r="AS147" i="1"/>
  <c r="AS170" i="1" s="1"/>
  <c r="AR143" i="1" l="1"/>
  <c r="AR120" i="1"/>
  <c r="AQ166" i="1"/>
  <c r="AQ260" i="1" s="1"/>
  <c r="AQ354" i="1" s="1"/>
  <c r="AQ237" i="1"/>
  <c r="AQ331" i="1" s="1"/>
  <c r="AO234" i="1"/>
  <c r="AO246" i="1" s="1"/>
  <c r="AO163" i="1"/>
  <c r="AL305" i="1"/>
  <c r="AK317" i="1"/>
  <c r="AN298" i="1"/>
  <c r="AQ321" i="1"/>
  <c r="AQ161" i="1"/>
  <c r="AQ255" i="1" s="1"/>
  <c r="AQ349" i="1" s="1"/>
  <c r="AQ232" i="1"/>
  <c r="AQ326" i="1" s="1"/>
  <c r="AN328" i="1"/>
  <c r="AM340" i="1"/>
  <c r="AJ351" i="1"/>
  <c r="AI363" i="1"/>
  <c r="AR115" i="1"/>
  <c r="AR138" i="1"/>
  <c r="AM294" i="1"/>
  <c r="AN282" i="1"/>
  <c r="AS275" i="1"/>
  <c r="AR261" i="1"/>
  <c r="AR355" i="1" s="1"/>
  <c r="AR238" i="1"/>
  <c r="AR332" i="1" s="1"/>
  <c r="AS121" i="1"/>
  <c r="AS144" i="1"/>
  <c r="AS167" i="1" s="1"/>
  <c r="AN175" i="1"/>
  <c r="AN257" i="1"/>
  <c r="AN269" i="1" s="1"/>
  <c r="AT263" i="1"/>
  <c r="AT357" i="1" s="1"/>
  <c r="AT240" i="1"/>
  <c r="AT334" i="1" s="1"/>
  <c r="AS262" i="1"/>
  <c r="AS356" i="1" s="1"/>
  <c r="AS239" i="1"/>
  <c r="AS333" i="1" s="1"/>
  <c r="AT266" i="1"/>
  <c r="AT360" i="1" s="1"/>
  <c r="AT243" i="1"/>
  <c r="AT337" i="1" s="1"/>
  <c r="AT265" i="1"/>
  <c r="AT359" i="1" s="1"/>
  <c r="AT242" i="1"/>
  <c r="AT336" i="1" s="1"/>
  <c r="AU251" i="1"/>
  <c r="AU345" i="1" s="1"/>
  <c r="AU228" i="1"/>
  <c r="AU322" i="1" s="1"/>
  <c r="AU258" i="1"/>
  <c r="AU352" i="1" s="1"/>
  <c r="AU235" i="1"/>
  <c r="AU329" i="1" s="1"/>
  <c r="AU252" i="1"/>
  <c r="AU346" i="1" s="1"/>
  <c r="AU229" i="1"/>
  <c r="AU323" i="1" s="1"/>
  <c r="AT253" i="1"/>
  <c r="AT347" i="1" s="1"/>
  <c r="AT230" i="1"/>
  <c r="AT324" i="1" s="1"/>
  <c r="AS256" i="1"/>
  <c r="AS350" i="1" s="1"/>
  <c r="AS233" i="1"/>
  <c r="AS327" i="1" s="1"/>
  <c r="AS268" i="1"/>
  <c r="AS362" i="1" s="1"/>
  <c r="AS245" i="1"/>
  <c r="AS339" i="1" s="1"/>
  <c r="AT254" i="1"/>
  <c r="AT348" i="1" s="1"/>
  <c r="AT231" i="1"/>
  <c r="AT325" i="1" s="1"/>
  <c r="AS264" i="1"/>
  <c r="AS358" i="1" s="1"/>
  <c r="AS241" i="1"/>
  <c r="AS335" i="1" s="1"/>
  <c r="AT267" i="1"/>
  <c r="AT361" i="1" s="1"/>
  <c r="AT244" i="1"/>
  <c r="AT338" i="1" s="1"/>
  <c r="AR250" i="1"/>
  <c r="AR344" i="1" s="1"/>
  <c r="AR227" i="1"/>
  <c r="AT259" i="1"/>
  <c r="AT353" i="1" s="1"/>
  <c r="AT236" i="1"/>
  <c r="AT330" i="1" s="1"/>
  <c r="AO152" i="1"/>
  <c r="AU113" i="1"/>
  <c r="AU136" i="1"/>
  <c r="AU159" i="1" s="1"/>
  <c r="AT116" i="1"/>
  <c r="AT139" i="1"/>
  <c r="AT162" i="1" s="1"/>
  <c r="AT124" i="1"/>
  <c r="AT147" i="1"/>
  <c r="AT170" i="1" s="1"/>
  <c r="AV112" i="1"/>
  <c r="AV135" i="1"/>
  <c r="AV158" i="1" s="1"/>
  <c r="AT122" i="1"/>
  <c r="AT145" i="1"/>
  <c r="AT168" i="1" s="1"/>
  <c r="AU127" i="1"/>
  <c r="AU150" i="1"/>
  <c r="AU173" i="1" s="1"/>
  <c r="AT128" i="1"/>
  <c r="AT151" i="1"/>
  <c r="AT174" i="1" s="1"/>
  <c r="AU125" i="1"/>
  <c r="AU148" i="1"/>
  <c r="AU171" i="1" s="1"/>
  <c r="AU123" i="1"/>
  <c r="AU146" i="1"/>
  <c r="AU169" i="1" s="1"/>
  <c r="AU114" i="1"/>
  <c r="AU137" i="1"/>
  <c r="AU160" i="1" s="1"/>
  <c r="AP117" i="1"/>
  <c r="AP140" i="1"/>
  <c r="AO129" i="1"/>
  <c r="AV118" i="1"/>
  <c r="AV141" i="1"/>
  <c r="AV164" i="1" s="1"/>
  <c r="AU126" i="1"/>
  <c r="AU149" i="1"/>
  <c r="AU172" i="1" s="1"/>
  <c r="AV111" i="1"/>
  <c r="AV134" i="1"/>
  <c r="AV157" i="1" s="1"/>
  <c r="AS110" i="1"/>
  <c r="AS133" i="1"/>
  <c r="AS156" i="1" s="1"/>
  <c r="AU119" i="1"/>
  <c r="AU142" i="1"/>
  <c r="AU165" i="1" s="1"/>
  <c r="AS120" i="1" l="1"/>
  <c r="AS143" i="1"/>
  <c r="AR166" i="1"/>
  <c r="AR260" i="1" s="1"/>
  <c r="AR354" i="1" s="1"/>
  <c r="AR237" i="1"/>
  <c r="AR331" i="1" s="1"/>
  <c r="AP234" i="1"/>
  <c r="AP246" i="1" s="1"/>
  <c r="AP163" i="1"/>
  <c r="AR321" i="1"/>
  <c r="AK351" i="1"/>
  <c r="AJ363" i="1"/>
  <c r="AO328" i="1"/>
  <c r="AN340" i="1"/>
  <c r="AS115" i="1"/>
  <c r="AS138" i="1"/>
  <c r="AM305" i="1"/>
  <c r="AL317" i="1"/>
  <c r="AO298" i="1"/>
  <c r="AO282" i="1"/>
  <c r="AN294" i="1"/>
  <c r="AR161" i="1"/>
  <c r="AR255" i="1" s="1"/>
  <c r="AR349" i="1" s="1"/>
  <c r="AR232" i="1"/>
  <c r="AR326" i="1" s="1"/>
  <c r="AT275" i="1"/>
  <c r="AS261" i="1"/>
  <c r="AS355" i="1" s="1"/>
  <c r="AS238" i="1"/>
  <c r="AS332" i="1" s="1"/>
  <c r="AT144" i="1"/>
  <c r="AT167" i="1" s="1"/>
  <c r="AT121" i="1"/>
  <c r="AO175" i="1"/>
  <c r="AO257" i="1"/>
  <c r="AO269" i="1" s="1"/>
  <c r="AU266" i="1"/>
  <c r="AU360" i="1" s="1"/>
  <c r="AU243" i="1"/>
  <c r="AU337" i="1" s="1"/>
  <c r="AU259" i="1"/>
  <c r="AU353" i="1" s="1"/>
  <c r="AU236" i="1"/>
  <c r="AU330" i="1" s="1"/>
  <c r="AV258" i="1"/>
  <c r="AV352" i="1" s="1"/>
  <c r="AV235" i="1"/>
  <c r="AV329" i="1" s="1"/>
  <c r="AT256" i="1"/>
  <c r="AT350" i="1" s="1"/>
  <c r="AT233" i="1"/>
  <c r="AT327" i="1" s="1"/>
  <c r="AT268" i="1"/>
  <c r="AT362" i="1" s="1"/>
  <c r="AT245" i="1"/>
  <c r="AT339" i="1" s="1"/>
  <c r="AU263" i="1"/>
  <c r="AU357" i="1" s="1"/>
  <c r="AU240" i="1"/>
  <c r="AU334" i="1" s="1"/>
  <c r="AT264" i="1"/>
  <c r="AT358" i="1" s="1"/>
  <c r="AT241" i="1"/>
  <c r="AT335" i="1" s="1"/>
  <c r="AU267" i="1"/>
  <c r="AU361" i="1" s="1"/>
  <c r="AU244" i="1"/>
  <c r="AU338" i="1" s="1"/>
  <c r="AS250" i="1"/>
  <c r="AS344" i="1" s="1"/>
  <c r="AS227" i="1"/>
  <c r="AT262" i="1"/>
  <c r="AT356" i="1" s="1"/>
  <c r="AT239" i="1"/>
  <c r="AT333" i="1" s="1"/>
  <c r="AU253" i="1"/>
  <c r="AU347" i="1" s="1"/>
  <c r="AU230" i="1"/>
  <c r="AU324" i="1" s="1"/>
  <c r="AV251" i="1"/>
  <c r="AV345" i="1" s="1"/>
  <c r="AV228" i="1"/>
  <c r="AV322" i="1" s="1"/>
  <c r="AU254" i="1"/>
  <c r="AU348" i="1" s="1"/>
  <c r="AU231" i="1"/>
  <c r="AU325" i="1" s="1"/>
  <c r="AU265" i="1"/>
  <c r="AU359" i="1" s="1"/>
  <c r="AU242" i="1"/>
  <c r="AU336" i="1" s="1"/>
  <c r="AV252" i="1"/>
  <c r="AV346" i="1" s="1"/>
  <c r="AV229" i="1"/>
  <c r="AV323" i="1" s="1"/>
  <c r="AP152" i="1"/>
  <c r="AV119" i="1"/>
  <c r="AV142" i="1"/>
  <c r="AV165" i="1" s="1"/>
  <c r="AU124" i="1"/>
  <c r="AU147" i="1"/>
  <c r="AU170" i="1" s="1"/>
  <c r="AV123" i="1"/>
  <c r="AV146" i="1"/>
  <c r="AV169" i="1" s="1"/>
  <c r="AU128" i="1"/>
  <c r="AU151" i="1"/>
  <c r="AU174" i="1" s="1"/>
  <c r="AT110" i="1"/>
  <c r="AT133" i="1"/>
  <c r="AT156" i="1" s="1"/>
  <c r="AV127" i="1"/>
  <c r="AV150" i="1"/>
  <c r="AV173" i="1" s="1"/>
  <c r="AW118" i="1"/>
  <c r="AW141" i="1"/>
  <c r="AW164" i="1" s="1"/>
  <c r="AU116" i="1"/>
  <c r="AU139" i="1"/>
  <c r="AU162" i="1" s="1"/>
  <c r="AQ117" i="1"/>
  <c r="AQ140" i="1"/>
  <c r="AP129" i="1"/>
  <c r="AW111" i="1"/>
  <c r="AW134" i="1"/>
  <c r="AW157" i="1" s="1"/>
  <c r="AU122" i="1"/>
  <c r="AU145" i="1"/>
  <c r="AU168" i="1" s="1"/>
  <c r="AV113" i="1"/>
  <c r="AV136" i="1"/>
  <c r="AV159" i="1" s="1"/>
  <c r="AV114" i="1"/>
  <c r="AV137" i="1"/>
  <c r="AV160" i="1" s="1"/>
  <c r="AV126" i="1"/>
  <c r="AV149" i="1"/>
  <c r="AV172" i="1" s="1"/>
  <c r="AV125" i="1"/>
  <c r="AV148" i="1"/>
  <c r="AV171" i="1" s="1"/>
  <c r="AW112" i="1"/>
  <c r="AW135" i="1"/>
  <c r="AW158" i="1" s="1"/>
  <c r="AS166" i="1" l="1"/>
  <c r="AS260" i="1" s="1"/>
  <c r="AS354" i="1" s="1"/>
  <c r="AS237" i="1"/>
  <c r="AS331" i="1" s="1"/>
  <c r="AT120" i="1"/>
  <c r="AT143" i="1"/>
  <c r="AP328" i="1"/>
  <c r="AO340" i="1"/>
  <c r="AT115" i="1"/>
  <c r="AT138" i="1"/>
  <c r="AP298" i="1"/>
  <c r="AL351" i="1"/>
  <c r="AK363" i="1"/>
  <c r="AP282" i="1"/>
  <c r="AO294" i="1"/>
  <c r="AN305" i="1"/>
  <c r="AM317" i="1"/>
  <c r="AS321" i="1"/>
  <c r="AQ234" i="1"/>
  <c r="AQ246" i="1" s="1"/>
  <c r="AQ163" i="1"/>
  <c r="AS161" i="1"/>
  <c r="AS255" i="1" s="1"/>
  <c r="AS349" i="1" s="1"/>
  <c r="AS232" i="1"/>
  <c r="AS326" i="1" s="1"/>
  <c r="AU275" i="1"/>
  <c r="AT261" i="1"/>
  <c r="AT355" i="1" s="1"/>
  <c r="AT238" i="1"/>
  <c r="AT332" i="1" s="1"/>
  <c r="AU144" i="1"/>
  <c r="AU167" i="1" s="1"/>
  <c r="AU121" i="1"/>
  <c r="AP175" i="1"/>
  <c r="AP257" i="1"/>
  <c r="AP269" i="1" s="1"/>
  <c r="AU268" i="1"/>
  <c r="AU362" i="1" s="1"/>
  <c r="AU245" i="1"/>
  <c r="AU339" i="1" s="1"/>
  <c r="AW252" i="1"/>
  <c r="AW346" i="1" s="1"/>
  <c r="AW229" i="1"/>
  <c r="AW323" i="1" s="1"/>
  <c r="AV266" i="1"/>
  <c r="AV360" i="1" s="1"/>
  <c r="AV243" i="1"/>
  <c r="AV337" i="1" s="1"/>
  <c r="AW251" i="1"/>
  <c r="AW345" i="1" s="1"/>
  <c r="AW228" i="1"/>
  <c r="AW322" i="1" s="1"/>
  <c r="AV263" i="1"/>
  <c r="AV357" i="1" s="1"/>
  <c r="AV240" i="1"/>
  <c r="AV334" i="1" s="1"/>
  <c r="AU256" i="1"/>
  <c r="AU350" i="1" s="1"/>
  <c r="AU233" i="1"/>
  <c r="AU327" i="1" s="1"/>
  <c r="AU264" i="1"/>
  <c r="AU358" i="1" s="1"/>
  <c r="AU241" i="1"/>
  <c r="AU335" i="1" s="1"/>
  <c r="AV254" i="1"/>
  <c r="AV348" i="1" s="1"/>
  <c r="AV231" i="1"/>
  <c r="AV325" i="1" s="1"/>
  <c r="AV253" i="1"/>
  <c r="AV347" i="1" s="1"/>
  <c r="AV230" i="1"/>
  <c r="AV324" i="1" s="1"/>
  <c r="AV267" i="1"/>
  <c r="AV361" i="1" s="1"/>
  <c r="AV244" i="1"/>
  <c r="AV338" i="1" s="1"/>
  <c r="AV265" i="1"/>
  <c r="AV359" i="1" s="1"/>
  <c r="AV242" i="1"/>
  <c r="AV336" i="1" s="1"/>
  <c r="AU262" i="1"/>
  <c r="AU356" i="1" s="1"/>
  <c r="AU239" i="1"/>
  <c r="AU333" i="1" s="1"/>
  <c r="AW258" i="1"/>
  <c r="AW352" i="1" s="1"/>
  <c r="AW235" i="1"/>
  <c r="AW329" i="1" s="1"/>
  <c r="AT250" i="1"/>
  <c r="AT344" i="1" s="1"/>
  <c r="AT227" i="1"/>
  <c r="AV259" i="1"/>
  <c r="AV353" i="1" s="1"/>
  <c r="AV236" i="1"/>
  <c r="AV330" i="1" s="1"/>
  <c r="AQ152" i="1"/>
  <c r="AW114" i="1"/>
  <c r="AW137" i="1"/>
  <c r="AW160" i="1" s="1"/>
  <c r="AX112" i="1"/>
  <c r="AY135" i="1" s="1"/>
  <c r="AX135" i="1"/>
  <c r="AX158" i="1" s="1"/>
  <c r="AV116" i="1"/>
  <c r="AV139" i="1"/>
  <c r="AV162" i="1" s="1"/>
  <c r="AW123" i="1"/>
  <c r="AW146" i="1"/>
  <c r="AW169" i="1" s="1"/>
  <c r="AW125" i="1"/>
  <c r="AW148" i="1"/>
  <c r="AW171" i="1" s="1"/>
  <c r="AV122" i="1"/>
  <c r="AV145" i="1"/>
  <c r="AV168" i="1" s="1"/>
  <c r="AX118" i="1"/>
  <c r="AY141" i="1" s="1"/>
  <c r="AX141" i="1"/>
  <c r="AX164" i="1" s="1"/>
  <c r="AR117" i="1"/>
  <c r="AR140" i="1"/>
  <c r="AQ129" i="1"/>
  <c r="AV128" i="1"/>
  <c r="AV151" i="1"/>
  <c r="AV174" i="1" s="1"/>
  <c r="AW113" i="1"/>
  <c r="AW136" i="1"/>
  <c r="AW159" i="1" s="1"/>
  <c r="AW127" i="1"/>
  <c r="AW150" i="1"/>
  <c r="AW173" i="1" s="1"/>
  <c r="AV124" i="1"/>
  <c r="AV147" i="1"/>
  <c r="AV170" i="1" s="1"/>
  <c r="AW126" i="1"/>
  <c r="AW149" i="1"/>
  <c r="AW172" i="1" s="1"/>
  <c r="AX111" i="1"/>
  <c r="AY134" i="1" s="1"/>
  <c r="AX134" i="1"/>
  <c r="AX157" i="1" s="1"/>
  <c r="AU110" i="1"/>
  <c r="AU133" i="1"/>
  <c r="AU156" i="1" s="1"/>
  <c r="AW119" i="1"/>
  <c r="AW142" i="1"/>
  <c r="AW165" i="1" s="1"/>
  <c r="AU120" i="1" l="1"/>
  <c r="AU143" i="1"/>
  <c r="AT166" i="1"/>
  <c r="AT260" i="1" s="1"/>
  <c r="AT354" i="1" s="1"/>
  <c r="AT237" i="1"/>
  <c r="AT331" i="1" s="1"/>
  <c r="AU115" i="1"/>
  <c r="AU138" i="1"/>
  <c r="AR234" i="1"/>
  <c r="AR246" i="1" s="1"/>
  <c r="AR163" i="1"/>
  <c r="AT161" i="1"/>
  <c r="AT255" i="1" s="1"/>
  <c r="AT349" i="1" s="1"/>
  <c r="AT232" i="1"/>
  <c r="AT326" i="1" s="1"/>
  <c r="AY229" i="1"/>
  <c r="AY158" i="1"/>
  <c r="AY252" i="1" s="1"/>
  <c r="AQ282" i="1"/>
  <c r="AP294" i="1"/>
  <c r="AQ328" i="1"/>
  <c r="AP340" i="1"/>
  <c r="AT321" i="1"/>
  <c r="AL363" i="1"/>
  <c r="AM351" i="1"/>
  <c r="AY228" i="1"/>
  <c r="AY157" i="1"/>
  <c r="AY251" i="1" s="1"/>
  <c r="AY235" i="1"/>
  <c r="AY164" i="1"/>
  <c r="AY258" i="1" s="1"/>
  <c r="AO305" i="1"/>
  <c r="AN317" i="1"/>
  <c r="AQ298" i="1"/>
  <c r="AV275" i="1"/>
  <c r="AU261" i="1"/>
  <c r="AU355" i="1" s="1"/>
  <c r="AU238" i="1"/>
  <c r="AU332" i="1" s="1"/>
  <c r="AV144" i="1"/>
  <c r="AV167" i="1" s="1"/>
  <c r="AV121" i="1"/>
  <c r="AQ175" i="1"/>
  <c r="AQ257" i="1"/>
  <c r="AQ269" i="1" s="1"/>
  <c r="AW265" i="1"/>
  <c r="AW359" i="1" s="1"/>
  <c r="AW242" i="1"/>
  <c r="AW336" i="1" s="1"/>
  <c r="AU250" i="1"/>
  <c r="AU344" i="1" s="1"/>
  <c r="AU227" i="1"/>
  <c r="AW266" i="1"/>
  <c r="AW360" i="1" s="1"/>
  <c r="AW243" i="1"/>
  <c r="AW337" i="1" s="1"/>
  <c r="AV268" i="1"/>
  <c r="AV362" i="1" s="1"/>
  <c r="AV245" i="1"/>
  <c r="AV339" i="1" s="1"/>
  <c r="AW263" i="1"/>
  <c r="AW357" i="1" s="1"/>
  <c r="AW240" i="1"/>
  <c r="AW334" i="1" s="1"/>
  <c r="AW254" i="1"/>
  <c r="AW348" i="1" s="1"/>
  <c r="AW231" i="1"/>
  <c r="AW325" i="1" s="1"/>
  <c r="AV262" i="1"/>
  <c r="AV356" i="1" s="1"/>
  <c r="AV239" i="1"/>
  <c r="AV333" i="1" s="1"/>
  <c r="AV264" i="1"/>
  <c r="AV358" i="1" s="1"/>
  <c r="AV241" i="1"/>
  <c r="AV335" i="1" s="1"/>
  <c r="AX252" i="1"/>
  <c r="AX346" i="1" s="1"/>
  <c r="AX229" i="1"/>
  <c r="AX323" i="1" s="1"/>
  <c r="AW267" i="1"/>
  <c r="AW361" i="1" s="1"/>
  <c r="AW244" i="1"/>
  <c r="AW338" i="1" s="1"/>
  <c r="AW253" i="1"/>
  <c r="AW347" i="1" s="1"/>
  <c r="AW230" i="1"/>
  <c r="AW324" i="1" s="1"/>
  <c r="AW259" i="1"/>
  <c r="AW353" i="1" s="1"/>
  <c r="AW236" i="1"/>
  <c r="AW330" i="1" s="1"/>
  <c r="AX251" i="1"/>
  <c r="AX345" i="1" s="1"/>
  <c r="AX228" i="1"/>
  <c r="AX322" i="1" s="1"/>
  <c r="AX258" i="1"/>
  <c r="AX352" i="1" s="1"/>
  <c r="AX235" i="1"/>
  <c r="AX329" i="1" s="1"/>
  <c r="AV256" i="1"/>
  <c r="AV350" i="1" s="1"/>
  <c r="AV233" i="1"/>
  <c r="AV327" i="1" s="1"/>
  <c r="AZ134" i="1"/>
  <c r="AZ135" i="1"/>
  <c r="AZ141" i="1"/>
  <c r="AR152" i="1"/>
  <c r="AX119" i="1"/>
  <c r="AY142" i="1" s="1"/>
  <c r="AX142" i="1"/>
  <c r="AX165" i="1" s="1"/>
  <c r="AW128" i="1"/>
  <c r="AW151" i="1"/>
  <c r="AW174" i="1" s="1"/>
  <c r="AV110" i="1"/>
  <c r="AV133" i="1"/>
  <c r="AV156" i="1" s="1"/>
  <c r="AX125" i="1"/>
  <c r="AY148" i="1" s="1"/>
  <c r="AX148" i="1"/>
  <c r="AX171" i="1" s="1"/>
  <c r="AW116" i="1"/>
  <c r="AW139" i="1"/>
  <c r="AW162" i="1" s="1"/>
  <c r="AX126" i="1"/>
  <c r="AY149" i="1" s="1"/>
  <c r="AX149" i="1"/>
  <c r="AX172" i="1" s="1"/>
  <c r="AW124" i="1"/>
  <c r="AW147" i="1"/>
  <c r="AW170" i="1" s="1"/>
  <c r="AS117" i="1"/>
  <c r="AS140" i="1"/>
  <c r="AR129" i="1"/>
  <c r="AX127" i="1"/>
  <c r="AY150" i="1" s="1"/>
  <c r="AX150" i="1"/>
  <c r="AX173" i="1" s="1"/>
  <c r="AX113" i="1"/>
  <c r="AY136" i="1" s="1"/>
  <c r="AX136" i="1"/>
  <c r="AX159" i="1" s="1"/>
  <c r="AW122" i="1"/>
  <c r="AW145" i="1"/>
  <c r="AW168" i="1" s="1"/>
  <c r="AX123" i="1"/>
  <c r="AY146" i="1" s="1"/>
  <c r="AX146" i="1"/>
  <c r="AX169" i="1" s="1"/>
  <c r="AX114" i="1"/>
  <c r="AY137" i="1" s="1"/>
  <c r="AX137" i="1"/>
  <c r="AX160" i="1" s="1"/>
  <c r="AY322" i="1" l="1"/>
  <c r="AU166" i="1"/>
  <c r="AU260" i="1" s="1"/>
  <c r="AU354" i="1" s="1"/>
  <c r="AU237" i="1"/>
  <c r="AU331" i="1" s="1"/>
  <c r="AV120" i="1"/>
  <c r="AV143" i="1"/>
  <c r="AY323" i="1"/>
  <c r="AY231" i="1"/>
  <c r="AY160" i="1"/>
  <c r="AY254" i="1" s="1"/>
  <c r="AY243" i="1"/>
  <c r="AY172" i="1"/>
  <c r="AY266" i="1" s="1"/>
  <c r="AQ294" i="1"/>
  <c r="AR282" i="1"/>
  <c r="AV115" i="1"/>
  <c r="AV138" i="1"/>
  <c r="AY329" i="1"/>
  <c r="AY244" i="1"/>
  <c r="AY173" i="1"/>
  <c r="AM363" i="1"/>
  <c r="AN351" i="1"/>
  <c r="AS234" i="1"/>
  <c r="AS246" i="1" s="1"/>
  <c r="AS163" i="1"/>
  <c r="AY236" i="1"/>
  <c r="AY165" i="1"/>
  <c r="AY259" i="1" s="1"/>
  <c r="AU321" i="1"/>
  <c r="AZ228" i="1"/>
  <c r="BA228" i="1" s="1"/>
  <c r="AZ157" i="1"/>
  <c r="BA157" i="1" s="1"/>
  <c r="BA134" i="1"/>
  <c r="AR298" i="1"/>
  <c r="AU161" i="1"/>
  <c r="AU255" i="1" s="1"/>
  <c r="AU349" i="1" s="1"/>
  <c r="AU232" i="1"/>
  <c r="AU326" i="1" s="1"/>
  <c r="AY242" i="1"/>
  <c r="AY171" i="1"/>
  <c r="AY265" i="1" s="1"/>
  <c r="AR328" i="1"/>
  <c r="AQ340" i="1"/>
  <c r="AY240" i="1"/>
  <c r="AY169" i="1"/>
  <c r="AY263" i="1" s="1"/>
  <c r="AZ229" i="1"/>
  <c r="BA229" i="1" s="1"/>
  <c r="AZ158" i="1"/>
  <c r="BA158" i="1" s="1"/>
  <c r="BA135" i="1"/>
  <c r="AY230" i="1"/>
  <c r="AY159" i="1"/>
  <c r="AZ235" i="1"/>
  <c r="BA235" i="1" s="1"/>
  <c r="AZ164" i="1"/>
  <c r="BA164" i="1" s="1"/>
  <c r="BA141" i="1"/>
  <c r="AP305" i="1"/>
  <c r="AO317" i="1"/>
  <c r="AY345" i="1"/>
  <c r="AY352" i="1"/>
  <c r="AY346" i="1"/>
  <c r="AW275" i="1"/>
  <c r="AV261" i="1"/>
  <c r="AV355" i="1" s="1"/>
  <c r="AV238" i="1"/>
  <c r="AV332" i="1" s="1"/>
  <c r="AW121" i="1"/>
  <c r="AW144" i="1"/>
  <c r="AW167" i="1" s="1"/>
  <c r="AR175" i="1"/>
  <c r="AR257" i="1"/>
  <c r="AR269" i="1" s="1"/>
  <c r="AW264" i="1"/>
  <c r="AW358" i="1" s="1"/>
  <c r="AW241" i="1"/>
  <c r="AW335" i="1" s="1"/>
  <c r="AX253" i="1"/>
  <c r="AX347" i="1" s="1"/>
  <c r="AX230" i="1"/>
  <c r="AX324" i="1" s="1"/>
  <c r="AW268" i="1"/>
  <c r="AW362" i="1" s="1"/>
  <c r="AW245" i="1"/>
  <c r="AW339" i="1" s="1"/>
  <c r="AW262" i="1"/>
  <c r="AW356" i="1" s="1"/>
  <c r="AW239" i="1"/>
  <c r="AW333" i="1" s="1"/>
  <c r="AX263" i="1"/>
  <c r="AX357" i="1" s="1"/>
  <c r="AX240" i="1"/>
  <c r="AX334" i="1" s="1"/>
  <c r="AV250" i="1"/>
  <c r="AV344" i="1" s="1"/>
  <c r="AV227" i="1"/>
  <c r="AX254" i="1"/>
  <c r="AX348" i="1" s="1"/>
  <c r="AX231" i="1"/>
  <c r="AX325" i="1" s="1"/>
  <c r="AX266" i="1"/>
  <c r="AX360" i="1" s="1"/>
  <c r="AX243" i="1"/>
  <c r="AX337" i="1" s="1"/>
  <c r="AX267" i="1"/>
  <c r="AX361" i="1" s="1"/>
  <c r="AX244" i="1"/>
  <c r="AX338" i="1" s="1"/>
  <c r="AW256" i="1"/>
  <c r="AW350" i="1" s="1"/>
  <c r="AW233" i="1"/>
  <c r="AW327" i="1" s="1"/>
  <c r="AX265" i="1"/>
  <c r="AX359" i="1" s="1"/>
  <c r="AX242" i="1"/>
  <c r="AX336" i="1" s="1"/>
  <c r="AX259" i="1"/>
  <c r="AX353" i="1" s="1"/>
  <c r="AX236" i="1"/>
  <c r="AX330" i="1" s="1"/>
  <c r="AZ146" i="1"/>
  <c r="AS152" i="1"/>
  <c r="AZ148" i="1"/>
  <c r="AZ142" i="1"/>
  <c r="AZ136" i="1"/>
  <c r="AY253" i="1"/>
  <c r="AZ137" i="1"/>
  <c r="AZ149" i="1"/>
  <c r="AZ150" i="1"/>
  <c r="AY267" i="1"/>
  <c r="AW110" i="1"/>
  <c r="AW133" i="1"/>
  <c r="AW156" i="1" s="1"/>
  <c r="AX116" i="1"/>
  <c r="AY139" i="1" s="1"/>
  <c r="AX139" i="1"/>
  <c r="AX162" i="1" s="1"/>
  <c r="AT117" i="1"/>
  <c r="AT140" i="1"/>
  <c r="AS129" i="1"/>
  <c r="AX128" i="1"/>
  <c r="AY151" i="1" s="1"/>
  <c r="AX151" i="1"/>
  <c r="AX174" i="1" s="1"/>
  <c r="AX122" i="1"/>
  <c r="AY145" i="1" s="1"/>
  <c r="AX145" i="1"/>
  <c r="AX168" i="1" s="1"/>
  <c r="AX124" i="1"/>
  <c r="AY147" i="1" s="1"/>
  <c r="AX147" i="1"/>
  <c r="AX170" i="1" s="1"/>
  <c r="AY337" i="1" l="1"/>
  <c r="AY353" i="1"/>
  <c r="AY336" i="1"/>
  <c r="AW120" i="1"/>
  <c r="AW143" i="1"/>
  <c r="AV166" i="1"/>
  <c r="AV260" i="1" s="1"/>
  <c r="AV354" i="1" s="1"/>
  <c r="AV237" i="1"/>
  <c r="AV331" i="1" s="1"/>
  <c r="AY330" i="1"/>
  <c r="AY338" i="1"/>
  <c r="AZ322" i="1"/>
  <c r="AY334" i="1"/>
  <c r="AY324" i="1"/>
  <c r="AY245" i="1"/>
  <c r="AY174" i="1"/>
  <c r="AY268" i="1" s="1"/>
  <c r="AZ230" i="1"/>
  <c r="BA230" i="1" s="1"/>
  <c r="AZ159" i="1"/>
  <c r="BA159" i="1" s="1"/>
  <c r="BA136" i="1"/>
  <c r="AW138" i="1"/>
  <c r="AW115" i="1"/>
  <c r="AY360" i="1"/>
  <c r="AY233" i="1"/>
  <c r="AY162" i="1"/>
  <c r="AY256" i="1" s="1"/>
  <c r="AY239" i="1"/>
  <c r="AY168" i="1"/>
  <c r="AY262" i="1" s="1"/>
  <c r="AY348" i="1"/>
  <c r="AZ329" i="1"/>
  <c r="AS282" i="1"/>
  <c r="AR294" i="1"/>
  <c r="AZ165" i="1"/>
  <c r="BA165" i="1" s="1"/>
  <c r="BA142" i="1"/>
  <c r="AY241" i="1"/>
  <c r="AY170" i="1"/>
  <c r="AY264" i="1" s="1"/>
  <c r="AV321" i="1"/>
  <c r="AV161" i="1"/>
  <c r="AV255" i="1" s="1"/>
  <c r="AV349" i="1" s="1"/>
  <c r="AV232" i="1"/>
  <c r="AV326" i="1" s="1"/>
  <c r="AN363" i="1"/>
  <c r="AO351" i="1"/>
  <c r="AQ305" i="1"/>
  <c r="AP317" i="1"/>
  <c r="AZ160" i="1"/>
  <c r="BA160" i="1" s="1"/>
  <c r="BA137" i="1"/>
  <c r="AZ242" i="1"/>
  <c r="BA242" i="1" s="1"/>
  <c r="AZ171" i="1"/>
  <c r="BA171" i="1" s="1"/>
  <c r="BA148" i="1"/>
  <c r="AZ169" i="1"/>
  <c r="BA169" i="1" s="1"/>
  <c r="BA146" i="1"/>
  <c r="AS328" i="1"/>
  <c r="AR340" i="1"/>
  <c r="AZ173" i="1"/>
  <c r="BA173" i="1" s="1"/>
  <c r="BA150" i="1"/>
  <c r="AT234" i="1"/>
  <c r="AT246" i="1" s="1"/>
  <c r="AT163" i="1"/>
  <c r="AY325" i="1"/>
  <c r="AZ172" i="1"/>
  <c r="BA172" i="1" s="1"/>
  <c r="BA149" i="1"/>
  <c r="AY359" i="1"/>
  <c r="AS298" i="1"/>
  <c r="AZ323" i="1"/>
  <c r="AY361" i="1"/>
  <c r="AY347" i="1"/>
  <c r="AY357" i="1"/>
  <c r="AX275" i="1"/>
  <c r="AX121" i="1"/>
  <c r="AY144" i="1" s="1"/>
  <c r="AY167" i="1" s="1"/>
  <c r="AX144" i="1"/>
  <c r="AX167" i="1" s="1"/>
  <c r="AW238" i="1"/>
  <c r="AW332" i="1" s="1"/>
  <c r="AS175" i="1"/>
  <c r="AS257" i="1"/>
  <c r="AS269" i="1" s="1"/>
  <c r="AZ258" i="1"/>
  <c r="BA258" i="1" s="1"/>
  <c r="AZ252" i="1"/>
  <c r="BA252" i="1" s="1"/>
  <c r="AZ251" i="1"/>
  <c r="BA251" i="1" s="1"/>
  <c r="AX264" i="1"/>
  <c r="AX358" i="1" s="1"/>
  <c r="AX241" i="1"/>
  <c r="AX335" i="1" s="1"/>
  <c r="AZ267" i="1"/>
  <c r="BA267" i="1" s="1"/>
  <c r="AZ244" i="1"/>
  <c r="BA244" i="1" s="1"/>
  <c r="AZ240" i="1"/>
  <c r="BA240" i="1" s="1"/>
  <c r="AX256" i="1"/>
  <c r="AX350" i="1" s="1"/>
  <c r="AX233" i="1"/>
  <c r="AX327" i="1" s="1"/>
  <c r="AX262" i="1"/>
  <c r="AX356" i="1" s="1"/>
  <c r="AX239" i="1"/>
  <c r="AX333" i="1" s="1"/>
  <c r="AY333" i="1" s="1"/>
  <c r="AZ231" i="1"/>
  <c r="BA231" i="1" s="1"/>
  <c r="AZ236" i="1"/>
  <c r="BA236" i="1" s="1"/>
  <c r="AX268" i="1"/>
  <c r="AX362" i="1" s="1"/>
  <c r="AX245" i="1"/>
  <c r="AX339" i="1" s="1"/>
  <c r="AZ243" i="1"/>
  <c r="BA243" i="1" s="1"/>
  <c r="AW250" i="1"/>
  <c r="AW344" i="1" s="1"/>
  <c r="AW227" i="1"/>
  <c r="AT152" i="1"/>
  <c r="AZ151" i="1"/>
  <c r="AZ147" i="1"/>
  <c r="AZ139" i="1"/>
  <c r="AZ145" i="1"/>
  <c r="AX110" i="1"/>
  <c r="AX133" i="1"/>
  <c r="AX156" i="1" s="1"/>
  <c r="AU117" i="1"/>
  <c r="AU140" i="1"/>
  <c r="AT129" i="1"/>
  <c r="AY339" i="1" l="1"/>
  <c r="AZ263" i="1"/>
  <c r="BA263" i="1" s="1"/>
  <c r="AZ259" i="1"/>
  <c r="BA259" i="1" s="1"/>
  <c r="AZ336" i="1"/>
  <c r="AZ324" i="1"/>
  <c r="AW166" i="1"/>
  <c r="AW260" i="1" s="1"/>
  <c r="AW354" i="1" s="1"/>
  <c r="AW237" i="1"/>
  <c r="AW331" i="1" s="1"/>
  <c r="AZ254" i="1"/>
  <c r="BA254" i="1" s="1"/>
  <c r="AY335" i="1"/>
  <c r="AX120" i="1"/>
  <c r="AY143" i="1" s="1"/>
  <c r="AX143" i="1"/>
  <c r="AY350" i="1"/>
  <c r="AY327" i="1"/>
  <c r="AZ245" i="1"/>
  <c r="BA245" i="1" s="1"/>
  <c r="AZ174" i="1"/>
  <c r="BA174" i="1" s="1"/>
  <c r="BA151" i="1"/>
  <c r="AT328" i="1"/>
  <c r="AS340" i="1"/>
  <c r="AW321" i="1"/>
  <c r="AZ337" i="1"/>
  <c r="AX138" i="1"/>
  <c r="AX115" i="1"/>
  <c r="AY138" i="1" s="1"/>
  <c r="AZ168" i="1"/>
  <c r="BA168" i="1" s="1"/>
  <c r="BA145" i="1"/>
  <c r="AZ325" i="1"/>
  <c r="AU234" i="1"/>
  <c r="AU246" i="1" s="1"/>
  <c r="AU163" i="1"/>
  <c r="AY358" i="1"/>
  <c r="AZ334" i="1"/>
  <c r="AW161" i="1"/>
  <c r="AW255" i="1" s="1"/>
  <c r="AW349" i="1" s="1"/>
  <c r="AW232" i="1"/>
  <c r="AW326" i="1" s="1"/>
  <c r="AZ162" i="1"/>
  <c r="BA162" i="1" s="1"/>
  <c r="BA139" i="1"/>
  <c r="AY356" i="1"/>
  <c r="AT298" i="1"/>
  <c r="AZ170" i="1"/>
  <c r="BA170" i="1" s="1"/>
  <c r="BA147" i="1"/>
  <c r="AY362" i="1"/>
  <c r="AZ346" i="1"/>
  <c r="AR305" i="1"/>
  <c r="AQ317" i="1"/>
  <c r="AP351" i="1"/>
  <c r="AO363" i="1"/>
  <c r="AZ338" i="1"/>
  <c r="AT282" i="1"/>
  <c r="AS294" i="1"/>
  <c r="AZ330" i="1"/>
  <c r="AZ345" i="1"/>
  <c r="AZ352" i="1"/>
  <c r="AZ357" i="1"/>
  <c r="AZ361" i="1"/>
  <c r="AY275" i="1"/>
  <c r="AW261" i="1"/>
  <c r="AW355" i="1" s="1"/>
  <c r="AX261" i="1"/>
  <c r="AX238" i="1"/>
  <c r="AX332" i="1" s="1"/>
  <c r="AY238" i="1"/>
  <c r="AY261" i="1"/>
  <c r="AZ144" i="1"/>
  <c r="AZ265" i="1"/>
  <c r="BA265" i="1" s="1"/>
  <c r="AZ253" i="1"/>
  <c r="BA253" i="1" s="1"/>
  <c r="AT175" i="1"/>
  <c r="AT257" i="1"/>
  <c r="AT269" i="1" s="1"/>
  <c r="AZ266" i="1"/>
  <c r="BA266" i="1" s="1"/>
  <c r="AZ241" i="1"/>
  <c r="BA241" i="1" s="1"/>
  <c r="AZ233" i="1"/>
  <c r="BA233" i="1" s="1"/>
  <c r="AX250" i="1"/>
  <c r="AX344" i="1" s="1"/>
  <c r="AX227" i="1"/>
  <c r="AZ239" i="1"/>
  <c r="BA239" i="1" s="1"/>
  <c r="AU152" i="1"/>
  <c r="AV117" i="1"/>
  <c r="AV140" i="1"/>
  <c r="AU129" i="1"/>
  <c r="AY133" i="1"/>
  <c r="AY156" i="1" s="1"/>
  <c r="AZ353" i="1" l="1"/>
  <c r="AZ339" i="1"/>
  <c r="AZ348" i="1"/>
  <c r="AX166" i="1"/>
  <c r="AX260" i="1" s="1"/>
  <c r="AX354" i="1" s="1"/>
  <c r="AX237" i="1"/>
  <c r="AX331" i="1" s="1"/>
  <c r="AZ143" i="1"/>
  <c r="AY166" i="1"/>
  <c r="AY260" i="1" s="1"/>
  <c r="AY237" i="1"/>
  <c r="AZ256" i="1"/>
  <c r="BA256" i="1" s="1"/>
  <c r="AY332" i="1"/>
  <c r="AZ333" i="1"/>
  <c r="AU328" i="1"/>
  <c r="AT340" i="1"/>
  <c r="AZ167" i="1"/>
  <c r="BA167" i="1" s="1"/>
  <c r="BA144" i="1"/>
  <c r="AX161" i="1"/>
  <c r="AX255" i="1" s="1"/>
  <c r="AX349" i="1" s="1"/>
  <c r="AX232" i="1"/>
  <c r="AX326" i="1" s="1"/>
  <c r="AQ351" i="1"/>
  <c r="AP363" i="1"/>
  <c r="AS305" i="1"/>
  <c r="AR317" i="1"/>
  <c r="AZ335" i="1"/>
  <c r="AZ327" i="1"/>
  <c r="AU298" i="1"/>
  <c r="AY232" i="1"/>
  <c r="AY161" i="1"/>
  <c r="AY255" i="1" s="1"/>
  <c r="AZ138" i="1"/>
  <c r="AV234" i="1"/>
  <c r="AV246" i="1" s="1"/>
  <c r="AV163" i="1"/>
  <c r="AU282" i="1"/>
  <c r="AT294" i="1"/>
  <c r="AX321" i="1"/>
  <c r="AZ360" i="1"/>
  <c r="AZ359" i="1"/>
  <c r="AX355" i="1"/>
  <c r="AY355" i="1" s="1"/>
  <c r="AZ347" i="1"/>
  <c r="AZ275" i="1"/>
  <c r="AZ238" i="1"/>
  <c r="BA238" i="1" s="1"/>
  <c r="AZ264" i="1"/>
  <c r="BA264" i="1" s="1"/>
  <c r="AZ262" i="1"/>
  <c r="BA262" i="1" s="1"/>
  <c r="AU175" i="1"/>
  <c r="AU257" i="1"/>
  <c r="AU269" i="1" s="1"/>
  <c r="AZ268" i="1"/>
  <c r="BA268" i="1" s="1"/>
  <c r="AY250" i="1"/>
  <c r="AY344" i="1" s="1"/>
  <c r="AY227" i="1"/>
  <c r="AV152" i="1"/>
  <c r="AZ133" i="1"/>
  <c r="AW117" i="1"/>
  <c r="AW140" i="1"/>
  <c r="AV129" i="1"/>
  <c r="AY349" i="1" l="1"/>
  <c r="AZ350" i="1"/>
  <c r="AZ166" i="1"/>
  <c r="AZ237" i="1"/>
  <c r="BA237" i="1" s="1"/>
  <c r="BA143" i="1"/>
  <c r="AY331" i="1"/>
  <c r="AZ331" i="1" s="1"/>
  <c r="AY354" i="1"/>
  <c r="AY326" i="1"/>
  <c r="AZ156" i="1"/>
  <c r="BA156" i="1" s="1"/>
  <c r="BA133" i="1"/>
  <c r="AV282" i="1"/>
  <c r="AU294" i="1"/>
  <c r="AV298" i="1"/>
  <c r="AZ261" i="1"/>
  <c r="BA261" i="1" s="1"/>
  <c r="AZ161" i="1"/>
  <c r="BA138" i="1"/>
  <c r="AZ232" i="1"/>
  <c r="BA232" i="1" s="1"/>
  <c r="AT305" i="1"/>
  <c r="AS317" i="1"/>
  <c r="AW234" i="1"/>
  <c r="AW246" i="1" s="1"/>
  <c r="AW163" i="1"/>
  <c r="AY321" i="1"/>
  <c r="AR351" i="1"/>
  <c r="AQ363" i="1"/>
  <c r="AV328" i="1"/>
  <c r="AU340" i="1"/>
  <c r="AZ332" i="1"/>
  <c r="AZ358" i="1"/>
  <c r="AZ356" i="1"/>
  <c r="AZ362" i="1"/>
  <c r="AV175" i="1"/>
  <c r="AV257" i="1"/>
  <c r="AV269" i="1" s="1"/>
  <c r="AZ227" i="1"/>
  <c r="BA227" i="1" s="1"/>
  <c r="AW152" i="1"/>
  <c r="AX117" i="1"/>
  <c r="AX140" i="1"/>
  <c r="AW129" i="1"/>
  <c r="AZ326" i="1" l="1"/>
  <c r="AZ250" i="1"/>
  <c r="BA250" i="1" s="1"/>
  <c r="BA166" i="1"/>
  <c r="AZ260" i="1"/>
  <c r="BA260" i="1" s="1"/>
  <c r="AX234" i="1"/>
  <c r="AX246" i="1" s="1"/>
  <c r="AX163" i="1"/>
  <c r="AW328" i="1"/>
  <c r="AV340" i="1"/>
  <c r="AZ355" i="1"/>
  <c r="AS351" i="1"/>
  <c r="AR363" i="1"/>
  <c r="AW298" i="1"/>
  <c r="AU305" i="1"/>
  <c r="AT317" i="1"/>
  <c r="AW282" i="1"/>
  <c r="AV294" i="1"/>
  <c r="AZ321" i="1"/>
  <c r="BA161" i="1"/>
  <c r="AZ255" i="1"/>
  <c r="BA255" i="1" s="1"/>
  <c r="AZ344" i="1"/>
  <c r="AW175" i="1"/>
  <c r="AW257" i="1"/>
  <c r="AW269" i="1" s="1"/>
  <c r="AX152" i="1"/>
  <c r="AY140" i="1"/>
  <c r="AY163" i="1" s="1"/>
  <c r="AX129" i="1"/>
  <c r="AZ354" i="1" l="1"/>
  <c r="AX298" i="1"/>
  <c r="AV305" i="1"/>
  <c r="AU317" i="1"/>
  <c r="AT351" i="1"/>
  <c r="AS363" i="1"/>
  <c r="AX282" i="1"/>
  <c r="AW294" i="1"/>
  <c r="AX328" i="1"/>
  <c r="AW340" i="1"/>
  <c r="AZ349" i="1"/>
  <c r="AX175" i="1"/>
  <c r="AX257" i="1"/>
  <c r="AX269" i="1" s="1"/>
  <c r="AY234" i="1"/>
  <c r="AY246" i="1" s="1"/>
  <c r="AZ140" i="1"/>
  <c r="AY152" i="1"/>
  <c r="AX294" i="1" l="1"/>
  <c r="AY282" i="1"/>
  <c r="AU351" i="1"/>
  <c r="AT363" i="1"/>
  <c r="AW305" i="1"/>
  <c r="AV317" i="1"/>
  <c r="AZ163" i="1"/>
  <c r="BA163" i="1" s="1"/>
  <c r="BA140" i="1"/>
  <c r="BA152" i="1" s="1"/>
  <c r="AY328" i="1"/>
  <c r="AX340" i="1"/>
  <c r="AY298" i="1"/>
  <c r="AY175" i="1"/>
  <c r="AY257" i="1"/>
  <c r="AY269" i="1" s="1"/>
  <c r="AZ234" i="1"/>
  <c r="BA234" i="1" s="1"/>
  <c r="AZ152" i="1"/>
  <c r="C153" i="1" s="1"/>
  <c r="AX305" i="1" l="1"/>
  <c r="AW317" i="1"/>
  <c r="AV351" i="1"/>
  <c r="AU363" i="1"/>
  <c r="AZ298" i="1"/>
  <c r="AY294" i="1"/>
  <c r="AZ282" i="1"/>
  <c r="AZ294" i="1" s="1"/>
  <c r="AZ257" i="1"/>
  <c r="BA257" i="1" s="1"/>
  <c r="BA269" i="1" s="1"/>
  <c r="AZ328" i="1"/>
  <c r="AZ340" i="1" s="1"/>
  <c r="AY340" i="1"/>
  <c r="AZ175" i="1"/>
  <c r="C176" i="1" s="1"/>
  <c r="BA175" i="1"/>
  <c r="AZ246" i="1"/>
  <c r="C247" i="1" s="1"/>
  <c r="BA246" i="1"/>
  <c r="AZ269" i="1" l="1"/>
  <c r="C270" i="1" s="1"/>
  <c r="AW351" i="1"/>
  <c r="AV363" i="1"/>
  <c r="AY305" i="1"/>
  <c r="AX317" i="1"/>
  <c r="AX351" i="1" l="1"/>
  <c r="AW363" i="1"/>
  <c r="AZ305" i="1"/>
  <c r="AZ317" i="1" s="1"/>
  <c r="AY317" i="1"/>
  <c r="AY351" i="1" l="1"/>
  <c r="AX363" i="1"/>
  <c r="AY363" i="1" l="1"/>
  <c r="AZ351" i="1"/>
  <c r="AZ363" i="1" s="1"/>
</calcChain>
</file>

<file path=xl/sharedStrings.xml><?xml version="1.0" encoding="utf-8"?>
<sst xmlns="http://schemas.openxmlformats.org/spreadsheetml/2006/main" count="849" uniqueCount="150">
  <si>
    <t xml:space="preserve">Priority Watershed </t>
  </si>
  <si>
    <t>Watershed Area (acres)</t>
  </si>
  <si>
    <t>Negley Run</t>
  </si>
  <si>
    <t>Lower Saw Mill Run</t>
  </si>
  <si>
    <t>Upper Saw Mill Run</t>
  </si>
  <si>
    <t>Becks Run</t>
  </si>
  <si>
    <t>Four Mile Run</t>
  </si>
  <si>
    <t>Lower Allegheny North</t>
  </si>
  <si>
    <t>Two Mile Run</t>
  </si>
  <si>
    <t>Lower Allegheny South</t>
  </si>
  <si>
    <t>Lower Monongahela North</t>
  </si>
  <si>
    <t>Woods Run</t>
  </si>
  <si>
    <t>Streets Run</t>
  </si>
  <si>
    <t>South Side Slopes</t>
  </si>
  <si>
    <t>Upper Monongahela</t>
  </si>
  <si>
    <t>Allegheny South</t>
  </si>
  <si>
    <t>Heths Run</t>
  </si>
  <si>
    <t>Ohio</t>
  </si>
  <si>
    <t>Nine Mile Run</t>
  </si>
  <si>
    <t>Lower Chartiers Creek</t>
  </si>
  <si>
    <t>Upper Chartiers Creek</t>
  </si>
  <si>
    <t>Hilltop</t>
  </si>
  <si>
    <t>TOTAL</t>
  </si>
  <si>
    <t>Impervious Area to be Managed</t>
  </si>
  <si>
    <t>Sloped Hillside</t>
  </si>
  <si>
    <t>* Note, for planning purposes, all existing impervious is assumed to be unmanaged</t>
  </si>
  <si>
    <t/>
  </si>
  <si>
    <t xml:space="preserve">Floodplain </t>
  </si>
  <si>
    <t xml:space="preserve">Ravine </t>
  </si>
  <si>
    <t>Riverflats</t>
  </si>
  <si>
    <t>Terrain - % Suitable Area</t>
  </si>
  <si>
    <t xml:space="preserve">Terrain - Available Managed Acres </t>
  </si>
  <si>
    <t>This is the estimated % of the terrain suiable for storage BMPs - this would include vacant property, large open space, schools, parks</t>
  </si>
  <si>
    <t>This assigns the impervious area to be managed to each terrain type in the following order 1) hilltop 2) ravine 3) riverflat. 4) floodplain 5) sloped hillside</t>
  </si>
  <si>
    <t xml:space="preserve">Terrain - Actual Managed Acres </t>
  </si>
  <si>
    <t xml:space="preserve">Terrain - Actual Managed Greened Acres </t>
  </si>
  <si>
    <t>Terrain -  Total Investment</t>
  </si>
  <si>
    <t>Priority Watershed</t>
  </si>
  <si>
    <t xml:space="preserve">Priority </t>
  </si>
  <si>
    <t>Priority/Decade Allocation</t>
  </si>
  <si>
    <t>Decade</t>
  </si>
  <si>
    <t xml:space="preserve">This sheet calculates the remaining sewer upgrades required outside of typology investments </t>
  </si>
  <si>
    <t>Precipitation Depth Managed</t>
  </si>
  <si>
    <t>Existing % Unamanged Impervious)*</t>
  </si>
  <si>
    <t xml:space="preserve">Target Reduction in Unmanaged Impervious </t>
  </si>
  <si>
    <t>Unit Cost ($/mile)</t>
  </si>
  <si>
    <t>Watershed Storage</t>
  </si>
  <si>
    <t>Floodplain Restoration</t>
  </si>
  <si>
    <t xml:space="preserve">Conveyance Improvements </t>
  </si>
  <si>
    <t xml:space="preserve">Watershed Storage </t>
  </si>
  <si>
    <t>This assigns the impervious area to be managed to each terrain type in the following order 1) hilltop 2) ravine 3) riverflat. 4) floodplain 5) sloped hillside. Unit costs per greened acre are in bold in Row 14</t>
  </si>
  <si>
    <t>1</t>
  </si>
  <si>
    <t>2</t>
  </si>
  <si>
    <t xml:space="preserve">Investment by Year </t>
  </si>
  <si>
    <t>This sheet calculates investment for each shed by year based on a proportion of the total investment that is determined by the shed's priority rating (1-5)</t>
  </si>
  <si>
    <t xml:space="preserve">This sheet allocates watershed storage investments by shed according to shed priority </t>
  </si>
  <si>
    <t>This is the total area for each terrain within each shed</t>
  </si>
  <si>
    <t>Terrain - Total Area (acres)</t>
  </si>
  <si>
    <t>This the total estimated impervious area that can be managed in each terrain given the terrain area and % suitable, assuming a 10:1 loading ratio of drainage area to storage footprint</t>
  </si>
  <si>
    <t>This assigns the impervious area to be managed to each terrain type, if available in the following order 1) hilltop 2) ravine 3) riverflat. 4) floodplain 5) sloped hillside</t>
  </si>
  <si>
    <t>Redevelopment (acres)</t>
  </si>
  <si>
    <t>PWSA Investment (acres)</t>
  </si>
  <si>
    <t>TOTAL  (acres)</t>
  </si>
  <si>
    <t>TOTAL Greened Acres (ac-in)</t>
  </si>
  <si>
    <t>Watershed Characteristics</t>
  </si>
  <si>
    <t>Management Targets</t>
  </si>
  <si>
    <t>Proportion of Total Investment for Each Year</t>
  </si>
  <si>
    <t>Sloped Hillsides</t>
  </si>
  <si>
    <t>Ravines</t>
  </si>
  <si>
    <t>Plateaus</t>
  </si>
  <si>
    <t>Floodplains</t>
  </si>
  <si>
    <t xml:space="preserve">Watershed </t>
  </si>
  <si>
    <t>Terrain</t>
  </si>
  <si>
    <t xml:space="preserve">Area (sf) </t>
  </si>
  <si>
    <t>Area (acres)</t>
  </si>
  <si>
    <t>Row Labels</t>
  </si>
  <si>
    <t>Grand Total</t>
  </si>
  <si>
    <t>Sum of Area (acres)</t>
  </si>
  <si>
    <t>Column Labels</t>
  </si>
  <si>
    <t>% Impervious</t>
  </si>
  <si>
    <t>Shed</t>
  </si>
  <si>
    <t>Unmanaged Impervious Reduction Target</t>
  </si>
  <si>
    <t>Pivot table of info to left</t>
  </si>
  <si>
    <t>Export from GIS</t>
  </si>
  <si>
    <t>Paste Values from Pivot Table</t>
  </si>
  <si>
    <t xml:space="preserve">Construction Cost </t>
  </si>
  <si>
    <t xml:space="preserve">Design Cost </t>
  </si>
  <si>
    <t xml:space="preserve">O&amp;M </t>
  </si>
  <si>
    <t>N/A</t>
  </si>
  <si>
    <t>O&amp;M Cost</t>
  </si>
  <si>
    <t>O&amp;M Cost (% of construction cost per year)</t>
  </si>
  <si>
    <t>Design Cost (% of construction cost)</t>
  </si>
  <si>
    <t xml:space="preserve">Cummulative Construction </t>
  </si>
  <si>
    <t>Construction Cost - Non Rounded</t>
  </si>
  <si>
    <t>Total</t>
  </si>
  <si>
    <t xml:space="preserve">ESCALATED </t>
  </si>
  <si>
    <t>NON-ESCALATED</t>
  </si>
  <si>
    <t>ESC Factor</t>
  </si>
  <si>
    <t>Construction Cost</t>
  </si>
  <si>
    <t xml:space="preserve">Total Cost </t>
  </si>
  <si>
    <t xml:space="preserve">% Implemented </t>
  </si>
  <si>
    <t>This is distinct from the watershed storage for the floodplain typology, which refers to managing impervious within floodplain areas.</t>
  </si>
  <si>
    <t xml:space="preserve">This sheet calculates floodplain restoration for large riverine flooding </t>
  </si>
  <si>
    <t>Total Investment - Non-Escalated Construction Only</t>
  </si>
  <si>
    <t>PlanUnit</t>
  </si>
  <si>
    <t>Typologies</t>
  </si>
  <si>
    <t>terrain_area</t>
  </si>
  <si>
    <t>terrain_perimeter</t>
  </si>
  <si>
    <t>terrain_acres</t>
  </si>
  <si>
    <t xml:space="preserve">Export From GIS </t>
  </si>
  <si>
    <r>
      <t>stream</t>
    </r>
    <r>
      <rPr>
        <b/>
        <sz val="11"/>
        <color rgb="FF000000"/>
        <rFont val="Calibri"/>
        <family val="2"/>
        <scheme val="minor"/>
      </rPr>
      <t>_</t>
    </r>
    <r>
      <rPr>
        <b/>
        <sz val="11"/>
        <color rgb="FF070706"/>
        <rFont val="Calibri"/>
        <family val="2"/>
        <scheme val="minor"/>
      </rPr>
      <t>length</t>
    </r>
  </si>
  <si>
    <t xml:space="preserve">% Managed Through Redevelopment </t>
  </si>
  <si>
    <t>Escalation Per Year</t>
  </si>
  <si>
    <t>Waershed Storage</t>
  </si>
  <si>
    <t xml:space="preserve">Floodplain Restoration </t>
  </si>
  <si>
    <t>Conveyance Enhancement</t>
  </si>
  <si>
    <t>Design</t>
  </si>
  <si>
    <t xml:space="preserve">Construction   </t>
  </si>
  <si>
    <t xml:space="preserve">% of River Length implemented </t>
  </si>
  <si>
    <t>% Funded by PWSA</t>
  </si>
  <si>
    <t>ESCALATED CUMMULATIVE</t>
  </si>
  <si>
    <t>Enter the proportion of the investment that occurs in each decade for each priority level</t>
  </si>
  <si>
    <t>NPV</t>
  </si>
  <si>
    <t>8-14"</t>
  </si>
  <si>
    <t>15-29"</t>
  </si>
  <si>
    <t>30-47"</t>
  </si>
  <si>
    <t>48-59"</t>
  </si>
  <si>
    <t>60-66"</t>
  </si>
  <si>
    <t>72-90"</t>
  </si>
  <si>
    <t>&gt;90"</t>
  </si>
  <si>
    <t>Pipe Length (ft)</t>
  </si>
  <si>
    <t>Marginal Replacement Cost</t>
  </si>
  <si>
    <t>8 to 12</t>
  </si>
  <si>
    <t>15 to 24</t>
  </si>
  <si>
    <t>30 to 42</t>
  </si>
  <si>
    <t>60 to 66</t>
  </si>
  <si>
    <t>Q5</t>
  </si>
  <si>
    <t>Q10</t>
  </si>
  <si>
    <t>AVERAGE</t>
  </si>
  <si>
    <t>Diameter range (in)</t>
  </si>
  <si>
    <t>% Implemented</t>
  </si>
  <si>
    <t>% of Non Redeveloped Acres Funded by PWSA</t>
  </si>
  <si>
    <t>Notes:  Hilliop and Riveflats assume integraton with developer projects and developer incentive</t>
  </si>
  <si>
    <t xml:space="preserve">Floodplain and Slope Hillsides assume regional projects located on school or park land </t>
  </si>
  <si>
    <t xml:space="preserve">Notes: Marginal costs for 72-90" and &gt;90" calculated as 120% and 140% of costs for 60-66 inch upgrades. </t>
  </si>
  <si>
    <t>Exports from GIS and Associated Pivot Tables</t>
  </si>
  <si>
    <t>48 to 59</t>
  </si>
  <si>
    <t>Assumes that pipe replacement/upgrades will be covered as part of typology investments where storage projects are proposed (e.g. high level sewer)</t>
  </si>
  <si>
    <t xml:space="preserve">Stremth Length within Floodplain Terrain (miles) </t>
  </si>
  <si>
    <t>Summary of Non-Escalated Construction Costs (DO NOT DELETE - These costs are referenced by "investments by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</si>
</sst>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9">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0"/>
      <color rgb="FF000000"/>
      <name val="Helvetica Neue"/>
      <family val="2"/>
    </font>
    <font>
      <sz val="11"/>
      <color rgb="FF000000"/>
      <name val="Calibri"/>
      <family val="2"/>
      <scheme val="minor"/>
    </font>
    <font>
      <b/>
      <sz val="11"/>
      <color rgb="FF000000"/>
      <name val="Calibri"/>
      <family val="2"/>
      <scheme val="minor"/>
    </font>
    <font>
      <b/>
      <sz val="11"/>
      <color rgb="FF070706"/>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85">
    <xf numFmtId="0" fontId="0" fillId="0" borderId="0" xfId="0"/>
    <xf numFmtId="0" fontId="0" fillId="0" borderId="0" xfId="0" applyAlignment="1">
      <alignment wrapText="1"/>
    </xf>
    <xf numFmtId="0" fontId="2" fillId="0" borderId="0" xfId="0" applyFont="1"/>
    <xf numFmtId="0" fontId="0" fillId="0" borderId="1" xfId="0" applyBorder="1"/>
    <xf numFmtId="0" fontId="2" fillId="0" borderId="1" xfId="0" applyFont="1" applyBorder="1"/>
    <xf numFmtId="0" fontId="0" fillId="0" borderId="1" xfId="0" applyFill="1" applyBorder="1" applyAlignment="1">
      <alignment wrapText="1"/>
    </xf>
    <xf numFmtId="0" fontId="3" fillId="0" borderId="1" xfId="0" applyFont="1" applyFill="1" applyBorder="1"/>
    <xf numFmtId="0" fontId="2" fillId="0" borderId="1" xfId="0" applyFont="1" applyBorder="1" applyAlignment="1">
      <alignment horizontal="center" wrapText="1"/>
    </xf>
    <xf numFmtId="164" fontId="0" fillId="0" borderId="1" xfId="0" applyNumberFormat="1" applyBorder="1"/>
    <xf numFmtId="0" fontId="0" fillId="0" borderId="0" xfId="0" applyAlignment="1">
      <alignment horizontal="center" wrapText="1"/>
    </xf>
    <xf numFmtId="0" fontId="0" fillId="0" borderId="0" xfId="0"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2" fillId="0" borderId="1" xfId="0" applyFont="1" applyBorder="1" applyAlignment="1">
      <alignment horizontal="center" wrapText="1"/>
    </xf>
    <xf numFmtId="0" fontId="0" fillId="0" borderId="1" xfId="0" applyBorder="1" applyAlignment="1">
      <alignment horizontal="center" wrapText="1"/>
    </xf>
    <xf numFmtId="0" fontId="3" fillId="0" borderId="0" xfId="0" applyFont="1" applyFill="1" applyBorder="1"/>
    <xf numFmtId="43" fontId="0" fillId="0" borderId="0" xfId="3" applyFont="1"/>
    <xf numFmtId="43" fontId="2" fillId="0" borderId="1" xfId="3" applyFont="1" applyBorder="1" applyAlignment="1">
      <alignment horizontal="center" wrapText="1"/>
    </xf>
    <xf numFmtId="43" fontId="0" fillId="0" borderId="1" xfId="3" applyFont="1" applyBorder="1"/>
    <xf numFmtId="0" fontId="2" fillId="0" borderId="0" xfId="0" applyFont="1" applyBorder="1" applyAlignment="1">
      <alignment horizontal="center"/>
    </xf>
    <xf numFmtId="0" fontId="2" fillId="0" borderId="0" xfId="0" applyFont="1" applyBorder="1"/>
    <xf numFmtId="0" fontId="2" fillId="0" borderId="1" xfId="0" applyFont="1" applyFill="1" applyBorder="1" applyAlignment="1">
      <alignment horizontal="center" wrapText="1"/>
    </xf>
    <xf numFmtId="43" fontId="2" fillId="0" borderId="4" xfId="3" applyFont="1" applyBorder="1" applyAlignment="1">
      <alignment horizontal="center" wrapText="1"/>
    </xf>
    <xf numFmtId="43" fontId="2" fillId="0" borderId="5" xfId="3" applyFont="1" applyBorder="1" applyAlignment="1">
      <alignment horizontal="center" wrapText="1"/>
    </xf>
    <xf numFmtId="0" fontId="0" fillId="0" borderId="3" xfId="0" applyBorder="1" applyAlignment="1">
      <alignment horizontal="center" wrapText="1"/>
    </xf>
    <xf numFmtId="43" fontId="0" fillId="0" borderId="0" xfId="3" applyFont="1" applyAlignment="1">
      <alignment horizontal="center"/>
    </xf>
    <xf numFmtId="0" fontId="0" fillId="0" borderId="1" xfId="0" applyFill="1" applyBorder="1" applyAlignment="1">
      <alignment horizontal="center" wrapText="1"/>
    </xf>
    <xf numFmtId="9" fontId="0" fillId="0" borderId="0" xfId="2" applyFont="1" applyFill="1" applyAlignment="1">
      <alignment horizontal="center" wrapText="1"/>
    </xf>
    <xf numFmtId="43" fontId="0" fillId="0" borderId="1" xfId="3" applyFont="1" applyBorder="1" applyAlignment="1">
      <alignment horizontal="center"/>
    </xf>
    <xf numFmtId="0" fontId="0" fillId="0" borderId="1" xfId="0" quotePrefix="1" applyFill="1" applyBorder="1" applyAlignment="1">
      <alignment horizontal="center" wrapText="1"/>
    </xf>
    <xf numFmtId="165" fontId="0" fillId="0" borderId="1" xfId="3" applyNumberFormat="1" applyFont="1" applyFill="1" applyBorder="1" applyAlignment="1">
      <alignment horizontal="center" wrapText="1"/>
    </xf>
    <xf numFmtId="165" fontId="0" fillId="0" borderId="1" xfId="3" applyNumberFormat="1" applyFont="1" applyBorder="1" applyAlignment="1">
      <alignment horizontal="center"/>
    </xf>
    <xf numFmtId="165" fontId="0" fillId="0" borderId="1" xfId="3" applyNumberFormat="1" applyFont="1" applyFill="1" applyBorder="1" applyAlignment="1">
      <alignment horizontal="center"/>
    </xf>
    <xf numFmtId="0" fontId="0" fillId="0" borderId="3" xfId="0" applyBorder="1" applyAlignment="1">
      <alignment horizontal="center"/>
    </xf>
    <xf numFmtId="0" fontId="0" fillId="0" borderId="0" xfId="0" applyBorder="1"/>
    <xf numFmtId="9" fontId="0" fillId="0" borderId="1" xfId="2" applyFont="1" applyBorder="1" applyAlignment="1">
      <alignment horizontal="center"/>
    </xf>
    <xf numFmtId="9" fontId="2" fillId="0" borderId="1" xfId="2" applyFont="1" applyBorder="1" applyAlignment="1">
      <alignment horizontal="center" wrapText="1"/>
    </xf>
    <xf numFmtId="0" fontId="0" fillId="0" borderId="0" xfId="0" applyBorder="1" applyAlignment="1"/>
    <xf numFmtId="0" fontId="0" fillId="0" borderId="0" xfId="0" applyBorder="1" applyAlignment="1">
      <alignment horizontal="center"/>
    </xf>
    <xf numFmtId="0" fontId="0" fillId="0" borderId="0" xfId="0" applyBorder="1" applyAlignment="1">
      <alignment horizontal="center" wrapText="1"/>
    </xf>
    <xf numFmtId="0" fontId="2" fillId="0" borderId="9" xfId="0" applyFont="1" applyBorder="1"/>
    <xf numFmtId="0" fontId="0" fillId="0" borderId="9" xfId="0" applyBorder="1" applyAlignment="1">
      <alignment horizontal="center" wrapText="1"/>
    </xf>
    <xf numFmtId="164" fontId="0" fillId="0" borderId="1" xfId="1" applyNumberFormat="1" applyFont="1" applyBorder="1" applyAlignment="1">
      <alignment horizontal="center"/>
    </xf>
    <xf numFmtId="164" fontId="0" fillId="0" borderId="1" xfId="1" applyNumberFormat="1" applyFont="1" applyFill="1" applyBorder="1" applyAlignment="1">
      <alignment horizontal="center"/>
    </xf>
    <xf numFmtId="43" fontId="2" fillId="0" borderId="10" xfId="3" applyFont="1" applyFill="1" applyBorder="1" applyAlignment="1">
      <alignment horizontal="center" wrapText="1"/>
    </xf>
    <xf numFmtId="43" fontId="2" fillId="0" borderId="1" xfId="3" applyFont="1" applyFill="1" applyBorder="1" applyAlignment="1">
      <alignment wrapText="1"/>
    </xf>
    <xf numFmtId="164" fontId="0" fillId="0" borderId="1" xfId="1" applyNumberFormat="1" applyFont="1" applyBorder="1"/>
    <xf numFmtId="0" fontId="0" fillId="0" borderId="0" xfId="0" applyBorder="1" applyAlignment="1">
      <alignment horizontal="center"/>
    </xf>
    <xf numFmtId="0" fontId="0" fillId="2" borderId="1" xfId="0" applyFont="1" applyFill="1" applyBorder="1" applyAlignment="1">
      <alignment horizontal="center"/>
    </xf>
    <xf numFmtId="0" fontId="2" fillId="0" borderId="9" xfId="0" applyFont="1" applyBorder="1" applyAlignment="1">
      <alignment horizontal="center"/>
    </xf>
    <xf numFmtId="0" fontId="2" fillId="0" borderId="9" xfId="0" applyFont="1" applyBorder="1" applyAlignment="1">
      <alignment horizontal="center" wrapText="1"/>
    </xf>
    <xf numFmtId="0" fontId="2" fillId="0" borderId="9" xfId="0" applyFont="1" applyBorder="1" applyAlignment="1">
      <alignment wrapText="1"/>
    </xf>
    <xf numFmtId="164" fontId="2" fillId="3" borderId="5" xfId="1" applyNumberFormat="1" applyFont="1" applyFill="1" applyBorder="1" applyAlignment="1">
      <alignment horizontal="center"/>
    </xf>
    <xf numFmtId="0" fontId="4" fillId="0" borderId="1" xfId="0" applyFont="1" applyFill="1" applyBorder="1"/>
    <xf numFmtId="0" fontId="5" fillId="0" borderId="0" xfId="0" applyFont="1"/>
    <xf numFmtId="0" fontId="5" fillId="0" borderId="1" xfId="0" applyFont="1" applyBorder="1"/>
    <xf numFmtId="43" fontId="5" fillId="0" borderId="1" xfId="3" applyFont="1" applyBorder="1"/>
    <xf numFmtId="43" fontId="0" fillId="0" borderId="1" xfId="0" applyNumberFormat="1" applyFill="1" applyBorder="1" applyAlignment="1">
      <alignment horizontal="center" wrapText="1"/>
    </xf>
    <xf numFmtId="43" fontId="2" fillId="0" borderId="0" xfId="3" applyFont="1" applyBorder="1" applyAlignment="1">
      <alignment horizontal="center"/>
    </xf>
    <xf numFmtId="43" fontId="0" fillId="0" borderId="1" xfId="3" applyFont="1" applyBorder="1" applyAlignment="1">
      <alignment horizontal="center" wrapText="1"/>
    </xf>
    <xf numFmtId="0" fontId="0" fillId="0" borderId="1" xfId="0" pivotButton="1" applyBorder="1"/>
    <xf numFmtId="0" fontId="0" fillId="0" borderId="1" xfId="0" applyBorder="1" applyAlignment="1">
      <alignment horizontal="left"/>
    </xf>
    <xf numFmtId="43" fontId="5" fillId="0" borderId="0" xfId="3" applyFont="1" applyBorder="1"/>
    <xf numFmtId="43" fontId="0" fillId="0" borderId="1" xfId="0" applyNumberFormat="1" applyBorder="1"/>
    <xf numFmtId="43" fontId="0" fillId="0" borderId="0" xfId="3" applyFont="1" applyBorder="1"/>
    <xf numFmtId="43" fontId="5" fillId="0" borderId="8" xfId="3" applyFont="1" applyBorder="1"/>
    <xf numFmtId="165" fontId="0" fillId="0" borderId="1" xfId="3" applyNumberFormat="1" applyFont="1" applyBorder="1"/>
    <xf numFmtId="43" fontId="2" fillId="0" borderId="1" xfId="3" applyFont="1" applyBorder="1"/>
    <xf numFmtId="9" fontId="5" fillId="0" borderId="1" xfId="2" applyFont="1" applyBorder="1"/>
    <xf numFmtId="9" fontId="0" fillId="2" borderId="1" xfId="2" applyFont="1" applyFill="1" applyBorder="1" applyAlignment="1">
      <alignment horizontal="center"/>
    </xf>
    <xf numFmtId="164" fontId="2" fillId="0" borderId="1" xfId="0" applyNumberFormat="1" applyFont="1" applyBorder="1"/>
    <xf numFmtId="166" fontId="0" fillId="0" borderId="1" xfId="0" applyNumberFormat="1" applyBorder="1"/>
    <xf numFmtId="166" fontId="0" fillId="0" borderId="0" xfId="0" applyNumberFormat="1"/>
    <xf numFmtId="166" fontId="0" fillId="0" borderId="0" xfId="0" applyNumberFormat="1" applyAlignment="1">
      <alignment wrapText="1"/>
    </xf>
    <xf numFmtId="166" fontId="2" fillId="0" borderId="1" xfId="0" applyNumberFormat="1" applyFont="1" applyBorder="1"/>
    <xf numFmtId="1" fontId="2" fillId="0" borderId="1" xfId="3" applyNumberFormat="1" applyFont="1" applyBorder="1" applyAlignment="1">
      <alignment horizontal="right"/>
    </xf>
    <xf numFmtId="43" fontId="2" fillId="0" borderId="1" xfId="3" applyFont="1" applyBorder="1" applyAlignment="1">
      <alignment horizontal="center"/>
    </xf>
    <xf numFmtId="0" fontId="4" fillId="0" borderId="0" xfId="0" applyFont="1" applyFill="1" applyBorder="1"/>
    <xf numFmtId="1" fontId="2" fillId="0" borderId="0" xfId="3" applyNumberFormat="1" applyFont="1" applyBorder="1" applyAlignment="1">
      <alignment horizontal="right"/>
    </xf>
    <xf numFmtId="165" fontId="2" fillId="0" borderId="0" xfId="3" applyNumberFormat="1" applyFont="1" applyBorder="1" applyAlignment="1">
      <alignment horizontal="center"/>
    </xf>
    <xf numFmtId="165" fontId="2" fillId="0" borderId="0" xfId="0" applyNumberFormat="1" applyFont="1" applyBorder="1" applyAlignment="1">
      <alignment horizontal="center"/>
    </xf>
    <xf numFmtId="43" fontId="2" fillId="0" borderId="0" xfId="0" applyNumberFormat="1" applyFont="1" applyBorder="1" applyAlignment="1">
      <alignment horizontal="center"/>
    </xf>
    <xf numFmtId="164" fontId="2" fillId="0" borderId="0" xfId="0" applyNumberFormat="1" applyFont="1" applyBorder="1"/>
    <xf numFmtId="0" fontId="2" fillId="0" borderId="1" xfId="0" applyFont="1" applyBorder="1" applyAlignment="1">
      <alignment horizontal="left"/>
    </xf>
    <xf numFmtId="0" fontId="5" fillId="0" borderId="1" xfId="0" applyFont="1" applyBorder="1" applyAlignment="1">
      <alignment horizontal="left"/>
    </xf>
    <xf numFmtId="2" fontId="5" fillId="0" borderId="1" xfId="0" applyNumberFormat="1" applyFont="1" applyBorder="1" applyAlignment="1">
      <alignment horizontal="left"/>
    </xf>
    <xf numFmtId="0" fontId="0" fillId="0" borderId="0" xfId="0" applyFont="1"/>
    <xf numFmtId="0" fontId="0" fillId="0" borderId="1" xfId="0" applyFont="1" applyFill="1" applyBorder="1"/>
    <xf numFmtId="0" fontId="2" fillId="0" borderId="1" xfId="0" applyFont="1" applyFill="1" applyBorder="1"/>
    <xf numFmtId="0" fontId="2" fillId="0" borderId="0" xfId="0" applyFont="1" applyFill="1" applyBorder="1"/>
    <xf numFmtId="0" fontId="0" fillId="0" borderId="1" xfId="0" applyFont="1" applyBorder="1"/>
    <xf numFmtId="0" fontId="2" fillId="0" borderId="1" xfId="0" applyFont="1" applyBorder="1" applyAlignment="1">
      <alignment wrapText="1"/>
    </xf>
    <xf numFmtId="0" fontId="0" fillId="0" borderId="1" xfId="0" applyFont="1" applyFill="1" applyBorder="1" applyAlignment="1">
      <alignment horizontal="center"/>
    </xf>
    <xf numFmtId="0" fontId="0" fillId="0" borderId="0" xfId="0" applyFont="1" applyBorder="1"/>
    <xf numFmtId="166" fontId="2" fillId="0" borderId="0" xfId="0" applyNumberFormat="1" applyFont="1" applyBorder="1" applyAlignment="1">
      <alignment horizontal="center" wrapText="1"/>
    </xf>
    <xf numFmtId="166" fontId="2" fillId="0" borderId="0" xfId="0" applyNumberFormat="1" applyFont="1" applyBorder="1" applyAlignment="1">
      <alignment wrapText="1"/>
    </xf>
    <xf numFmtId="164" fontId="0" fillId="0" borderId="0" xfId="1" applyNumberFormat="1" applyFont="1" applyAlignment="1">
      <alignment wrapText="1"/>
    </xf>
    <xf numFmtId="164" fontId="2" fillId="0" borderId="1" xfId="1" applyNumberFormat="1" applyFont="1" applyBorder="1" applyAlignment="1">
      <alignment horizontal="center" wrapText="1"/>
    </xf>
    <xf numFmtId="164" fontId="3" fillId="0" borderId="1" xfId="1" applyNumberFormat="1" applyFont="1" applyFill="1" applyBorder="1"/>
    <xf numFmtId="164" fontId="0" fillId="0" borderId="0" xfId="1" applyNumberFormat="1" applyFont="1"/>
    <xf numFmtId="164" fontId="2" fillId="0" borderId="1" xfId="1" applyNumberFormat="1" applyFont="1" applyBorder="1"/>
    <xf numFmtId="164" fontId="0" fillId="0" borderId="1" xfId="1" applyNumberFormat="1" applyFont="1" applyBorder="1" applyAlignment="1">
      <alignment wrapText="1"/>
    </xf>
    <xf numFmtId="164" fontId="2" fillId="0" borderId="1" xfId="1" applyNumberFormat="1" applyFont="1" applyBorder="1" applyAlignment="1">
      <alignment wrapText="1"/>
    </xf>
    <xf numFmtId="164" fontId="0" fillId="0" borderId="1" xfId="1" applyNumberFormat="1" applyFont="1" applyFill="1" applyBorder="1"/>
    <xf numFmtId="2" fontId="0" fillId="0" borderId="0" xfId="0" applyNumberFormat="1"/>
    <xf numFmtId="164" fontId="0" fillId="0" borderId="0" xfId="0" applyNumberFormat="1" applyAlignment="1">
      <alignment wrapText="1"/>
    </xf>
    <xf numFmtId="164" fontId="0" fillId="0" borderId="1" xfId="0" applyNumberFormat="1" applyBorder="1" applyAlignment="1">
      <alignment wrapText="1"/>
    </xf>
    <xf numFmtId="10" fontId="0" fillId="0" borderId="1" xfId="0" applyNumberFormat="1" applyBorder="1"/>
    <xf numFmtId="0" fontId="0" fillId="0" borderId="4" xfId="0" applyFont="1" applyFill="1" applyBorder="1"/>
    <xf numFmtId="0" fontId="0" fillId="0" borderId="4" xfId="0" applyFont="1" applyBorder="1"/>
    <xf numFmtId="0" fontId="2" fillId="0" borderId="4" xfId="0" applyFont="1" applyBorder="1"/>
    <xf numFmtId="164" fontId="0" fillId="0" borderId="0" xfId="0" applyNumberFormat="1"/>
    <xf numFmtId="0" fontId="7" fillId="0" borderId="1" xfId="0" applyFont="1" applyBorder="1"/>
    <xf numFmtId="0" fontId="8" fillId="0" borderId="1" xfId="0" applyFont="1" applyBorder="1"/>
    <xf numFmtId="164" fontId="3" fillId="0" borderId="1" xfId="0" applyNumberFormat="1" applyFont="1" applyFill="1" applyBorder="1"/>
    <xf numFmtId="2" fontId="2" fillId="0" borderId="1" xfId="0" applyNumberFormat="1" applyFont="1" applyBorder="1"/>
    <xf numFmtId="16" fontId="2" fillId="0" borderId="1" xfId="0" quotePrefix="1" applyNumberFormat="1" applyFont="1" applyBorder="1" applyAlignment="1">
      <alignment horizontal="center" wrapText="1"/>
    </xf>
    <xf numFmtId="164" fontId="2" fillId="0" borderId="1" xfId="1" applyNumberFormat="1" applyFont="1" applyBorder="1" applyAlignment="1">
      <alignment horizontal="right"/>
    </xf>
    <xf numFmtId="43" fontId="2" fillId="0" borderId="1" xfId="3" applyFont="1" applyBorder="1" applyAlignment="1">
      <alignment horizontal="right"/>
    </xf>
    <xf numFmtId="43" fontId="0" fillId="0" borderId="1" xfId="3" applyFont="1" applyFill="1" applyBorder="1"/>
    <xf numFmtId="43" fontId="1" fillId="0" borderId="1" xfId="3" applyFont="1" applyFill="1" applyBorder="1"/>
    <xf numFmtId="43" fontId="6" fillId="0" borderId="1" xfId="3" applyFont="1" applyBorder="1"/>
    <xf numFmtId="0" fontId="2" fillId="0" borderId="1" xfId="0" applyFont="1" applyBorder="1" applyAlignment="1">
      <alignment horizontal="left" wrapText="1"/>
    </xf>
    <xf numFmtId="0" fontId="2" fillId="0" borderId="1" xfId="0" applyFont="1" applyBorder="1" applyAlignment="1">
      <alignment horizontal="center"/>
    </xf>
    <xf numFmtId="2" fontId="0" fillId="0" borderId="1" xfId="0" applyNumberFormat="1" applyBorder="1"/>
    <xf numFmtId="0" fontId="2" fillId="0" borderId="1" xfId="0" applyFont="1" applyBorder="1" applyAlignment="1">
      <alignment horizontal="center"/>
    </xf>
    <xf numFmtId="0" fontId="2" fillId="0" borderId="1" xfId="0" applyFont="1" applyBorder="1" applyAlignment="1">
      <alignment horizontal="center"/>
    </xf>
    <xf numFmtId="9" fontId="0" fillId="2" borderId="1" xfId="0" applyNumberFormat="1" applyFill="1" applyBorder="1" applyAlignment="1">
      <alignment horizontal="center"/>
    </xf>
    <xf numFmtId="9" fontId="0" fillId="2" borderId="1" xfId="3" applyNumberFormat="1" applyFont="1" applyFill="1" applyBorder="1"/>
    <xf numFmtId="6" fontId="0" fillId="2" borderId="1" xfId="3" applyNumberFormat="1" applyFont="1" applyFill="1" applyBorder="1"/>
    <xf numFmtId="164" fontId="0" fillId="0" borderId="0" xfId="0" applyNumberFormat="1" applyFont="1"/>
    <xf numFmtId="165" fontId="2" fillId="0" borderId="1" xfId="0" applyNumberFormat="1" applyFont="1" applyBorder="1"/>
    <xf numFmtId="165" fontId="2" fillId="0" borderId="1" xfId="3" applyNumberFormat="1" applyFont="1" applyBorder="1"/>
    <xf numFmtId="0" fontId="2" fillId="0" borderId="1" xfId="0" applyFont="1" applyBorder="1" applyAlignment="1">
      <alignment horizontal="center"/>
    </xf>
    <xf numFmtId="9" fontId="0" fillId="2" borderId="1" xfId="2" applyFont="1" applyFill="1" applyBorder="1"/>
    <xf numFmtId="0" fontId="4" fillId="0" borderId="1" xfId="0" applyFont="1" applyBorder="1" applyAlignment="1">
      <alignment horizontal="center"/>
    </xf>
    <xf numFmtId="16" fontId="3" fillId="0" borderId="1" xfId="0" applyNumberFormat="1" applyFont="1" applyBorder="1" applyAlignment="1">
      <alignment horizontal="right"/>
    </xf>
    <xf numFmtId="8" fontId="3" fillId="0" borderId="1" xfId="0" applyNumberFormat="1" applyFont="1" applyBorder="1" applyAlignment="1">
      <alignment horizontal="center"/>
    </xf>
    <xf numFmtId="8" fontId="3" fillId="0" borderId="1" xfId="0" applyNumberFormat="1" applyFont="1" applyBorder="1"/>
    <xf numFmtId="6" fontId="0" fillId="0" borderId="1" xfId="2" applyNumberFormat="1" applyFont="1" applyFill="1" applyBorder="1"/>
    <xf numFmtId="9" fontId="0" fillId="2" borderId="1" xfId="2" applyFont="1" applyFill="1" applyBorder="1" applyAlignment="1">
      <alignment wrapText="1"/>
    </xf>
    <xf numFmtId="9" fontId="0" fillId="2" borderId="1" xfId="2" applyFont="1" applyFill="1" applyBorder="1" applyAlignment="1"/>
    <xf numFmtId="9" fontId="2" fillId="0" borderId="1" xfId="2" applyFont="1" applyBorder="1" applyAlignment="1">
      <alignment wrapText="1"/>
    </xf>
    <xf numFmtId="0" fontId="0" fillId="0" borderId="0" xfId="0"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center" wrapText="1"/>
    </xf>
    <xf numFmtId="0" fontId="2" fillId="0" borderId="10" xfId="0" applyFont="1" applyBorder="1" applyAlignment="1">
      <alignment horizontal="center" wrapText="1"/>
    </xf>
    <xf numFmtId="164" fontId="2" fillId="0" borderId="9" xfId="0" applyNumberFormat="1" applyFont="1" applyBorder="1" applyAlignment="1">
      <alignment horizontal="center"/>
    </xf>
    <xf numFmtId="164" fontId="2" fillId="0" borderId="2" xfId="0" applyNumberFormat="1" applyFont="1" applyBorder="1" applyAlignment="1">
      <alignment horizontal="center"/>
    </xf>
    <xf numFmtId="164" fontId="2" fillId="0" borderId="10" xfId="0" applyNumberFormat="1" applyFont="1" applyBorder="1" applyAlignment="1">
      <alignment horizontal="center"/>
    </xf>
    <xf numFmtId="164" fontId="2" fillId="0" borderId="1" xfId="0" applyNumberFormat="1" applyFont="1" applyBorder="1" applyAlignment="1">
      <alignment horizontal="center" wrapText="1"/>
    </xf>
    <xf numFmtId="0" fontId="2" fillId="0" borderId="9"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center"/>
    </xf>
    <xf numFmtId="0" fontId="0" fillId="0" borderId="14" xfId="0" applyFont="1" applyBorder="1" applyAlignment="1">
      <alignment horizontal="center" wrapText="1"/>
    </xf>
    <xf numFmtId="0" fontId="0" fillId="0" borderId="0" xfId="0" applyFont="1" applyBorder="1" applyAlignment="1">
      <alignment horizontal="center" wrapText="1"/>
    </xf>
    <xf numFmtId="0" fontId="0" fillId="0" borderId="7"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3" xfId="0" applyFont="1" applyBorder="1" applyAlignment="1">
      <alignment horizontal="center" wrapText="1"/>
    </xf>
    <xf numFmtId="0" fontId="2" fillId="0" borderId="8" xfId="0" applyFont="1" applyBorder="1" applyAlignment="1">
      <alignment horizontal="center" wrapText="1"/>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43" fontId="1" fillId="0" borderId="4" xfId="3" applyFont="1" applyBorder="1" applyAlignment="1">
      <alignment horizontal="center" wrapText="1"/>
    </xf>
    <xf numFmtId="43" fontId="1" fillId="0" borderId="6" xfId="3" applyFont="1" applyBorder="1" applyAlignment="1">
      <alignment horizontal="center" wrapText="1"/>
    </xf>
    <xf numFmtId="43" fontId="1" fillId="0" borderId="5" xfId="3" applyFont="1" applyBorder="1" applyAlignment="1">
      <alignment horizontal="center" wrapText="1"/>
    </xf>
    <xf numFmtId="43" fontId="2" fillId="0" borderId="4" xfId="3" applyFont="1" applyBorder="1" applyAlignment="1">
      <alignment horizontal="center"/>
    </xf>
    <xf numFmtId="43" fontId="2" fillId="0" borderId="6" xfId="3" applyFont="1" applyBorder="1" applyAlignment="1">
      <alignment horizontal="center"/>
    </xf>
    <xf numFmtId="43" fontId="2" fillId="0" borderId="5" xfId="3" applyFont="1" applyBorder="1" applyAlignment="1">
      <alignment horizontal="center"/>
    </xf>
    <xf numFmtId="0" fontId="0" fillId="0" borderId="4" xfId="0" applyFont="1" applyBorder="1" applyAlignment="1">
      <alignment horizontal="center" wrapText="1"/>
    </xf>
    <xf numFmtId="0" fontId="0" fillId="0" borderId="6" xfId="0" applyFont="1" applyBorder="1" applyAlignment="1">
      <alignment horizontal="center" wrapText="1"/>
    </xf>
    <xf numFmtId="0" fontId="0" fillId="0" borderId="5" xfId="0" applyFont="1" applyBorder="1" applyAlignment="1">
      <alignment horizontal="center" wrapText="1"/>
    </xf>
    <xf numFmtId="0" fontId="0" fillId="0" borderId="11" xfId="0" applyFont="1" applyBorder="1" applyAlignment="1">
      <alignment horizontal="center" wrapText="1"/>
    </xf>
    <xf numFmtId="0" fontId="0" fillId="0" borderId="12" xfId="0" applyFont="1" applyBorder="1" applyAlignment="1">
      <alignment horizontal="center" wrapText="1"/>
    </xf>
    <xf numFmtId="0" fontId="0" fillId="0" borderId="13" xfId="0" applyFont="1" applyBorder="1" applyAlignment="1">
      <alignment horizontal="center" wrapText="1"/>
    </xf>
    <xf numFmtId="0" fontId="0" fillId="0" borderId="4" xfId="0" applyFont="1" applyBorder="1" applyAlignment="1">
      <alignment horizontal="center"/>
    </xf>
    <xf numFmtId="0" fontId="0" fillId="0" borderId="6" xfId="0" applyFont="1" applyBorder="1" applyAlignment="1">
      <alignment horizontal="center"/>
    </xf>
    <xf numFmtId="0" fontId="0" fillId="0" borderId="5" xfId="0" applyFont="1" applyBorder="1" applyAlignment="1">
      <alignment horizontal="center"/>
    </xf>
    <xf numFmtId="0" fontId="0" fillId="0" borderId="1" xfId="0" applyFont="1" applyBorder="1" applyAlignment="1">
      <alignment horizontal="center" wrapText="1"/>
    </xf>
    <xf numFmtId="43" fontId="2" fillId="0" borderId="9" xfId="3" applyFont="1" applyBorder="1" applyAlignment="1">
      <alignment horizontal="center" wrapText="1"/>
    </xf>
    <xf numFmtId="43" fontId="2" fillId="0" borderId="10" xfId="3" applyFont="1" applyBorder="1" applyAlignment="1">
      <alignment horizontal="center" wrapText="1"/>
    </xf>
    <xf numFmtId="9" fontId="2" fillId="0" borderId="9" xfId="2" applyFont="1" applyBorder="1" applyAlignment="1">
      <alignment horizontal="center"/>
    </xf>
    <xf numFmtId="9" fontId="2" fillId="0" borderId="10" xfId="2" applyFont="1" applyBorder="1" applyAlignment="1">
      <alignment horizontal="center"/>
    </xf>
    <xf numFmtId="44" fontId="2" fillId="0" borderId="1" xfId="1" applyFont="1" applyBorder="1" applyAlignment="1">
      <alignment horizontal="center" wrapText="1"/>
    </xf>
  </cellXfs>
  <cellStyles count="4">
    <cellStyle name="Comma" xfId="3" builtinId="3"/>
    <cellStyle name="Currency" xfId="1" builtinId="4"/>
    <cellStyle name="Normal" xfId="0" builtinId="0"/>
    <cellStyle name="Percent" xfId="2" builtinId="5"/>
  </cellStyles>
  <dxfs count="21">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numFmt numFmtId="35" formatCode="_(* #,##0.00_);_(* \(#,##0.00\);_(* &quot;-&quot;??_);_(@_)"/>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
      <border>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Capital Investment By Type</a:t>
            </a:r>
            <a:endParaRPr lang="en-US"/>
          </a:p>
        </c:rich>
      </c:tx>
      <c:overlay val="0"/>
      <c:spPr>
        <a:noFill/>
        <a:ln>
          <a:noFill/>
        </a:ln>
        <a:effectLst/>
      </c:spPr>
    </c:title>
    <c:autoTitleDeleted val="0"/>
    <c:plotArea>
      <c:layout/>
      <c:pieChart>
        <c:varyColors val="1"/>
        <c:ser>
          <c:idx val="1"/>
          <c:order val="0"/>
          <c:cat>
            <c:strRef>
              <c:f>'Investment Summary'!$B$3:$D$3</c:f>
              <c:strCache>
                <c:ptCount val="3"/>
                <c:pt idx="0">
                  <c:v>Waershed Storage</c:v>
                </c:pt>
                <c:pt idx="1">
                  <c:v>Floodplain Restoration </c:v>
                </c:pt>
                <c:pt idx="2">
                  <c:v>Conveyance Enhancement</c:v>
                </c:pt>
              </c:strCache>
            </c:strRef>
          </c:cat>
          <c:val>
            <c:numRef>
              <c:f>'Investment Summary'!$B$24:$D$24</c:f>
              <c:numCache>
                <c:formatCode>_("$"* #,##0_);_("$"* \(#,##0\);_("$"* "-"??_);_(@_)</c:formatCode>
                <c:ptCount val="3"/>
                <c:pt idx="0">
                  <c:v>601881516.64775884</c:v>
                </c:pt>
                <c:pt idx="1">
                  <c:v>109115924.00000001</c:v>
                </c:pt>
                <c:pt idx="2">
                  <c:v>696468589.65398216</c:v>
                </c:pt>
              </c:numCache>
            </c:numRef>
          </c:val>
          <c:extLst>
            <c:ext xmlns:c16="http://schemas.microsoft.com/office/drawing/2014/chart" uri="{C3380CC4-5D6E-409C-BE32-E72D297353CC}">
              <c16:uniqueId val="{00000009-C7C6-BB48-94DA-EBD9A5509D30}"/>
            </c:ext>
          </c:extLst>
        </c:ser>
        <c:ser>
          <c:idx val="0"/>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3-C7C6-BB48-94DA-EBD9A5509D3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C7C6-BB48-94DA-EBD9A5509D3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7C6-BB48-94DA-EBD9A5509D30}"/>
              </c:ext>
            </c:extLst>
          </c:dPt>
          <c:cat>
            <c:strRef>
              <c:f>'Investment Summary'!$B$3:$D$3</c:f>
              <c:strCache>
                <c:ptCount val="3"/>
                <c:pt idx="0">
                  <c:v>Waershed Storage</c:v>
                </c:pt>
                <c:pt idx="1">
                  <c:v>Floodplain Restoration </c:v>
                </c:pt>
                <c:pt idx="2">
                  <c:v>Conveyance Enhancement</c:v>
                </c:pt>
              </c:strCache>
            </c:strRef>
          </c:cat>
          <c:val>
            <c:numRef>
              <c:f>'Investment Summary'!$B$24:$D$24</c:f>
              <c:numCache>
                <c:formatCode>_("$"* #,##0_);_("$"* \(#,##0\);_("$"* "-"??_);_(@_)</c:formatCode>
                <c:ptCount val="3"/>
                <c:pt idx="0">
                  <c:v>601881516.64775884</c:v>
                </c:pt>
                <c:pt idx="1">
                  <c:v>109115924.00000001</c:v>
                </c:pt>
                <c:pt idx="2">
                  <c:v>696468589.65398216</c:v>
                </c:pt>
              </c:numCache>
            </c:numRef>
          </c:val>
          <c:extLst>
            <c:ext xmlns:c16="http://schemas.microsoft.com/office/drawing/2014/chart" uri="{C3380CC4-5D6E-409C-BE32-E72D297353CC}">
              <c16:uniqueId val="{00000008-C7C6-BB48-94DA-EBD9A5509D30}"/>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Capital Investment by Watershed (Non-Escalated)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'Investment Summary'!$A$4:$A$23</c:f>
              <c:strCache>
                <c:ptCount val="20"/>
                <c:pt idx="0">
                  <c:v>Priority Watershed </c:v>
                </c:pt>
                <c:pt idx="1">
                  <c:v>Negley Run</c:v>
                </c:pt>
                <c:pt idx="2">
                  <c:v>Lower Saw Mill Run</c:v>
                </c:pt>
                <c:pt idx="3">
                  <c:v>Upper Saw Mill Run</c:v>
                </c:pt>
                <c:pt idx="4">
                  <c:v>Becks Run</c:v>
                </c:pt>
                <c:pt idx="5">
                  <c:v>Four Mile Run</c:v>
                </c:pt>
                <c:pt idx="6">
                  <c:v>Lower Allegheny North</c:v>
                </c:pt>
                <c:pt idx="7">
                  <c:v>Two Mile Run</c:v>
                </c:pt>
                <c:pt idx="8">
                  <c:v>Lower Allegheny South</c:v>
                </c:pt>
                <c:pt idx="9">
                  <c:v>Lower Monongahela North</c:v>
                </c:pt>
                <c:pt idx="10">
                  <c:v>Woods Run</c:v>
                </c:pt>
                <c:pt idx="11">
                  <c:v>Streets Run</c:v>
                </c:pt>
                <c:pt idx="12">
                  <c:v>South Side Slopes</c:v>
                </c:pt>
                <c:pt idx="13">
                  <c:v>Upper Monongahela</c:v>
                </c:pt>
                <c:pt idx="14">
                  <c:v>Allegheny South</c:v>
                </c:pt>
                <c:pt idx="15">
                  <c:v>Heths Run</c:v>
                </c:pt>
                <c:pt idx="16">
                  <c:v>Ohio</c:v>
                </c:pt>
                <c:pt idx="17">
                  <c:v>Nine Mile Run</c:v>
                </c:pt>
                <c:pt idx="18">
                  <c:v>Lower Chartiers Creek</c:v>
                </c:pt>
                <c:pt idx="19">
                  <c:v>Upper Chartiers Creek</c:v>
                </c:pt>
              </c:strCache>
            </c:strRef>
          </c:cat>
          <c:val>
            <c:numRef>
              <c:f>'Investment Summary'!$E$4:$E$23</c:f>
              <c:numCache>
                <c:formatCode>_("$"* #,##0_);_("$"* \(#,##0\);_("$"* "-"??_);_(@_)</c:formatCode>
                <c:ptCount val="20"/>
                <c:pt idx="1">
                  <c:v>154933909.71490923</c:v>
                </c:pt>
                <c:pt idx="2">
                  <c:v>106112705.80090775</c:v>
                </c:pt>
                <c:pt idx="3">
                  <c:v>248524088.95130715</c:v>
                </c:pt>
                <c:pt idx="4">
                  <c:v>46762622.593265593</c:v>
                </c:pt>
                <c:pt idx="5">
                  <c:v>100159909.45344871</c:v>
                </c:pt>
                <c:pt idx="6">
                  <c:v>121515209.81140049</c:v>
                </c:pt>
                <c:pt idx="7">
                  <c:v>89690593.627504885</c:v>
                </c:pt>
                <c:pt idx="8">
                  <c:v>31679516.741848394</c:v>
                </c:pt>
                <c:pt idx="9">
                  <c:v>75325048.6425194</c:v>
                </c:pt>
                <c:pt idx="10">
                  <c:v>77908765.676922306</c:v>
                </c:pt>
                <c:pt idx="11">
                  <c:v>78648228.782126039</c:v>
                </c:pt>
                <c:pt idx="12">
                  <c:v>42655383.819150582</c:v>
                </c:pt>
                <c:pt idx="13">
                  <c:v>19652591.755895741</c:v>
                </c:pt>
                <c:pt idx="14">
                  <c:v>42928232.312159017</c:v>
                </c:pt>
                <c:pt idx="15">
                  <c:v>29031581.691112615</c:v>
                </c:pt>
                <c:pt idx="16">
                  <c:v>16342536.222795248</c:v>
                </c:pt>
                <c:pt idx="17">
                  <c:v>41205977.451208591</c:v>
                </c:pt>
                <c:pt idx="18">
                  <c:v>65005267.566521555</c:v>
                </c:pt>
                <c:pt idx="19">
                  <c:v>19383859.686737493</c:v>
                </c:pt>
              </c:numCache>
            </c:numRef>
          </c:val>
          <c:extLst>
            <c:ext xmlns:c16="http://schemas.microsoft.com/office/drawing/2014/chart" uri="{C3380CC4-5D6E-409C-BE32-E72D297353CC}">
              <c16:uniqueId val="{00000000-CDAF-E24D-9B3E-0C458E338583}"/>
            </c:ext>
          </c:extLst>
        </c:ser>
        <c:dLbls>
          <c:showLegendKey val="0"/>
          <c:showVal val="0"/>
          <c:showCatName val="0"/>
          <c:showSerName val="0"/>
          <c:showPercent val="0"/>
          <c:showBubbleSize val="0"/>
        </c:dLbls>
        <c:gapWidth val="182"/>
        <c:axId val="1070465232"/>
        <c:axId val="1070466880"/>
      </c:barChart>
      <c:catAx>
        <c:axId val="1070465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0466880"/>
        <c:crosses val="autoZero"/>
        <c:auto val="1"/>
        <c:lblAlgn val="ctr"/>
        <c:lblOffset val="100"/>
        <c:noMultiLvlLbl val="0"/>
      </c:catAx>
      <c:valAx>
        <c:axId val="1070466880"/>
        <c:scaling>
          <c:orientation val="minMax"/>
        </c:scaling>
        <c:delete val="0"/>
        <c:axPos val="b"/>
        <c:majorGridlines>
          <c:spPr>
            <a:ln w="9525" cap="flat" cmpd="sng" algn="ctr">
              <a:solidFill>
                <a:schemeClr val="tx1">
                  <a:lumMod val="15000"/>
                  <a:lumOff val="85000"/>
                </a:schemeClr>
              </a:solidFill>
              <a:round/>
            </a:ln>
            <a:effectLst/>
          </c:spPr>
        </c:majorGridlines>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04652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3245620507977"/>
          <c:y val="7.0276843872494735E-2"/>
          <c:w val="0.82624507954109383"/>
          <c:h val="0.73789606468300084"/>
        </c:manualLayout>
      </c:layout>
      <c:lineChart>
        <c:grouping val="standard"/>
        <c:varyColors val="0"/>
        <c:ser>
          <c:idx val="1"/>
          <c:order val="0"/>
          <c:tx>
            <c:v>Design</c:v>
          </c:tx>
          <c:spPr>
            <a:ln w="28575" cap="rnd">
              <a:solidFill>
                <a:schemeClr val="accent2"/>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Year'!$C$317:$AZ$317</c:f>
              <c:numCache>
                <c:formatCode>_("$"* #,##0_);_("$"* \(#,##0\);_("$"* "-"??_);_(@_)</c:formatCode>
                <c:ptCount val="50"/>
                <c:pt idx="0">
                  <c:v>4462500</c:v>
                </c:pt>
                <c:pt idx="1">
                  <c:v>9058875</c:v>
                </c:pt>
                <c:pt idx="2">
                  <c:v>13793141.250000002</c:v>
                </c:pt>
                <c:pt idx="3">
                  <c:v>18669435.487499997</c:v>
                </c:pt>
                <c:pt idx="4">
                  <c:v>23692018.552124999</c:v>
                </c:pt>
                <c:pt idx="5">
                  <c:v>28865279.108688753</c:v>
                </c:pt>
                <c:pt idx="6">
                  <c:v>34193737.481949419</c:v>
                </c:pt>
                <c:pt idx="7">
                  <c:v>39682049.606407888</c:v>
                </c:pt>
                <c:pt idx="8">
                  <c:v>44208219.107205845</c:v>
                </c:pt>
                <c:pt idx="9">
                  <c:v>48870173.693027742</c:v>
                </c:pt>
                <c:pt idx="10">
                  <c:v>53671986.916424282</c:v>
                </c:pt>
                <c:pt idx="11">
                  <c:v>58617854.536522731</c:v>
                </c:pt>
                <c:pt idx="12">
                  <c:v>63712098.185224138</c:v>
                </c:pt>
                <c:pt idx="13">
                  <c:v>68959169.143386602</c:v>
                </c:pt>
                <c:pt idx="14">
                  <c:v>74363652.230293885</c:v>
                </c:pt>
                <c:pt idx="15">
                  <c:v>79930269.809808433</c:v>
                </c:pt>
                <c:pt idx="16">
                  <c:v>85663885.91670841</c:v>
                </c:pt>
                <c:pt idx="17">
                  <c:v>91569510.506815374</c:v>
                </c:pt>
                <c:pt idx="18">
                  <c:v>97652303.834625512</c:v>
                </c:pt>
                <c:pt idx="19">
                  <c:v>103917580.96227002</c:v>
                </c:pt>
                <c:pt idx="20">
                  <c:v>110370816.40374386</c:v>
                </c:pt>
                <c:pt idx="21">
                  <c:v>117017648.90846188</c:v>
                </c:pt>
                <c:pt idx="22">
                  <c:v>123863886.38832143</c:v>
                </c:pt>
                <c:pt idx="23">
                  <c:v>130915510.99257681</c:v>
                </c:pt>
                <c:pt idx="24">
                  <c:v>138178684.33495986</c:v>
                </c:pt>
                <c:pt idx="25">
                  <c:v>145659752.87761438</c:v>
                </c:pt>
                <c:pt idx="26">
                  <c:v>153365253.47654849</c:v>
                </c:pt>
                <c:pt idx="27">
                  <c:v>161301919.09345073</c:v>
                </c:pt>
                <c:pt idx="28">
                  <c:v>172448702.7296426</c:v>
                </c:pt>
                <c:pt idx="29">
                  <c:v>183929889.87492031</c:v>
                </c:pt>
                <c:pt idx="30">
                  <c:v>195755512.63455635</c:v>
                </c:pt>
                <c:pt idx="31">
                  <c:v>207935904.07698157</c:v>
                </c:pt>
                <c:pt idx="32">
                  <c:v>220481707.26267934</c:v>
                </c:pt>
                <c:pt idx="33">
                  <c:v>233403884.5439482</c:v>
                </c:pt>
                <c:pt idx="34">
                  <c:v>246713727.14365503</c:v>
                </c:pt>
                <c:pt idx="35">
                  <c:v>260422865.02135316</c:v>
                </c:pt>
                <c:pt idx="36">
                  <c:v>274543277.03538215</c:v>
                </c:pt>
                <c:pt idx="37">
                  <c:v>289087301.40983212</c:v>
                </c:pt>
                <c:pt idx="38">
                  <c:v>306069330.55980933</c:v>
                </c:pt>
                <c:pt idx="39">
                  <c:v>323560820.58428591</c:v>
                </c:pt>
                <c:pt idx="40">
                  <c:v>341577055.30949688</c:v>
                </c:pt>
                <c:pt idx="41">
                  <c:v>360133777.07646412</c:v>
                </c:pt>
                <c:pt idx="42">
                  <c:v>379247200.49644035</c:v>
                </c:pt>
                <c:pt idx="43">
                  <c:v>398934026.61901587</c:v>
                </c:pt>
                <c:pt idx="44">
                  <c:v>419211457.52526873</c:v>
                </c:pt>
                <c:pt idx="45">
                  <c:v>440097211.35870898</c:v>
                </c:pt>
                <c:pt idx="46">
                  <c:v>461609537.80715263</c:v>
                </c:pt>
                <c:pt idx="47">
                  <c:v>483767234.04904956</c:v>
                </c:pt>
                <c:pt idx="48">
                  <c:v>483767234.04904956</c:v>
                </c:pt>
                <c:pt idx="49">
                  <c:v>483767234.04904956</c:v>
                </c:pt>
              </c:numCache>
            </c:numRef>
          </c:val>
          <c:smooth val="0"/>
          <c:extLst>
            <c:ext xmlns:c16="http://schemas.microsoft.com/office/drawing/2014/chart" uri="{C3380CC4-5D6E-409C-BE32-E72D297353CC}">
              <c16:uniqueId val="{00000000-024C-6B4B-BC21-1AE6527D1A43}"/>
            </c:ext>
          </c:extLst>
        </c:ser>
        <c:ser>
          <c:idx val="2"/>
          <c:order val="1"/>
          <c:tx>
            <c:v>O&amp;M</c:v>
          </c:tx>
          <c:spPr>
            <a:ln w="28575" cap="rnd">
              <a:solidFill>
                <a:schemeClr val="accent3"/>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Year'!$C$340:$AZ$340</c:f>
              <c:numCache>
                <c:formatCode>_("$"* #,##0_);_("$"* \(#,##0\);_("$"* "-"??_);_(@_)</c:formatCode>
                <c:ptCount val="50"/>
                <c:pt idx="0">
                  <c:v>0</c:v>
                </c:pt>
                <c:pt idx="1">
                  <c:v>0</c:v>
                </c:pt>
                <c:pt idx="2">
                  <c:v>0</c:v>
                </c:pt>
                <c:pt idx="3">
                  <c:v>325086.28250000003</c:v>
                </c:pt>
                <c:pt idx="4">
                  <c:v>994764.02445000003</c:v>
                </c:pt>
                <c:pt idx="5">
                  <c:v>2029416.1357627497</c:v>
                </c:pt>
                <c:pt idx="6">
                  <c:v>3450338.3686322612</c:v>
                </c:pt>
                <c:pt idx="7">
                  <c:v>5279775.7434517546</c:v>
                </c:pt>
                <c:pt idx="8">
                  <c:v>7540960.3387286495</c:v>
                </c:pt>
                <c:pt idx="9">
                  <c:v>10258150.494053055</c:v>
                </c:pt>
                <c:pt idx="10">
                  <c:v>13456671.476892062</c:v>
                </c:pt>
                <c:pt idx="11">
                  <c:v>17080872.597222809</c:v>
                </c:pt>
                <c:pt idx="12">
                  <c:v>21153415.994410235</c:v>
                </c:pt>
                <c:pt idx="13">
                  <c:v>25697940.424057454</c:v>
                </c:pt>
                <c:pt idx="14">
                  <c:v>30739099.459054574</c:v>
                </c:pt>
                <c:pt idx="15">
                  <c:v>36302601.103735901</c:v>
                </c:pt>
                <c:pt idx="16">
                  <c:v>42415248.871551007</c:v>
                </c:pt>
                <c:pt idx="17">
                  <c:v>49104984.378407694</c:v>
                </c:pt>
                <c:pt idx="18">
                  <c:v>56400931.50565742</c:v>
                </c:pt>
                <c:pt idx="19">
                  <c:v>64333442.188567601</c:v>
                </c:pt>
                <c:pt idx="20">
                  <c:v>72934143.888063371</c:v>
                </c:pt>
                <c:pt idx="21">
                  <c:v>82235988.805525213</c:v>
                </c:pt>
                <c:pt idx="22">
                  <c:v>92273304.902501523</c:v>
                </c:pt>
                <c:pt idx="23">
                  <c:v>103081848.78933752</c:v>
                </c:pt>
                <c:pt idx="24">
                  <c:v>114698860.54893741</c:v>
                </c:pt>
                <c:pt idx="25">
                  <c:v>127163120.56416896</c:v>
                </c:pt>
                <c:pt idx="26">
                  <c:v>140515008.41978639</c:v>
                </c:pt>
                <c:pt idx="27">
                  <c:v>154796563.95219913</c:v>
                </c:pt>
                <c:pt idx="28">
                  <c:v>170051550.52294499</c:v>
                </c:pt>
                <c:pt idx="29">
                  <c:v>186325520.59434456</c:v>
                </c:pt>
                <c:pt idx="30">
                  <c:v>203665883.68852356</c:v>
                </c:pt>
                <c:pt idx="31">
                  <c:v>222338483.77168947</c:v>
                </c:pt>
                <c:pt idx="32">
                  <c:v>242407648.73639694</c:v>
                </c:pt>
                <c:pt idx="33">
                  <c:v>263940367.13546368</c:v>
                </c:pt>
                <c:pt idx="34">
                  <c:v>287006389.9264828</c:v>
                </c:pt>
                <c:pt idx="35">
                  <c:v>311678335.92641234</c:v>
                </c:pt>
                <c:pt idx="36">
                  <c:v>338031801.10727501</c:v>
                </c:pt>
                <c:pt idx="37">
                  <c:v>366145471.86852682</c:v>
                </c:pt>
                <c:pt idx="38">
                  <c:v>396101242.4263286</c:v>
                </c:pt>
                <c:pt idx="39">
                  <c:v>427984336.46478778</c:v>
                </c:pt>
                <c:pt idx="40">
                  <c:v>461883433.19924223</c:v>
                </c:pt>
                <c:pt idx="41">
                  <c:v>498036617.62019497</c:v>
                </c:pt>
                <c:pt idx="42">
                  <c:v>536548625.8017745</c:v>
                </c:pt>
                <c:pt idx="43">
                  <c:v>577528449.30363965</c:v>
                </c:pt>
                <c:pt idx="44">
                  <c:v>621089496.23764443</c:v>
                </c:pt>
                <c:pt idx="45">
                  <c:v>667349758.16856539</c:v>
                </c:pt>
                <c:pt idx="46">
                  <c:v>716431983.05397677</c:v>
                </c:pt>
                <c:pt idx="47">
                  <c:v>768463854.43541038</c:v>
                </c:pt>
                <c:pt idx="48">
                  <c:v>823578177.10023057</c:v>
                </c:pt>
                <c:pt idx="49">
                  <c:v>880345929.44499552</c:v>
                </c:pt>
              </c:numCache>
            </c:numRef>
          </c:val>
          <c:smooth val="0"/>
          <c:extLst>
            <c:ext xmlns:c16="http://schemas.microsoft.com/office/drawing/2014/chart" uri="{C3380CC4-5D6E-409C-BE32-E72D297353CC}">
              <c16:uniqueId val="{00000001-024C-6B4B-BC21-1AE6527D1A43}"/>
            </c:ext>
          </c:extLst>
        </c:ser>
        <c:ser>
          <c:idx val="0"/>
          <c:order val="2"/>
          <c:tx>
            <c:v>Construction</c:v>
          </c:tx>
          <c:spPr>
            <a:ln w="28575" cap="rnd">
              <a:solidFill>
                <a:schemeClr val="accent1"/>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Year'!$C$294:$AZ$294</c:f>
              <c:numCache>
                <c:formatCode>_("$"* #,##0_);_("$"* \(#,##0\);_("$"* "-"??_);_(@_)</c:formatCode>
                <c:ptCount val="50"/>
                <c:pt idx="0">
                  <c:v>0</c:v>
                </c:pt>
                <c:pt idx="1">
                  <c:v>0</c:v>
                </c:pt>
                <c:pt idx="2">
                  <c:v>31561775</c:v>
                </c:pt>
                <c:pt idx="3">
                  <c:v>64070403.249999985</c:v>
                </c:pt>
                <c:pt idx="4">
                  <c:v>97554290.347499996</c:v>
                </c:pt>
                <c:pt idx="5">
                  <c:v>132042694.05792503</c:v>
                </c:pt>
                <c:pt idx="6">
                  <c:v>167565749.87966275</c:v>
                </c:pt>
                <c:pt idx="7">
                  <c:v>204154497.37605268</c:v>
                </c:pt>
                <c:pt idx="8">
                  <c:v>241840907.29733422</c:v>
                </c:pt>
                <c:pt idx="9">
                  <c:v>280657909.51625419</c:v>
                </c:pt>
                <c:pt idx="10">
                  <c:v>312669997.67223132</c:v>
                </c:pt>
                <c:pt idx="11">
                  <c:v>345642448.47288764</c:v>
                </c:pt>
                <c:pt idx="12">
                  <c:v>379604072.79756349</c:v>
                </c:pt>
                <c:pt idx="13">
                  <c:v>414584545.85197985</c:v>
                </c:pt>
                <c:pt idx="14">
                  <c:v>450614433.09802848</c:v>
                </c:pt>
                <c:pt idx="15">
                  <c:v>487725216.96145886</c:v>
                </c:pt>
                <c:pt idx="16">
                  <c:v>525949324.340792</c:v>
                </c:pt>
                <c:pt idx="17">
                  <c:v>565320154.94150507</c:v>
                </c:pt>
                <c:pt idx="18">
                  <c:v>605872110.46023965</c:v>
                </c:pt>
                <c:pt idx="19">
                  <c:v>647640624.64453626</c:v>
                </c:pt>
                <c:pt idx="20">
                  <c:v>690662194.25436163</c:v>
                </c:pt>
                <c:pt idx="21">
                  <c:v>734974410.95248222</c:v>
                </c:pt>
                <c:pt idx="22">
                  <c:v>780615994.15154552</c:v>
                </c:pt>
                <c:pt idx="23">
                  <c:v>827626824.84658158</c:v>
                </c:pt>
                <c:pt idx="24">
                  <c:v>876047980.46246839</c:v>
                </c:pt>
                <c:pt idx="25">
                  <c:v>925921770.74683166</c:v>
                </c:pt>
                <c:pt idx="26">
                  <c:v>977291774.73972607</c:v>
                </c:pt>
                <c:pt idx="27">
                  <c:v>1030202878.8524073</c:v>
                </c:pt>
                <c:pt idx="28">
                  <c:v>1084701316.088469</c:v>
                </c:pt>
                <c:pt idx="29">
                  <c:v>1140834706.4416125</c:v>
                </c:pt>
                <c:pt idx="30">
                  <c:v>1219672191.5058527</c:v>
                </c:pt>
                <c:pt idx="31">
                  <c:v>1300874801.1220195</c:v>
                </c:pt>
                <c:pt idx="32">
                  <c:v>1384513489.0266728</c:v>
                </c:pt>
                <c:pt idx="33">
                  <c:v>1470661337.5684648</c:v>
                </c:pt>
                <c:pt idx="34">
                  <c:v>1559393621.5665102</c:v>
                </c:pt>
                <c:pt idx="35">
                  <c:v>1650787874.0844977</c:v>
                </c:pt>
                <c:pt idx="36">
                  <c:v>1744923954.1780245</c:v>
                </c:pt>
                <c:pt idx="37">
                  <c:v>1841884116.6743574</c:v>
                </c:pt>
                <c:pt idx="38">
                  <c:v>1941753084.0455794</c:v>
                </c:pt>
                <c:pt idx="39">
                  <c:v>2044618120.4379392</c:v>
                </c:pt>
                <c:pt idx="40">
                  <c:v>2164726351.9393449</c:v>
                </c:pt>
                <c:pt idx="41">
                  <c:v>2288437830.3857932</c:v>
                </c:pt>
                <c:pt idx="42">
                  <c:v>2415860653.1856346</c:v>
                </c:pt>
                <c:pt idx="43">
                  <c:v>2547106160.6694722</c:v>
                </c:pt>
                <c:pt idx="44">
                  <c:v>2682289033.3778238</c:v>
                </c:pt>
                <c:pt idx="45">
                  <c:v>2821527392.2674265</c:v>
                </c:pt>
                <c:pt idx="46">
                  <c:v>2964942901.9237175</c:v>
                </c:pt>
                <c:pt idx="47">
                  <c:v>3112660876.8696971</c:v>
                </c:pt>
                <c:pt idx="48">
                  <c:v>3264810391.0640554</c:v>
                </c:pt>
                <c:pt idx="49">
                  <c:v>3421524390.6842461</c:v>
                </c:pt>
              </c:numCache>
            </c:numRef>
          </c:val>
          <c:smooth val="0"/>
          <c:extLst>
            <c:ext xmlns:c16="http://schemas.microsoft.com/office/drawing/2014/chart" uri="{C3380CC4-5D6E-409C-BE32-E72D297353CC}">
              <c16:uniqueId val="{00000002-024C-6B4B-BC21-1AE6527D1A43}"/>
            </c:ext>
          </c:extLst>
        </c:ser>
        <c:dLbls>
          <c:showLegendKey val="0"/>
          <c:showVal val="0"/>
          <c:showCatName val="0"/>
          <c:showSerName val="0"/>
          <c:showPercent val="0"/>
          <c:showBubbleSize val="0"/>
        </c:dLbls>
        <c:smooth val="0"/>
        <c:axId val="587880688"/>
        <c:axId val="587881088"/>
      </c:lineChart>
      <c:catAx>
        <c:axId val="58788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81088"/>
        <c:crosses val="autoZero"/>
        <c:auto val="1"/>
        <c:lblAlgn val="ctr"/>
        <c:lblOffset val="100"/>
        <c:tickLblSkip val="1"/>
        <c:noMultiLvlLbl val="0"/>
      </c:catAx>
      <c:valAx>
        <c:axId val="5878810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in"/>
        <c:minorTickMark val="in"/>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78806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05142918042858"/>
          <c:y val="6.2782339006710486E-2"/>
          <c:w val="0.83690846459125756"/>
          <c:h val="0.60410729971367916"/>
        </c:manualLayout>
      </c:layout>
      <c:barChart>
        <c:barDir val="col"/>
        <c:grouping val="clustered"/>
        <c:varyColors val="0"/>
        <c:ser>
          <c:idx val="0"/>
          <c:order val="0"/>
          <c:spPr>
            <a:solidFill>
              <a:schemeClr val="accent1"/>
            </a:solidFill>
            <a:ln>
              <a:noFill/>
            </a:ln>
            <a:effectLst/>
          </c:spPr>
          <c:invertIfNegative val="0"/>
          <c:cat>
            <c:strRef>
              <c:f>'Investment by Year'!$A$250:$A$268</c:f>
              <c:strCache>
                <c:ptCount val="19"/>
                <c:pt idx="0">
                  <c:v>Negley Run</c:v>
                </c:pt>
                <c:pt idx="1">
                  <c:v>Lower Saw Mill Run</c:v>
                </c:pt>
                <c:pt idx="2">
                  <c:v>Upper Saw Mill Run</c:v>
                </c:pt>
                <c:pt idx="3">
                  <c:v>Becks Run</c:v>
                </c:pt>
                <c:pt idx="4">
                  <c:v>Four Mile Run</c:v>
                </c:pt>
                <c:pt idx="5">
                  <c:v>Lower Allegheny North</c:v>
                </c:pt>
                <c:pt idx="6">
                  <c:v>Two Mile Run</c:v>
                </c:pt>
                <c:pt idx="7">
                  <c:v>Lower Allegheny South</c:v>
                </c:pt>
                <c:pt idx="8">
                  <c:v>Lower Monongahela North</c:v>
                </c:pt>
                <c:pt idx="9">
                  <c:v>Woods Run</c:v>
                </c:pt>
                <c:pt idx="10">
                  <c:v>Streets Run</c:v>
                </c:pt>
                <c:pt idx="11">
                  <c:v>South Side Slopes</c:v>
                </c:pt>
                <c:pt idx="12">
                  <c:v>Upper Monongahela</c:v>
                </c:pt>
                <c:pt idx="13">
                  <c:v>Allegheny South</c:v>
                </c:pt>
                <c:pt idx="14">
                  <c:v>Heths Run</c:v>
                </c:pt>
                <c:pt idx="15">
                  <c:v>Ohio</c:v>
                </c:pt>
                <c:pt idx="16">
                  <c:v>Nine Mile Run</c:v>
                </c:pt>
                <c:pt idx="17">
                  <c:v>Lower Chartiers Creek</c:v>
                </c:pt>
                <c:pt idx="18">
                  <c:v>Upper Chartiers Creek</c:v>
                </c:pt>
              </c:strCache>
            </c:strRef>
          </c:cat>
          <c:val>
            <c:numRef>
              <c:f>'Investment by Year'!$BA$250:$BA$268</c:f>
              <c:numCache>
                <c:formatCode>_("$"* #,##0_);_("$"* \(#,##0\);_("$"* "-"??_);_(@_)</c:formatCode>
                <c:ptCount val="19"/>
                <c:pt idx="0">
                  <c:v>506142888.3820017</c:v>
                </c:pt>
                <c:pt idx="1">
                  <c:v>346202144.09146661</c:v>
                </c:pt>
                <c:pt idx="2">
                  <c:v>811567355.88572526</c:v>
                </c:pt>
                <c:pt idx="3">
                  <c:v>153408628.36428091</c:v>
                </c:pt>
                <c:pt idx="4">
                  <c:v>326605796.31270432</c:v>
                </c:pt>
                <c:pt idx="5">
                  <c:v>396874090.47128087</c:v>
                </c:pt>
                <c:pt idx="6">
                  <c:v>292360235.65121543</c:v>
                </c:pt>
                <c:pt idx="7">
                  <c:v>102928873.78984693</c:v>
                </c:pt>
                <c:pt idx="8">
                  <c:v>246443232.36205664</c:v>
                </c:pt>
                <c:pt idx="9">
                  <c:v>288648088.11258507</c:v>
                </c:pt>
                <c:pt idx="10">
                  <c:v>291489550.15270889</c:v>
                </c:pt>
                <c:pt idx="11">
                  <c:v>158223003.68412039</c:v>
                </c:pt>
                <c:pt idx="12">
                  <c:v>73224631.738779575</c:v>
                </c:pt>
                <c:pt idx="13">
                  <c:v>159227534.01104808</c:v>
                </c:pt>
                <c:pt idx="14">
                  <c:v>107305558.92612904</c:v>
                </c:pt>
                <c:pt idx="15">
                  <c:v>60041914.729809001</c:v>
                </c:pt>
                <c:pt idx="16">
                  <c:v>152732271.40925285</c:v>
                </c:pt>
                <c:pt idx="17">
                  <c:v>240572105.39471766</c:v>
                </c:pt>
                <c:pt idx="18">
                  <c:v>71639650.708561093</c:v>
                </c:pt>
              </c:numCache>
            </c:numRef>
          </c:val>
          <c:extLst>
            <c:ext xmlns:c16="http://schemas.microsoft.com/office/drawing/2014/chart" uri="{C3380CC4-5D6E-409C-BE32-E72D297353CC}">
              <c16:uniqueId val="{00000000-DDC6-A947-B86B-C76505F36154}"/>
            </c:ext>
          </c:extLst>
        </c:ser>
        <c:dLbls>
          <c:showLegendKey val="0"/>
          <c:showVal val="0"/>
          <c:showCatName val="0"/>
          <c:showSerName val="0"/>
          <c:showPercent val="0"/>
          <c:showBubbleSize val="0"/>
        </c:dLbls>
        <c:gapWidth val="219"/>
        <c:overlap val="-27"/>
        <c:axId val="1033459088"/>
        <c:axId val="1033460736"/>
      </c:barChart>
      <c:catAx>
        <c:axId val="1033459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460736"/>
        <c:crosses val="autoZero"/>
        <c:auto val="1"/>
        <c:lblAlgn val="ctr"/>
        <c:lblOffset val="100"/>
        <c:noMultiLvlLbl val="0"/>
      </c:catAx>
      <c:valAx>
        <c:axId val="10334607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459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v>Design</c:v>
          </c:tx>
          <c:spPr>
            <a:ln w="31750" cap="rnd">
              <a:solidFill>
                <a:schemeClr val="accent2"/>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Year'!$C$223:$AZ$223</c:f>
              <c:numCache>
                <c:formatCode>_("$"* #,##0_);_("$"* \(#,##0\);_("$"* "-"??_);_(@_)</c:formatCode>
                <c:ptCount val="50"/>
                <c:pt idx="0">
                  <c:v>4462500</c:v>
                </c:pt>
                <c:pt idx="1">
                  <c:v>4596375</c:v>
                </c:pt>
                <c:pt idx="2">
                  <c:v>4734266.25</c:v>
                </c:pt>
                <c:pt idx="3">
                  <c:v>4876294.2375000007</c:v>
                </c:pt>
                <c:pt idx="4">
                  <c:v>5022583.0646250006</c:v>
                </c:pt>
                <c:pt idx="5">
                  <c:v>5173260.5565637499</c:v>
                </c:pt>
                <c:pt idx="6">
                  <c:v>5328458.3732606629</c:v>
                </c:pt>
                <c:pt idx="7">
                  <c:v>5488312.1244584834</c:v>
                </c:pt>
                <c:pt idx="8">
                  <c:v>4526169.5007979535</c:v>
                </c:pt>
                <c:pt idx="9">
                  <c:v>4661954.5858218912</c:v>
                </c:pt>
                <c:pt idx="10">
                  <c:v>4801813.2233965481</c:v>
                </c:pt>
                <c:pt idx="11">
                  <c:v>4945867.6200984446</c:v>
                </c:pt>
                <c:pt idx="12">
                  <c:v>5094243.6487013996</c:v>
                </c:pt>
                <c:pt idx="13">
                  <c:v>5247070.95816244</c:v>
                </c:pt>
                <c:pt idx="14">
                  <c:v>5404483.086907316</c:v>
                </c:pt>
                <c:pt idx="15">
                  <c:v>5566617.5795145342</c:v>
                </c:pt>
                <c:pt idx="16">
                  <c:v>5733616.1068999721</c:v>
                </c:pt>
                <c:pt idx="17">
                  <c:v>5905624.5901069706</c:v>
                </c:pt>
                <c:pt idx="18">
                  <c:v>6082793.3278101794</c:v>
                </c:pt>
                <c:pt idx="19">
                  <c:v>6265277.1276444849</c:v>
                </c:pt>
                <c:pt idx="20">
                  <c:v>6453235.4414738202</c:v>
                </c:pt>
                <c:pt idx="21">
                  <c:v>6646832.5047180364</c:v>
                </c:pt>
                <c:pt idx="22">
                  <c:v>6846237.4798595756</c:v>
                </c:pt>
                <c:pt idx="23">
                  <c:v>7051624.6042553652</c:v>
                </c:pt>
                <c:pt idx="24">
                  <c:v>7263173.3423830252</c:v>
                </c:pt>
                <c:pt idx="25">
                  <c:v>7481068.5426545171</c:v>
                </c:pt>
                <c:pt idx="26">
                  <c:v>7705500.5989341503</c:v>
                </c:pt>
                <c:pt idx="27">
                  <c:v>7936665.6169021782</c:v>
                </c:pt>
                <c:pt idx="28">
                  <c:v>11146783.636191946</c:v>
                </c:pt>
                <c:pt idx="29">
                  <c:v>11481187.145277705</c:v>
                </c:pt>
                <c:pt idx="30">
                  <c:v>11825622.759636037</c:v>
                </c:pt>
                <c:pt idx="31">
                  <c:v>12180391.442425119</c:v>
                </c:pt>
                <c:pt idx="32">
                  <c:v>12545803.18569787</c:v>
                </c:pt>
                <c:pt idx="33">
                  <c:v>12922177.281268809</c:v>
                </c:pt>
                <c:pt idx="34">
                  <c:v>13309842.59970687</c:v>
                </c:pt>
                <c:pt idx="35">
                  <c:v>13709137.877698073</c:v>
                </c:pt>
                <c:pt idx="36">
                  <c:v>14120412.01402902</c:v>
                </c:pt>
                <c:pt idx="37">
                  <c:v>14544024.37444989</c:v>
                </c:pt>
                <c:pt idx="38">
                  <c:v>16982029.149977285</c:v>
                </c:pt>
                <c:pt idx="39">
                  <c:v>17491490.024476606</c:v>
                </c:pt>
                <c:pt idx="40">
                  <c:v>18016234.725210909</c:v>
                </c:pt>
                <c:pt idx="41">
                  <c:v>18556721.766967233</c:v>
                </c:pt>
                <c:pt idx="42">
                  <c:v>19113423.419976249</c:v>
                </c:pt>
                <c:pt idx="43">
                  <c:v>19686826.12257554</c:v>
                </c:pt>
                <c:pt idx="44">
                  <c:v>20277430.906252809</c:v>
                </c:pt>
                <c:pt idx="45">
                  <c:v>20885753.833440393</c:v>
                </c:pt>
                <c:pt idx="46">
                  <c:v>21512326.448443603</c:v>
                </c:pt>
                <c:pt idx="47">
                  <c:v>22157696.241896916</c:v>
                </c:pt>
                <c:pt idx="48">
                  <c:v>0</c:v>
                </c:pt>
                <c:pt idx="49">
                  <c:v>0</c:v>
                </c:pt>
              </c:numCache>
            </c:numRef>
          </c:val>
          <c:smooth val="0"/>
          <c:extLst>
            <c:ext xmlns:c16="http://schemas.microsoft.com/office/drawing/2014/chart" uri="{C3380CC4-5D6E-409C-BE32-E72D297353CC}">
              <c16:uniqueId val="{00000000-862E-B542-A8E7-3F1472C18723}"/>
            </c:ext>
          </c:extLst>
        </c:ser>
        <c:ser>
          <c:idx val="2"/>
          <c:order val="1"/>
          <c:tx>
            <c:v>O&amp;M</c:v>
          </c:tx>
          <c:spPr>
            <a:ln w="31750" cap="rnd">
              <a:solidFill>
                <a:schemeClr val="accent3"/>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Year'!$C$246:$AZ$246</c:f>
              <c:numCache>
                <c:formatCode>_("$"* #,##0_);_("$"* \(#,##0\);_("$"* "-"??_);_(@_)</c:formatCode>
                <c:ptCount val="50"/>
                <c:pt idx="0">
                  <c:v>0</c:v>
                </c:pt>
                <c:pt idx="1">
                  <c:v>0</c:v>
                </c:pt>
                <c:pt idx="2">
                  <c:v>0</c:v>
                </c:pt>
                <c:pt idx="3">
                  <c:v>325086.28250000003</c:v>
                </c:pt>
                <c:pt idx="4">
                  <c:v>669677.74194999994</c:v>
                </c:pt>
                <c:pt idx="5">
                  <c:v>1034652.11131275</c:v>
                </c:pt>
                <c:pt idx="6">
                  <c:v>1420922.2328695101</c:v>
                </c:pt>
                <c:pt idx="7">
                  <c:v>1829437.3748194943</c:v>
                </c:pt>
                <c:pt idx="8">
                  <c:v>2261184.5952768954</c:v>
                </c:pt>
                <c:pt idx="9">
                  <c:v>2717190.1553244027</c:v>
                </c:pt>
                <c:pt idx="10">
                  <c:v>3198520.9828390102</c:v>
                </c:pt>
                <c:pt idx="11">
                  <c:v>3624201.1203307435</c:v>
                </c:pt>
                <c:pt idx="12">
                  <c:v>4072543.3971874267</c:v>
                </c:pt>
                <c:pt idx="13">
                  <c:v>4544524.4296472128</c:v>
                </c:pt>
                <c:pt idx="14">
                  <c:v>5041159.0349971149</c:v>
                </c:pt>
                <c:pt idx="15">
                  <c:v>5563501.6446813336</c:v>
                </c:pt>
                <c:pt idx="16">
                  <c:v>6112647.7678151028</c:v>
                </c:pt>
                <c:pt idx="17">
                  <c:v>6689735.5068566902</c:v>
                </c:pt>
                <c:pt idx="18">
                  <c:v>7295947.1272497326</c:v>
                </c:pt>
                <c:pt idx="19">
                  <c:v>7932510.6829101946</c:v>
                </c:pt>
                <c:pt idx="20">
                  <c:v>8600701.6994957551</c:v>
                </c:pt>
                <c:pt idx="21">
                  <c:v>9301844.9174618293</c:v>
                </c:pt>
                <c:pt idx="22">
                  <c:v>10037316.096976323</c:v>
                </c:pt>
                <c:pt idx="23">
                  <c:v>10808543.88683597</c:v>
                </c:pt>
                <c:pt idx="24">
                  <c:v>11617011.759599922</c:v>
                </c:pt>
                <c:pt idx="25">
                  <c:v>12464260.015231552</c:v>
                </c:pt>
                <c:pt idx="26">
                  <c:v>13351887.855617445</c:v>
                </c:pt>
                <c:pt idx="27">
                  <c:v>14281555.532412775</c:v>
                </c:pt>
                <c:pt idx="28">
                  <c:v>15254986.570745775</c:v>
                </c:pt>
                <c:pt idx="29">
                  <c:v>16273970.07139959</c:v>
                </c:pt>
                <c:pt idx="30">
                  <c:v>17340363.094178952</c:v>
                </c:pt>
                <c:pt idx="31">
                  <c:v>18672600.083165992</c:v>
                </c:pt>
                <c:pt idx="32">
                  <c:v>20069164.964707498</c:v>
                </c:pt>
                <c:pt idx="33">
                  <c:v>21532718.399066642</c:v>
                </c:pt>
                <c:pt idx="34">
                  <c:v>23066022.791019108</c:v>
                </c:pt>
                <c:pt idx="35">
                  <c:v>24671945.999929544</c:v>
                </c:pt>
                <c:pt idx="36">
                  <c:v>26353465.180862702</c:v>
                </c:pt>
                <c:pt idx="37">
                  <c:v>28113670.761251912</c:v>
                </c:pt>
                <c:pt idx="38">
                  <c:v>29955770.557801683</c:v>
                </c:pt>
                <c:pt idx="39">
                  <c:v>31883094.038459338</c:v>
                </c:pt>
                <c:pt idx="40">
                  <c:v>33899096.734454416</c:v>
                </c:pt>
                <c:pt idx="41">
                  <c:v>36153184.420952529</c:v>
                </c:pt>
                <c:pt idx="42">
                  <c:v>38512008.18157953</c:v>
                </c:pt>
                <c:pt idx="43">
                  <c:v>40979823.501865283</c:v>
                </c:pt>
                <c:pt idx="44">
                  <c:v>43561046.934004761</c:v>
                </c:pt>
                <c:pt idx="45">
                  <c:v>46260261.930920936</c:v>
                </c:pt>
                <c:pt idx="46">
                  <c:v>49082224.885411479</c:v>
                </c:pt>
                <c:pt idx="47">
                  <c:v>52031871.381433614</c:v>
                </c:pt>
                <c:pt idx="48">
                  <c:v>55114322.664820224</c:v>
                </c:pt>
                <c:pt idx="49">
                  <c:v>56767752.344764821</c:v>
                </c:pt>
              </c:numCache>
            </c:numRef>
          </c:val>
          <c:smooth val="0"/>
          <c:extLst>
            <c:ext xmlns:c16="http://schemas.microsoft.com/office/drawing/2014/chart" uri="{C3380CC4-5D6E-409C-BE32-E72D297353CC}">
              <c16:uniqueId val="{00000001-862E-B542-A8E7-3F1472C18723}"/>
            </c:ext>
          </c:extLst>
        </c:ser>
        <c:ser>
          <c:idx val="0"/>
          <c:order val="2"/>
          <c:tx>
            <c:v>Construction</c:v>
          </c:tx>
          <c:spPr>
            <a:ln w="31750" cap="rnd">
              <a:solidFill>
                <a:schemeClr val="accent1"/>
              </a:solidFill>
              <a:round/>
            </a:ln>
            <a:effectLst/>
          </c:spPr>
          <c:marker>
            <c:symbol val="none"/>
          </c:marker>
          <c:cat>
            <c:numRef>
              <c:f>'Investment by Year'!$C$180:$AZ$180</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'Investment by Year'!$C$200:$AZ$200</c:f>
              <c:numCache>
                <c:formatCode>_("$"* #,##0_);_("$"* \(#,##0\);_("$"* "-"??_);_(@_)</c:formatCode>
                <c:ptCount val="50"/>
                <c:pt idx="0">
                  <c:v>0</c:v>
                </c:pt>
                <c:pt idx="1">
                  <c:v>0</c:v>
                </c:pt>
                <c:pt idx="2">
                  <c:v>31561775</c:v>
                </c:pt>
                <c:pt idx="3">
                  <c:v>32508628.25</c:v>
                </c:pt>
                <c:pt idx="4">
                  <c:v>33483887.097500004</c:v>
                </c:pt>
                <c:pt idx="5">
                  <c:v>34488403.710424997</c:v>
                </c:pt>
                <c:pt idx="6">
                  <c:v>35523055.821737744</c:v>
                </c:pt>
                <c:pt idx="7">
                  <c:v>36588747.496389881</c:v>
                </c:pt>
                <c:pt idx="8">
                  <c:v>37686409.921281591</c:v>
                </c:pt>
                <c:pt idx="9">
                  <c:v>38817002.218920037</c:v>
                </c:pt>
                <c:pt idx="10">
                  <c:v>32012088.155976996</c:v>
                </c:pt>
                <c:pt idx="11">
                  <c:v>32972450.800656304</c:v>
                </c:pt>
                <c:pt idx="12">
                  <c:v>33961624.324675992</c:v>
                </c:pt>
                <c:pt idx="13">
                  <c:v>34980473.054416277</c:v>
                </c:pt>
                <c:pt idx="14">
                  <c:v>36029887.246048771</c:v>
                </c:pt>
                <c:pt idx="15">
                  <c:v>37110783.863430224</c:v>
                </c:pt>
                <c:pt idx="16">
                  <c:v>38224107.379333138</c:v>
                </c:pt>
                <c:pt idx="17">
                  <c:v>39370830.600713134</c:v>
                </c:pt>
                <c:pt idx="18">
                  <c:v>40551955.518734522</c:v>
                </c:pt>
                <c:pt idx="19">
                  <c:v>41768514.184296563</c:v>
                </c:pt>
                <c:pt idx="20">
                  <c:v>43021569.609825484</c:v>
                </c:pt>
                <c:pt idx="21">
                  <c:v>44312216.698120236</c:v>
                </c:pt>
                <c:pt idx="22">
                  <c:v>45641583.19906383</c:v>
                </c:pt>
                <c:pt idx="23">
                  <c:v>47010830.695035771</c:v>
                </c:pt>
                <c:pt idx="24">
                  <c:v>48421155.615886837</c:v>
                </c:pt>
                <c:pt idx="25">
                  <c:v>49873790.284363434</c:v>
                </c:pt>
                <c:pt idx="26">
                  <c:v>51370003.992894351</c:v>
                </c:pt>
                <c:pt idx="27">
                  <c:v>52911104.112681188</c:v>
                </c:pt>
                <c:pt idx="28">
                  <c:v>54498437.236061603</c:v>
                </c:pt>
                <c:pt idx="29">
                  <c:v>56133390.353143454</c:v>
                </c:pt>
                <c:pt idx="30">
                  <c:v>78837485.064240232</c:v>
                </c:pt>
                <c:pt idx="31">
                  <c:v>81202609.616167456</c:v>
                </c:pt>
                <c:pt idx="32">
                  <c:v>83638687.904652491</c:v>
                </c:pt>
                <c:pt idx="33">
                  <c:v>86147848.541792035</c:v>
                </c:pt>
                <c:pt idx="34">
                  <c:v>88732283.998045817</c:v>
                </c:pt>
                <c:pt idx="35">
                  <c:v>91394252.517987162</c:v>
                </c:pt>
                <c:pt idx="36">
                  <c:v>94136080.093526825</c:v>
                </c:pt>
                <c:pt idx="37">
                  <c:v>96960162.496332586</c:v>
                </c:pt>
                <c:pt idx="38">
                  <c:v>99868967.371222571</c:v>
                </c:pt>
                <c:pt idx="39">
                  <c:v>102865036.39235926</c:v>
                </c:pt>
                <c:pt idx="40">
                  <c:v>120108231.50140606</c:v>
                </c:pt>
                <c:pt idx="41">
                  <c:v>123711478.44644824</c:v>
                </c:pt>
                <c:pt idx="42">
                  <c:v>127422822.79984167</c:v>
                </c:pt>
                <c:pt idx="43">
                  <c:v>131245507.4838369</c:v>
                </c:pt>
                <c:pt idx="44">
                  <c:v>135182872.70835203</c:v>
                </c:pt>
                <c:pt idx="45">
                  <c:v>139238358.88960263</c:v>
                </c:pt>
                <c:pt idx="46">
                  <c:v>143415509.65629071</c:v>
                </c:pt>
                <c:pt idx="47">
                  <c:v>147717974.94597942</c:v>
                </c:pt>
                <c:pt idx="48">
                  <c:v>152149514.1943588</c:v>
                </c:pt>
                <c:pt idx="49">
                  <c:v>156713999.62018958</c:v>
                </c:pt>
              </c:numCache>
            </c:numRef>
          </c:val>
          <c:smooth val="0"/>
          <c:extLst>
            <c:ext xmlns:c16="http://schemas.microsoft.com/office/drawing/2014/chart" uri="{C3380CC4-5D6E-409C-BE32-E72D297353CC}">
              <c16:uniqueId val="{00000002-862E-B542-A8E7-3F1472C18723}"/>
            </c:ext>
          </c:extLst>
        </c:ser>
        <c:dLbls>
          <c:showLegendKey val="0"/>
          <c:showVal val="0"/>
          <c:showCatName val="0"/>
          <c:showSerName val="0"/>
          <c:showPercent val="0"/>
          <c:showBubbleSize val="0"/>
        </c:dLbls>
        <c:smooth val="0"/>
        <c:axId val="587880688"/>
        <c:axId val="587881088"/>
      </c:lineChart>
      <c:catAx>
        <c:axId val="58788068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881088"/>
        <c:crosses val="autoZero"/>
        <c:auto val="1"/>
        <c:lblAlgn val="ctr"/>
        <c:lblOffset val="100"/>
        <c:tickLblSkip val="1"/>
        <c:noMultiLvlLbl val="0"/>
      </c:catAx>
      <c:valAx>
        <c:axId val="587881088"/>
        <c:scaling>
          <c:orientation val="minMax"/>
        </c:scaling>
        <c:delete val="0"/>
        <c:axPos val="l"/>
        <c:majorGridlines>
          <c:spPr>
            <a:ln w="9525" cap="flat" cmpd="sng" algn="ctr">
              <a:solidFill>
                <a:schemeClr val="tx2">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88068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780488</xdr:colOff>
      <xdr:row>0</xdr:row>
      <xdr:rowOff>119808</xdr:rowOff>
    </xdr:from>
    <xdr:to>
      <xdr:col>10</xdr:col>
      <xdr:colOff>393521</xdr:colOff>
      <xdr:row>16</xdr:row>
      <xdr:rowOff>132221</xdr:rowOff>
    </xdr:to>
    <xdr:graphicFrame macro="">
      <xdr:nvGraphicFramePr>
        <xdr:cNvPr id="2" name="Chart 1">
          <a:extLst>
            <a:ext uri="{FF2B5EF4-FFF2-40B4-BE49-F238E27FC236}">
              <a16:creationId xmlns:a16="http://schemas.microsoft.com/office/drawing/2014/main" id="{41A5C991-4C3A-158D-1050-B27DF76515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762705</xdr:colOff>
      <xdr:row>17</xdr:row>
      <xdr:rowOff>84845</xdr:rowOff>
    </xdr:from>
    <xdr:to>
      <xdr:col>13</xdr:col>
      <xdr:colOff>305548</xdr:colOff>
      <xdr:row>40</xdr:row>
      <xdr:rowOff>123439</xdr:rowOff>
    </xdr:to>
    <xdr:graphicFrame macro="">
      <xdr:nvGraphicFramePr>
        <xdr:cNvPr id="15" name="Chart 14">
          <a:extLst>
            <a:ext uri="{FF2B5EF4-FFF2-40B4-BE49-F238E27FC236}">
              <a16:creationId xmlns:a16="http://schemas.microsoft.com/office/drawing/2014/main" id="{B0E2419D-6FDD-F90C-603A-BEB7FAF8DD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168470</xdr:colOff>
      <xdr:row>1</xdr:row>
      <xdr:rowOff>86534</xdr:rowOff>
    </xdr:from>
    <xdr:to>
      <xdr:col>21</xdr:col>
      <xdr:colOff>479490</xdr:colOff>
      <xdr:row>13</xdr:row>
      <xdr:rowOff>178918</xdr:rowOff>
    </xdr:to>
    <xdr:graphicFrame macro="">
      <xdr:nvGraphicFramePr>
        <xdr:cNvPr id="3" name="Chart 2">
          <a:extLst>
            <a:ext uri="{FF2B5EF4-FFF2-40B4-BE49-F238E27FC236}">
              <a16:creationId xmlns:a16="http://schemas.microsoft.com/office/drawing/2014/main" id="{C0350F1D-211E-CE45-BE16-4755769A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156969</xdr:colOff>
      <xdr:row>1</xdr:row>
      <xdr:rowOff>117282</xdr:rowOff>
    </xdr:from>
    <xdr:to>
      <xdr:col>26</xdr:col>
      <xdr:colOff>788955</xdr:colOff>
      <xdr:row>13</xdr:row>
      <xdr:rowOff>204779</xdr:rowOff>
    </xdr:to>
    <xdr:graphicFrame macro="">
      <xdr:nvGraphicFramePr>
        <xdr:cNvPr id="9" name="Chart 8">
          <a:extLst>
            <a:ext uri="{FF2B5EF4-FFF2-40B4-BE49-F238E27FC236}">
              <a16:creationId xmlns:a16="http://schemas.microsoft.com/office/drawing/2014/main" id="{BF9BE367-A612-FBE9-2740-C7DAC59D80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129593</xdr:colOff>
      <xdr:row>2</xdr:row>
      <xdr:rowOff>25918</xdr:rowOff>
    </xdr:from>
    <xdr:to>
      <xdr:col>32</xdr:col>
      <xdr:colOff>601778</xdr:colOff>
      <xdr:row>14</xdr:row>
      <xdr:rowOff>116640</xdr:rowOff>
    </xdr:to>
    <xdr:graphicFrame macro="">
      <xdr:nvGraphicFramePr>
        <xdr:cNvPr id="5" name="Chart 4">
          <a:extLst>
            <a:ext uri="{FF2B5EF4-FFF2-40B4-BE49-F238E27FC236}">
              <a16:creationId xmlns:a16="http://schemas.microsoft.com/office/drawing/2014/main" id="{84386A04-437A-B241-B581-E99E6EB83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699.715242592596" createdVersion="8" refreshedVersion="8" minRefreshableVersion="3" recordCount="55" xr:uid="{BC042024-5ABF-D44C-9FD2-FAD8BD05598C}">
  <cacheSource type="worksheet">
    <worksheetSource ref="A4:E59" sheet="Exports from GIS"/>
  </cacheSource>
  <cacheFields count="5">
    <cacheField name="Priority " numFmtId="0">
      <sharedItems containsSemiMixedTypes="0" containsString="0" containsNumber="1" containsInteger="1" minValue="1" maxValue="19" count="19">
        <n v="1"/>
        <n v="2"/>
        <n v="3"/>
        <n v="4"/>
        <n v="5"/>
        <n v="6"/>
        <n v="7"/>
        <n v="8"/>
        <n v="9"/>
        <n v="10"/>
        <n v="11"/>
        <n v="12"/>
        <n v="13"/>
        <n v="14"/>
        <n v="15"/>
        <n v="16"/>
        <n v="17"/>
        <n v="18"/>
        <n v="19"/>
      </sharedItems>
    </cacheField>
    <cacheField name="Watershed " numFmtId="0">
      <sharedItems count="19">
        <s v="Negley Run"/>
        <s v="Lower Saw Mill Run"/>
        <s v="Upper Saw Mill Run"/>
        <s v="Becks Run"/>
        <s v="Four Mile Run"/>
        <s v="Lower Allegheny North"/>
        <s v="Two Mile Run"/>
        <s v="Lower Allegheny South"/>
        <s v="Lower Monongahela North"/>
        <s v="Streets Run"/>
        <s v="Woods Run"/>
        <s v="South Side Slopes"/>
        <s v="Upper Monongahela"/>
        <s v="Allegheny South"/>
        <s v="Heths Run"/>
        <s v="Ohio"/>
        <s v="Nine Mile Run"/>
        <s v="Lower Chartiers Creek"/>
        <s v="Upper Chartiers Creek"/>
      </sharedItems>
    </cacheField>
    <cacheField name="Terrain" numFmtId="0">
      <sharedItems count="5">
        <s v="Plateaus"/>
        <s v="Ravines"/>
        <s v="Sloped Hillsides"/>
        <s v="Floodplains"/>
        <s v="Riverflats"/>
      </sharedItems>
    </cacheField>
    <cacheField name="Area (sf) " numFmtId="43">
      <sharedItems containsSemiMixedTypes="0" containsString="0" containsNumber="1" minValue="52095.413439999997" maxValue="264548996.40000001"/>
    </cacheField>
    <cacheField name="Area (acres)" numFmtId="43">
      <sharedItems containsSemiMixedTypes="0" containsString="0" containsNumber="1" minValue="1.1959461300000001" maxValue="6073.2092830000001" count="55">
        <n v="1842.5287499999999"/>
        <n v="298.11009589999998"/>
        <n v="958.53298370000005"/>
        <n v="197.54278429999999"/>
        <n v="132.78209609999999"/>
        <n v="218.0701976"/>
        <n v="58.186944410000002"/>
        <n v="2567.8519930000002"/>
        <n v="106.4529902"/>
        <n v="162.74675250000001"/>
        <n v="4798.6102940000001"/>
        <n v="300.1065706"/>
        <n v="5.4770406859999996"/>
        <n v="1339.236353"/>
        <n v="448.82563859999999"/>
        <n v="327.45990990000001"/>
        <n v="1601.31025"/>
        <n v="150.8193895"/>
        <n v="456.37684039999999"/>
        <n v="730.25531969999997"/>
        <n v="1373.8225199999999"/>
        <n v="1244.40498"/>
        <n v="103.86595079999999"/>
        <n v="1.1959461300000001"/>
        <n v="254.64102980000001"/>
        <n v="541.11139370000001"/>
        <n v="227.0536333"/>
        <n v="165.70796680000001"/>
        <n v="297.21600760000001"/>
        <n v="1112.188995"/>
        <n v="220.289198"/>
        <n v="174.8634127"/>
        <n v="6073.2092830000001"/>
        <n v="659.27400250000005"/>
        <n v="2174.0149299999998"/>
        <n v="678.53047470000001"/>
        <n v="747.27613899999994"/>
        <n v="391.70712600000002"/>
        <n v="875.87315809999996"/>
        <n v="457.18535580000002"/>
        <n v="1307.7942270000001"/>
        <n v="603.19475260000002"/>
        <n v="66.647313319999995"/>
        <n v="306.22344629999998"/>
        <n v="39.074958199999998"/>
        <n v="705.1440417"/>
        <n v="707.94388900000001"/>
        <n v="267.61728049999999"/>
        <n v="771.93532730000004"/>
        <n v="376.48844739999998"/>
        <n v="310.24402279999998"/>
        <n v="92.917448949999994"/>
        <n v="716.80557739999995"/>
        <n v="30.304640410000001"/>
        <n v="903.7327940999999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5">
  <r>
    <x v="0"/>
    <x v="0"/>
    <x v="0"/>
    <n v="80260552.349999994"/>
    <x v="0"/>
  </r>
  <r>
    <x v="0"/>
    <x v="0"/>
    <x v="1"/>
    <n v="12985675.779999999"/>
    <x v="1"/>
  </r>
  <r>
    <x v="0"/>
    <x v="0"/>
    <x v="2"/>
    <n v="41753696.770000003"/>
    <x v="2"/>
  </r>
  <r>
    <x v="1"/>
    <x v="1"/>
    <x v="3"/>
    <n v="8604963.6840000004"/>
    <x v="3"/>
  </r>
  <r>
    <x v="1"/>
    <x v="1"/>
    <x v="0"/>
    <n v="5783988.1069999998"/>
    <x v="4"/>
  </r>
  <r>
    <x v="1"/>
    <x v="1"/>
    <x v="1"/>
    <n v="9499137.8059999999"/>
    <x v="5"/>
  </r>
  <r>
    <x v="1"/>
    <x v="1"/>
    <x v="4"/>
    <n v="2534623.298"/>
    <x v="6"/>
  </r>
  <r>
    <x v="1"/>
    <x v="1"/>
    <x v="2"/>
    <n v="111855632.8"/>
    <x v="7"/>
  </r>
  <r>
    <x v="2"/>
    <x v="2"/>
    <x v="3"/>
    <n v="4637092.2520000003"/>
    <x v="8"/>
  </r>
  <r>
    <x v="2"/>
    <x v="2"/>
    <x v="1"/>
    <n v="7089248.5379999997"/>
    <x v="9"/>
  </r>
  <r>
    <x v="2"/>
    <x v="2"/>
    <x v="2"/>
    <n v="209027464.40000001"/>
    <x v="10"/>
  </r>
  <r>
    <x v="3"/>
    <x v="3"/>
    <x v="1"/>
    <n v="13072642.210000001"/>
    <x v="11"/>
  </r>
  <r>
    <x v="3"/>
    <x v="3"/>
    <x v="4"/>
    <n v="238579.89230000001"/>
    <x v="12"/>
  </r>
  <r>
    <x v="3"/>
    <x v="3"/>
    <x v="2"/>
    <n v="58337135.539999999"/>
    <x v="13"/>
  </r>
  <r>
    <x v="4"/>
    <x v="4"/>
    <x v="0"/>
    <n v="19550844.82"/>
    <x v="14"/>
  </r>
  <r>
    <x v="4"/>
    <x v="4"/>
    <x v="1"/>
    <n v="14264153.68"/>
    <x v="15"/>
  </r>
  <r>
    <x v="4"/>
    <x v="4"/>
    <x v="2"/>
    <n v="69753074.5"/>
    <x v="16"/>
  </r>
  <r>
    <x v="5"/>
    <x v="5"/>
    <x v="0"/>
    <n v="6569692.6050000004"/>
    <x v="17"/>
  </r>
  <r>
    <x v="5"/>
    <x v="5"/>
    <x v="1"/>
    <n v="19879775.170000002"/>
    <x v="18"/>
  </r>
  <r>
    <x v="5"/>
    <x v="5"/>
    <x v="4"/>
    <n v="31809921.73"/>
    <x v="19"/>
  </r>
  <r>
    <x v="5"/>
    <x v="5"/>
    <x v="2"/>
    <n v="59843708.990000002"/>
    <x v="20"/>
  </r>
  <r>
    <x v="6"/>
    <x v="6"/>
    <x v="0"/>
    <n v="54206280.93"/>
    <x v="21"/>
  </r>
  <r>
    <x v="6"/>
    <x v="6"/>
    <x v="1"/>
    <n v="4524400.818"/>
    <x v="22"/>
  </r>
  <r>
    <x v="6"/>
    <x v="6"/>
    <x v="4"/>
    <n v="52095.413439999997"/>
    <x v="23"/>
  </r>
  <r>
    <x v="6"/>
    <x v="6"/>
    <x v="2"/>
    <n v="11092163.26"/>
    <x v="24"/>
  </r>
  <r>
    <x v="7"/>
    <x v="7"/>
    <x v="4"/>
    <n v="23570812.309999999"/>
    <x v="25"/>
  </r>
  <r>
    <x v="7"/>
    <x v="7"/>
    <x v="2"/>
    <n v="9890456.2670000009"/>
    <x v="26"/>
  </r>
  <r>
    <x v="8"/>
    <x v="8"/>
    <x v="0"/>
    <n v="7218239.034"/>
    <x v="27"/>
  </r>
  <r>
    <x v="8"/>
    <x v="8"/>
    <x v="4"/>
    <n v="12946729.289999999"/>
    <x v="28"/>
  </r>
  <r>
    <x v="8"/>
    <x v="8"/>
    <x v="2"/>
    <n v="48446952.630000003"/>
    <x v="29"/>
  </r>
  <r>
    <x v="9"/>
    <x v="9"/>
    <x v="3"/>
    <n v="9595797.4639999997"/>
    <x v="30"/>
  </r>
  <r>
    <x v="9"/>
    <x v="9"/>
    <x v="1"/>
    <n v="7617050.2560000001"/>
    <x v="31"/>
  </r>
  <r>
    <x v="9"/>
    <x v="9"/>
    <x v="2"/>
    <n v="264548996.40000001"/>
    <x v="32"/>
  </r>
  <r>
    <x v="10"/>
    <x v="10"/>
    <x v="4"/>
    <n v="28717975.550000001"/>
    <x v="33"/>
  </r>
  <r>
    <x v="10"/>
    <x v="10"/>
    <x v="2"/>
    <n v="94700090.349999994"/>
    <x v="34"/>
  </r>
  <r>
    <x v="11"/>
    <x v="11"/>
    <x v="4"/>
    <n v="29556787.48"/>
    <x v="35"/>
  </r>
  <r>
    <x v="11"/>
    <x v="11"/>
    <x v="2"/>
    <n v="32551348.609999999"/>
    <x v="36"/>
  </r>
  <r>
    <x v="12"/>
    <x v="12"/>
    <x v="4"/>
    <n v="17062762.41"/>
    <x v="37"/>
  </r>
  <r>
    <x v="12"/>
    <x v="12"/>
    <x v="2"/>
    <n v="38153034.770000003"/>
    <x v="38"/>
  </r>
  <r>
    <x v="13"/>
    <x v="13"/>
    <x v="4"/>
    <n v="19914994.100000001"/>
    <x v="39"/>
  </r>
  <r>
    <x v="13"/>
    <x v="13"/>
    <x v="2"/>
    <n v="56967516.530000001"/>
    <x v="40"/>
  </r>
  <r>
    <x v="14"/>
    <x v="14"/>
    <x v="0"/>
    <n v="26275163.420000002"/>
    <x v="41"/>
  </r>
  <r>
    <x v="14"/>
    <x v="14"/>
    <x v="1"/>
    <n v="2903156.9679999999"/>
    <x v="42"/>
  </r>
  <r>
    <x v="14"/>
    <x v="14"/>
    <x v="2"/>
    <n v="13339093.32"/>
    <x v="43"/>
  </r>
  <r>
    <x v="15"/>
    <x v="15"/>
    <x v="4"/>
    <n v="1702105.179"/>
    <x v="44"/>
  </r>
  <r>
    <x v="15"/>
    <x v="15"/>
    <x v="2"/>
    <n v="30716074.460000001"/>
    <x v="45"/>
  </r>
  <r>
    <x v="16"/>
    <x v="16"/>
    <x v="0"/>
    <n v="30838035.809999999"/>
    <x v="46"/>
  </r>
  <r>
    <x v="16"/>
    <x v="16"/>
    <x v="1"/>
    <n v="11657408.74"/>
    <x v="47"/>
  </r>
  <r>
    <x v="16"/>
    <x v="16"/>
    <x v="2"/>
    <n v="33625502.859999999"/>
    <x v="48"/>
  </r>
  <r>
    <x v="17"/>
    <x v="17"/>
    <x v="3"/>
    <n v="16399836.77"/>
    <x v="49"/>
  </r>
  <r>
    <x v="17"/>
    <x v="17"/>
    <x v="0"/>
    <n v="13514229.630000001"/>
    <x v="50"/>
  </r>
  <r>
    <x v="17"/>
    <x v="17"/>
    <x v="4"/>
    <n v="4047484.0759999999"/>
    <x v="51"/>
  </r>
  <r>
    <x v="17"/>
    <x v="17"/>
    <x v="2"/>
    <n v="31224050.949999999"/>
    <x v="52"/>
  </r>
  <r>
    <x v="18"/>
    <x v="18"/>
    <x v="3"/>
    <n v="1320070.1359999999"/>
    <x v="53"/>
  </r>
  <r>
    <x v="18"/>
    <x v="18"/>
    <x v="2"/>
    <n v="39366600.509999998"/>
    <x v="5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8990C7B-70C9-4647-BC12-46B78AE655C6}"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4:N25" firstHeaderRow="1" firstDataRow="2" firstDataCol="1"/>
  <pivotFields count="5">
    <pivotField showAll="0" sortType="ascending">
      <items count="20">
        <item x="0"/>
        <item x="1"/>
        <item x="2"/>
        <item x="3"/>
        <item x="4"/>
        <item x="5"/>
        <item x="6"/>
        <item x="7"/>
        <item x="8"/>
        <item x="9"/>
        <item x="10"/>
        <item x="11"/>
        <item x="12"/>
        <item x="13"/>
        <item x="14"/>
        <item x="15"/>
        <item x="16"/>
        <item x="17"/>
        <item x="18"/>
        <item t="default"/>
      </items>
    </pivotField>
    <pivotField axis="axisRow" showAll="0" sortType="ascending">
      <items count="20">
        <item x="13"/>
        <item x="3"/>
        <item x="4"/>
        <item x="14"/>
        <item x="5"/>
        <item x="7"/>
        <item x="17"/>
        <item x="8"/>
        <item x="1"/>
        <item x="0"/>
        <item x="16"/>
        <item x="15"/>
        <item x="11"/>
        <item x="9"/>
        <item x="6"/>
        <item x="18"/>
        <item x="12"/>
        <item x="2"/>
        <item x="10"/>
        <item t="default"/>
      </items>
    </pivotField>
    <pivotField axis="axisCol" showAll="0">
      <items count="6">
        <item x="3"/>
        <item x="0"/>
        <item x="1"/>
        <item x="4"/>
        <item x="2"/>
        <item t="default"/>
      </items>
    </pivotField>
    <pivotField numFmtId="43" showAll="0"/>
    <pivotField dataField="1" numFmtId="43" showAll="0">
      <items count="56">
        <item x="23"/>
        <item x="12"/>
        <item x="53"/>
        <item x="44"/>
        <item x="6"/>
        <item x="42"/>
        <item x="51"/>
        <item x="22"/>
        <item x="8"/>
        <item x="4"/>
        <item x="17"/>
        <item x="9"/>
        <item x="27"/>
        <item x="31"/>
        <item x="3"/>
        <item x="5"/>
        <item x="30"/>
        <item x="26"/>
        <item x="24"/>
        <item x="47"/>
        <item x="28"/>
        <item x="1"/>
        <item x="11"/>
        <item x="43"/>
        <item x="50"/>
        <item x="15"/>
        <item x="49"/>
        <item x="37"/>
        <item x="14"/>
        <item x="18"/>
        <item x="39"/>
        <item x="25"/>
        <item x="41"/>
        <item x="33"/>
        <item x="35"/>
        <item x="45"/>
        <item x="46"/>
        <item x="52"/>
        <item x="19"/>
        <item x="36"/>
        <item x="48"/>
        <item x="38"/>
        <item x="54"/>
        <item x="2"/>
        <item x="29"/>
        <item x="21"/>
        <item x="40"/>
        <item x="13"/>
        <item x="20"/>
        <item x="16"/>
        <item x="0"/>
        <item x="34"/>
        <item x="7"/>
        <item x="10"/>
        <item x="32"/>
        <item t="default"/>
      </items>
    </pivotField>
  </pivotFields>
  <rowFields count="1">
    <field x="1"/>
  </rowFields>
  <rowItems count="20">
    <i>
      <x/>
    </i>
    <i>
      <x v="1"/>
    </i>
    <i>
      <x v="2"/>
    </i>
    <i>
      <x v="3"/>
    </i>
    <i>
      <x v="4"/>
    </i>
    <i>
      <x v="5"/>
    </i>
    <i>
      <x v="6"/>
    </i>
    <i>
      <x v="7"/>
    </i>
    <i>
      <x v="8"/>
    </i>
    <i>
      <x v="9"/>
    </i>
    <i>
      <x v="10"/>
    </i>
    <i>
      <x v="11"/>
    </i>
    <i>
      <x v="12"/>
    </i>
    <i>
      <x v="13"/>
    </i>
    <i>
      <x v="14"/>
    </i>
    <i>
      <x v="15"/>
    </i>
    <i>
      <x v="16"/>
    </i>
    <i>
      <x v="17"/>
    </i>
    <i>
      <x v="18"/>
    </i>
    <i t="grand">
      <x/>
    </i>
  </rowItems>
  <colFields count="1">
    <field x="2"/>
  </colFields>
  <colItems count="6">
    <i>
      <x/>
    </i>
    <i>
      <x v="1"/>
    </i>
    <i>
      <x v="2"/>
    </i>
    <i>
      <x v="3"/>
    </i>
    <i>
      <x v="4"/>
    </i>
    <i t="grand">
      <x/>
    </i>
  </colItems>
  <dataFields count="1">
    <dataField name="Sum of Area (acres)" fld="4" baseField="0" baseItem="0" numFmtId="43"/>
  </dataFields>
  <formats count="21">
    <format dxfId="20">
      <pivotArea type="all" dataOnly="0" outline="0" fieldPosition="0"/>
    </format>
    <format dxfId="19">
      <pivotArea outline="0" collapsedLevelsAreSubtotals="1" fieldPosition="0"/>
    </format>
    <format dxfId="18">
      <pivotArea type="origin" dataOnly="0" labelOnly="1" outline="0" fieldPosition="0"/>
    </format>
    <format dxfId="17">
      <pivotArea field="2" type="button" dataOnly="0" labelOnly="1" outline="0" axis="axisCol" fieldPosition="0"/>
    </format>
    <format dxfId="16">
      <pivotArea type="topRight" dataOnly="0" labelOnly="1" outline="0" fieldPosition="0"/>
    </format>
    <format dxfId="15">
      <pivotArea field="1" type="button" dataOnly="0" labelOnly="1" outline="0" axis="axisRow" fieldPosition="0"/>
    </format>
    <format dxfId="14">
      <pivotArea dataOnly="0" labelOnly="1" fieldPosition="0">
        <references count="1">
          <reference field="1" count="0"/>
        </references>
      </pivotArea>
    </format>
    <format dxfId="13">
      <pivotArea dataOnly="0" labelOnly="1" grandRow="1" outline="0" fieldPosition="0"/>
    </format>
    <format dxfId="12">
      <pivotArea dataOnly="0" labelOnly="1" fieldPosition="0">
        <references count="1">
          <reference field="2" count="0"/>
        </references>
      </pivotArea>
    </format>
    <format dxfId="11">
      <pivotArea dataOnly="0" labelOnly="1" grandCol="1" outline="0" fieldPosition="0"/>
    </format>
    <format dxfId="10">
      <pivotArea outline="0" collapsedLevelsAreSubtotals="1" fieldPosition="0"/>
    </format>
    <format dxfId="9">
      <pivotArea type="all" dataOnly="0" outline="0" fieldPosition="0"/>
    </format>
    <format dxfId="8">
      <pivotArea outline="0" collapsedLevelsAreSubtotals="1" fieldPosition="0"/>
    </format>
    <format dxfId="7">
      <pivotArea type="origin" dataOnly="0" labelOnly="1" outline="0" fieldPosition="0"/>
    </format>
    <format dxfId="6">
      <pivotArea field="2" type="button" dataOnly="0" labelOnly="1" outline="0" axis="axisCol" fieldPosition="0"/>
    </format>
    <format dxfId="5">
      <pivotArea type="topRight" dataOnly="0" labelOnly="1" outline="0" fieldPosition="0"/>
    </format>
    <format dxfId="4">
      <pivotArea field="1" type="button" dataOnly="0" labelOnly="1" outline="0" axis="axisRow" fieldPosition="0"/>
    </format>
    <format dxfId="3">
      <pivotArea dataOnly="0" labelOnly="1" fieldPosition="0">
        <references count="1">
          <reference field="1" count="0"/>
        </references>
      </pivotArea>
    </format>
    <format dxfId="2">
      <pivotArea dataOnly="0" labelOnly="1" grandRow="1" outline="0" fieldPosition="0"/>
    </format>
    <format dxfId="1">
      <pivotArea dataOnly="0" labelOnly="1" fieldPosition="0">
        <references count="1">
          <reference field="2"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64D1-D14E-3840-A78F-9EB40A7BA5B5}">
  <sheetPr codeName="Sheet1"/>
  <dimension ref="A1:E24"/>
  <sheetViews>
    <sheetView tabSelected="1" zoomScale="114" zoomScaleNormal="150" workbookViewId="0">
      <selection activeCell="A2" sqref="A2"/>
    </sheetView>
  </sheetViews>
  <sheetFormatPr defaultColWidth="10.6640625" defaultRowHeight="15.5"/>
  <cols>
    <col min="1" max="1" width="23.33203125" bestFit="1" customWidth="1"/>
    <col min="2" max="2" width="17.33203125" bestFit="1" customWidth="1"/>
    <col min="3" max="3" width="20.33203125" bestFit="1" customWidth="1"/>
    <col min="4" max="4" width="24.33203125" bestFit="1" customWidth="1"/>
    <col min="5" max="5" width="15.6640625" bestFit="1" customWidth="1"/>
  </cols>
  <sheetData>
    <row r="1" spans="1:5">
      <c r="A1" s="2" t="s">
        <v>149</v>
      </c>
    </row>
    <row r="2" spans="1:5">
      <c r="A2" s="2"/>
    </row>
    <row r="3" spans="1:5">
      <c r="A3" s="3"/>
      <c r="B3" s="4" t="s">
        <v>113</v>
      </c>
      <c r="C3" s="4" t="s">
        <v>114</v>
      </c>
      <c r="D3" s="4" t="s">
        <v>115</v>
      </c>
      <c r="E3" s="123" t="s">
        <v>94</v>
      </c>
    </row>
    <row r="4" spans="1:5">
      <c r="A4" s="4" t="s">
        <v>0</v>
      </c>
      <c r="B4" s="3"/>
      <c r="C4" s="3"/>
      <c r="D4" s="3"/>
      <c r="E4" s="3"/>
    </row>
    <row r="5" spans="1:5">
      <c r="A5" s="87" t="s">
        <v>2</v>
      </c>
      <c r="B5" s="46">
        <f>'Watershed Storage'!$AT16</f>
        <v>85294542.527427137</v>
      </c>
      <c r="C5" s="46">
        <f>'Floodplain Restoration'!E12</f>
        <v>0</v>
      </c>
      <c r="D5" s="46">
        <f>'Conveyance Improvements'!Q8</f>
        <v>69639367.187482089</v>
      </c>
      <c r="E5" s="8">
        <f>SUM(B5:D5)</f>
        <v>154933909.71490923</v>
      </c>
    </row>
    <row r="6" spans="1:5">
      <c r="A6" s="87" t="s">
        <v>3</v>
      </c>
      <c r="B6" s="46">
        <f>'Watershed Storage'!$AT17</f>
        <v>26410543.450568184</v>
      </c>
      <c r="C6" s="46">
        <f>'Floodplain Restoration'!E13</f>
        <v>26508684.800000001</v>
      </c>
      <c r="D6" s="46">
        <f>'Conveyance Improvements'!Q9</f>
        <v>53193477.550339565</v>
      </c>
      <c r="E6" s="8">
        <f t="shared" ref="E6:E23" si="0">SUM(B6:D6)</f>
        <v>106112705.80090775</v>
      </c>
    </row>
    <row r="7" spans="1:5">
      <c r="A7" s="87" t="s">
        <v>4</v>
      </c>
      <c r="B7" s="46">
        <f>'Watershed Storage'!$AT18</f>
        <v>153714883.5369302</v>
      </c>
      <c r="C7" s="46">
        <f>'Floodplain Restoration'!E14</f>
        <v>20286340.800000001</v>
      </c>
      <c r="D7" s="46">
        <f>'Conveyance Improvements'!Q10</f>
        <v>74522864.614376932</v>
      </c>
      <c r="E7" s="8">
        <f t="shared" si="0"/>
        <v>248524088.95130715</v>
      </c>
    </row>
    <row r="8" spans="1:5">
      <c r="A8" s="87" t="s">
        <v>5</v>
      </c>
      <c r="B8" s="46">
        <f>'Watershed Storage'!$AT19</f>
        <v>27552892.727993455</v>
      </c>
      <c r="C8" s="46">
        <f>'Floodplain Restoration'!E15</f>
        <v>0</v>
      </c>
      <c r="D8" s="46">
        <f>'Conveyance Improvements'!Q11</f>
        <v>19209729.865272135</v>
      </c>
      <c r="E8" s="8">
        <f t="shared" si="0"/>
        <v>46762622.593265593</v>
      </c>
    </row>
    <row r="9" spans="1:5">
      <c r="A9" s="87" t="s">
        <v>6</v>
      </c>
      <c r="B9" s="46">
        <f>'Watershed Storage'!$AT20</f>
        <v>50832814.975292079</v>
      </c>
      <c r="C9" s="46">
        <f>'Floodplain Restoration'!E16</f>
        <v>0</v>
      </c>
      <c r="D9" s="46">
        <f>'Conveyance Improvements'!Q12</f>
        <v>49327094.478156626</v>
      </c>
      <c r="E9" s="8">
        <f t="shared" si="0"/>
        <v>100159909.45344871</v>
      </c>
    </row>
    <row r="10" spans="1:5">
      <c r="A10" s="87" t="s">
        <v>7</v>
      </c>
      <c r="B10" s="46">
        <f>'Watershed Storage'!$AT21</f>
        <v>56379801.870985746</v>
      </c>
      <c r="C10" s="46">
        <f>'Floodplain Restoration'!E17</f>
        <v>0</v>
      </c>
      <c r="D10" s="46">
        <f>'Conveyance Improvements'!Q13</f>
        <v>65135407.940414742</v>
      </c>
      <c r="E10" s="8">
        <f t="shared" si="0"/>
        <v>121515209.81140049</v>
      </c>
    </row>
    <row r="11" spans="1:5">
      <c r="A11" s="87" t="s">
        <v>8</v>
      </c>
      <c r="B11" s="46">
        <f>'Watershed Storage'!$AT22</f>
        <v>45187240.709516332</v>
      </c>
      <c r="C11" s="46">
        <f>'Floodplain Restoration'!E18</f>
        <v>0</v>
      </c>
      <c r="D11" s="46">
        <f>'Conveyance Improvements'!Q14</f>
        <v>44503352.917988561</v>
      </c>
      <c r="E11" s="8">
        <f t="shared" si="0"/>
        <v>89690593.627504885</v>
      </c>
    </row>
    <row r="12" spans="1:5">
      <c r="A12" s="87" t="s">
        <v>9</v>
      </c>
      <c r="B12" s="46">
        <f>'Watershed Storage'!$AT23</f>
        <v>8391193.6309568901</v>
      </c>
      <c r="C12" s="46">
        <f>'Floodplain Restoration'!E19</f>
        <v>0</v>
      </c>
      <c r="D12" s="46">
        <f>'Conveyance Improvements'!Q15</f>
        <v>23288323.110891506</v>
      </c>
      <c r="E12" s="8">
        <f t="shared" si="0"/>
        <v>31679516.741848394</v>
      </c>
    </row>
    <row r="13" spans="1:5">
      <c r="A13" s="87" t="s">
        <v>10</v>
      </c>
      <c r="B13" s="46">
        <f>'Watershed Storage'!$AT24</f>
        <v>31719890.628868543</v>
      </c>
      <c r="C13" s="46">
        <f>'Floodplain Restoration'!E20</f>
        <v>0</v>
      </c>
      <c r="D13" s="46">
        <f>'Conveyance Improvements'!Q16</f>
        <v>43605158.013650857</v>
      </c>
      <c r="E13" s="8">
        <f t="shared" si="0"/>
        <v>75325048.6425194</v>
      </c>
    </row>
    <row r="14" spans="1:5">
      <c r="A14" s="87" t="s">
        <v>11</v>
      </c>
      <c r="B14" s="46">
        <f>'Watershed Storage'!$AT25</f>
        <v>18712739.912128683</v>
      </c>
      <c r="C14" s="46">
        <f>'Floodplain Restoration'!E21</f>
        <v>0</v>
      </c>
      <c r="D14" s="46">
        <f>'Conveyance Improvements'!Q17</f>
        <v>59196025.764793627</v>
      </c>
      <c r="E14" s="8">
        <f t="shared" si="0"/>
        <v>77908765.676922306</v>
      </c>
    </row>
    <row r="15" spans="1:5">
      <c r="A15" s="87" t="s">
        <v>12</v>
      </c>
      <c r="B15" s="46">
        <f>'Watershed Storage'!$AT26</f>
        <v>35830240.251911998</v>
      </c>
      <c r="C15" s="46">
        <f>'Floodplain Restoration'!E22</f>
        <v>26546168.800000001</v>
      </c>
      <c r="D15" s="46">
        <f>'Conveyance Improvements'!Q18</f>
        <v>16271819.730214041</v>
      </c>
      <c r="E15" s="8">
        <f t="shared" si="0"/>
        <v>78648228.782126039</v>
      </c>
    </row>
    <row r="16" spans="1:5">
      <c r="A16" s="87" t="s">
        <v>13</v>
      </c>
      <c r="B16" s="46">
        <f>'Watershed Storage'!$AT27</f>
        <v>7847543.0985108633</v>
      </c>
      <c r="C16" s="46">
        <f>'Floodplain Restoration'!E23</f>
        <v>0</v>
      </c>
      <c r="D16" s="46">
        <f>'Conveyance Improvements'!Q19</f>
        <v>34807840.720639721</v>
      </c>
      <c r="E16" s="8">
        <f t="shared" si="0"/>
        <v>42655383.819150582</v>
      </c>
    </row>
    <row r="17" spans="1:5">
      <c r="A17" s="87" t="s">
        <v>14</v>
      </c>
      <c r="B17" s="46">
        <f>'Watershed Storage'!$AT28</f>
        <v>3764066.5057485728</v>
      </c>
      <c r="C17" s="46">
        <f>'Floodplain Restoration'!E24</f>
        <v>0</v>
      </c>
      <c r="D17" s="46">
        <f>'Conveyance Improvements'!Q20</f>
        <v>15888525.250147168</v>
      </c>
      <c r="E17" s="8">
        <f t="shared" si="0"/>
        <v>19652591.755895741</v>
      </c>
    </row>
    <row r="18" spans="1:5">
      <c r="A18" s="87" t="s">
        <v>15</v>
      </c>
      <c r="B18" s="46">
        <f>'Watershed Storage'!$AT29</f>
        <v>9136656.4699521344</v>
      </c>
      <c r="C18" s="46">
        <f>'Floodplain Restoration'!E25</f>
        <v>0</v>
      </c>
      <c r="D18" s="46">
        <f>'Conveyance Improvements'!Q21</f>
        <v>33791575.84220688</v>
      </c>
      <c r="E18" s="8">
        <f t="shared" si="0"/>
        <v>42928232.312159017</v>
      </c>
    </row>
    <row r="19" spans="1:5">
      <c r="A19" s="87" t="s">
        <v>16</v>
      </c>
      <c r="B19" s="46">
        <f>'Watershed Storage'!$AT30</f>
        <v>9724404.5771841444</v>
      </c>
      <c r="C19" s="46">
        <f>'Floodplain Restoration'!E26</f>
        <v>0</v>
      </c>
      <c r="D19" s="46">
        <f>'Conveyance Improvements'!Q22</f>
        <v>19307177.113928471</v>
      </c>
      <c r="E19" s="8">
        <f t="shared" si="0"/>
        <v>29031581.691112615</v>
      </c>
    </row>
    <row r="20" spans="1:5">
      <c r="A20" s="87" t="s">
        <v>17</v>
      </c>
      <c r="B20" s="46">
        <f>'Watershed Storage'!$AT31</f>
        <v>2485277.4059080947</v>
      </c>
      <c r="C20" s="46">
        <f>'Floodplain Restoration'!E27</f>
        <v>0</v>
      </c>
      <c r="D20" s="46">
        <f>'Conveyance Improvements'!Q23</f>
        <v>13857258.816887153</v>
      </c>
      <c r="E20" s="8">
        <f t="shared" si="0"/>
        <v>16342536.222795248</v>
      </c>
    </row>
    <row r="21" spans="1:5">
      <c r="A21" s="87" t="s">
        <v>18</v>
      </c>
      <c r="B21" s="46">
        <f>'Watershed Storage'!$AT32</f>
        <v>10458104.769414239</v>
      </c>
      <c r="C21" s="46">
        <f>'Floodplain Restoration'!E28</f>
        <v>0</v>
      </c>
      <c r="D21" s="46">
        <f>'Conveyance Improvements'!Q24</f>
        <v>30747872.681794353</v>
      </c>
      <c r="E21" s="8">
        <f t="shared" si="0"/>
        <v>41205977.451208591</v>
      </c>
    </row>
    <row r="22" spans="1:5">
      <c r="A22" s="87" t="s">
        <v>19</v>
      </c>
      <c r="B22" s="46">
        <f>'Watershed Storage'!$AT33</f>
        <v>10971674.50016034</v>
      </c>
      <c r="C22" s="46">
        <f>'Floodplain Restoration'!E29</f>
        <v>33818064.800000004</v>
      </c>
      <c r="D22" s="46">
        <f>'Conveyance Improvements'!Q25</f>
        <v>20215528.266361207</v>
      </c>
      <c r="E22" s="8">
        <f t="shared" si="0"/>
        <v>65005267.566521555</v>
      </c>
    </row>
    <row r="23" spans="1:5">
      <c r="A23" s="87" t="s">
        <v>20</v>
      </c>
      <c r="B23" s="46">
        <f>'Watershed Storage'!$AT34</f>
        <v>7467005.0983011331</v>
      </c>
      <c r="C23" s="46">
        <f>'Floodplain Restoration'!E30</f>
        <v>1956664.8</v>
      </c>
      <c r="D23" s="46">
        <f>'Conveyance Improvements'!Q26</f>
        <v>9960189.7884363607</v>
      </c>
      <c r="E23" s="8">
        <f t="shared" si="0"/>
        <v>19383859.686737493</v>
      </c>
    </row>
    <row r="24" spans="1:5">
      <c r="A24" s="88" t="s">
        <v>22</v>
      </c>
      <c r="B24" s="70">
        <f>SUM(B5:B23)</f>
        <v>601881516.64775884</v>
      </c>
      <c r="C24" s="70">
        <f>SUM(C5:C23)</f>
        <v>109115924.00000001</v>
      </c>
      <c r="D24" s="70">
        <f>SUM(D5:D23)</f>
        <v>696468589.65398216</v>
      </c>
      <c r="E24" s="70">
        <f>SUM(E5:E23)</f>
        <v>1407466030.3017411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247A-DA1D-8C47-B549-ECBCC5EBEBF3}">
  <sheetPr codeName="Sheet4"/>
  <dimension ref="A1:BB363"/>
  <sheetViews>
    <sheetView zoomScale="98" zoomScaleNormal="130" workbookViewId="0">
      <selection activeCell="F33" sqref="F33"/>
    </sheetView>
  </sheetViews>
  <sheetFormatPr defaultColWidth="10.6640625" defaultRowHeight="15.5"/>
  <cols>
    <col min="1" max="1" width="30.33203125" bestFit="1" customWidth="1"/>
    <col min="2" max="2" width="13.83203125" bestFit="1" customWidth="1"/>
    <col min="3" max="3" width="15" style="1" bestFit="1" customWidth="1"/>
    <col min="4" max="4" width="11.1640625" style="1" bestFit="1" customWidth="1"/>
    <col min="5" max="5" width="13.5" style="1" bestFit="1" customWidth="1"/>
    <col min="6" max="6" width="12.1640625" style="1" bestFit="1" customWidth="1"/>
    <col min="7" max="8" width="18.33203125" style="1" bestFit="1" customWidth="1"/>
    <col min="9" max="9" width="18.33203125" bestFit="1" customWidth="1"/>
    <col min="10" max="10" width="13.1640625" bestFit="1" customWidth="1"/>
    <col min="11" max="27" width="18.33203125" bestFit="1" customWidth="1"/>
    <col min="28" max="50" width="20" bestFit="1" customWidth="1"/>
    <col min="51" max="52" width="15.6640625" bestFit="1" customWidth="1"/>
    <col min="53" max="53" width="18.1640625" bestFit="1" customWidth="1"/>
    <col min="54" max="54" width="15" bestFit="1" customWidth="1"/>
  </cols>
  <sheetData>
    <row r="1" spans="1:53">
      <c r="A1" s="2" t="s">
        <v>53</v>
      </c>
    </row>
    <row r="3" spans="1:53">
      <c r="A3" t="s">
        <v>54</v>
      </c>
    </row>
    <row r="5" spans="1:53">
      <c r="A5" t="s">
        <v>121</v>
      </c>
    </row>
    <row r="6" spans="1:53" ht="31">
      <c r="A6" s="11" t="s">
        <v>39</v>
      </c>
      <c r="B6" s="144" t="s">
        <v>40</v>
      </c>
      <c r="C6" s="144"/>
      <c r="D6" s="144"/>
      <c r="E6" s="144"/>
      <c r="F6" s="144"/>
      <c r="G6" s="145" t="s">
        <v>22</v>
      </c>
      <c r="H6"/>
      <c r="I6" s="91" t="s">
        <v>91</v>
      </c>
      <c r="J6" s="140">
        <v>0.3</v>
      </c>
    </row>
    <row r="7" spans="1:53" ht="46.5">
      <c r="A7" s="11" t="s">
        <v>38</v>
      </c>
      <c r="B7" s="116" t="s">
        <v>51</v>
      </c>
      <c r="C7" s="116" t="s">
        <v>52</v>
      </c>
      <c r="D7" s="13">
        <v>3</v>
      </c>
      <c r="E7" s="13">
        <v>4</v>
      </c>
      <c r="F7" s="13">
        <v>5</v>
      </c>
      <c r="G7" s="146"/>
      <c r="H7"/>
      <c r="I7" s="91" t="s">
        <v>90</v>
      </c>
      <c r="J7" s="140">
        <v>0.01</v>
      </c>
    </row>
    <row r="8" spans="1:53">
      <c r="A8" s="11">
        <v>1</v>
      </c>
      <c r="B8" s="140">
        <v>0.2</v>
      </c>
      <c r="C8" s="140">
        <v>0.2</v>
      </c>
      <c r="D8" s="140">
        <v>0.2</v>
      </c>
      <c r="E8" s="140">
        <v>0.2</v>
      </c>
      <c r="F8" s="140">
        <v>0.2</v>
      </c>
      <c r="G8" s="142">
        <f>SUM(B8:F8)</f>
        <v>1</v>
      </c>
      <c r="H8"/>
      <c r="I8" s="4" t="s">
        <v>112</v>
      </c>
      <c r="J8" s="134">
        <v>0.03</v>
      </c>
    </row>
    <row r="9" spans="1:53">
      <c r="A9" s="11">
        <v>2</v>
      </c>
      <c r="B9" s="140">
        <v>0.2</v>
      </c>
      <c r="C9" s="140">
        <v>0.2</v>
      </c>
      <c r="D9" s="140">
        <v>0.2</v>
      </c>
      <c r="E9" s="140">
        <v>0.2</v>
      </c>
      <c r="F9" s="140">
        <v>0.2</v>
      </c>
      <c r="G9" s="142">
        <f t="shared" ref="G9:G12" si="0">SUM(B9:F9)</f>
        <v>1</v>
      </c>
      <c r="H9"/>
      <c r="I9" s="4"/>
      <c r="J9" s="107"/>
    </row>
    <row r="10" spans="1:53">
      <c r="A10" s="11">
        <v>3</v>
      </c>
      <c r="B10" s="141">
        <v>0.1</v>
      </c>
      <c r="C10" s="141">
        <v>0.1</v>
      </c>
      <c r="D10" s="141">
        <v>0.1</v>
      </c>
      <c r="E10" s="141">
        <v>0.3</v>
      </c>
      <c r="F10" s="141">
        <v>0.4</v>
      </c>
      <c r="G10" s="142">
        <f t="shared" si="0"/>
        <v>1</v>
      </c>
      <c r="H10" s="37"/>
      <c r="I10" s="37"/>
      <c r="J10" s="37"/>
      <c r="K10" s="37"/>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row>
    <row r="11" spans="1:53">
      <c r="A11" s="11">
        <v>4</v>
      </c>
      <c r="B11" s="140">
        <v>0.1</v>
      </c>
      <c r="C11" s="140">
        <v>0.1</v>
      </c>
      <c r="D11" s="140">
        <v>0.1</v>
      </c>
      <c r="E11" s="140">
        <v>0.3</v>
      </c>
      <c r="F11" s="140">
        <v>0.4</v>
      </c>
      <c r="G11" s="142">
        <f t="shared" si="0"/>
        <v>1</v>
      </c>
      <c r="H11" s="39"/>
      <c r="I11" s="39"/>
      <c r="J11" s="39"/>
      <c r="K11" s="39"/>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4"/>
    </row>
    <row r="12" spans="1:53">
      <c r="A12" s="11">
        <v>5</v>
      </c>
      <c r="B12" s="140">
        <v>0.1</v>
      </c>
      <c r="C12" s="140">
        <v>0.1</v>
      </c>
      <c r="D12" s="140">
        <v>0.1</v>
      </c>
      <c r="E12" s="140">
        <v>0.3</v>
      </c>
      <c r="F12" s="140">
        <v>0.4</v>
      </c>
      <c r="G12" s="142">
        <f t="shared" si="0"/>
        <v>1</v>
      </c>
      <c r="H12" s="39"/>
      <c r="I12" s="39"/>
      <c r="J12" s="39"/>
      <c r="K12" s="39"/>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4"/>
    </row>
    <row r="13" spans="1:53">
      <c r="B13" s="115">
        <f>SUM(B8:B12)</f>
        <v>0.7</v>
      </c>
      <c r="C13" s="115">
        <f t="shared" ref="C13:F13" si="1">SUM(C8:C12)</f>
        <v>0.7</v>
      </c>
      <c r="D13" s="115">
        <f>SUM(D8:D12)</f>
        <v>0.7</v>
      </c>
      <c r="E13" s="115">
        <f t="shared" si="1"/>
        <v>1.3</v>
      </c>
      <c r="F13" s="115">
        <f t="shared" si="1"/>
        <v>1.6</v>
      </c>
      <c r="G13" s="39"/>
      <c r="H13" s="39"/>
      <c r="I13" s="39"/>
      <c r="J13" s="39"/>
      <c r="K13" s="39"/>
      <c r="L13" s="39"/>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row>
    <row r="14" spans="1:53">
      <c r="B14" s="104"/>
      <c r="C14" s="104"/>
      <c r="D14" s="104"/>
      <c r="E14" s="104"/>
      <c r="F14" s="104"/>
      <c r="G14" s="39"/>
      <c r="H14" s="39"/>
      <c r="I14" s="39"/>
      <c r="J14" s="39"/>
      <c r="K14" s="39"/>
      <c r="L14" s="39"/>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row>
    <row r="15" spans="1:53">
      <c r="A15" s="2" t="s">
        <v>66</v>
      </c>
      <c r="C15"/>
      <c r="D15"/>
      <c r="E15"/>
      <c r="F15"/>
      <c r="G15" s="24"/>
      <c r="H15" s="24"/>
      <c r="I15" s="24"/>
      <c r="J15" s="24"/>
      <c r="K15" s="24"/>
      <c r="L15" s="24"/>
      <c r="M15" s="33"/>
      <c r="N15" s="33"/>
      <c r="O15" s="33"/>
      <c r="P15" s="33"/>
      <c r="Q15" s="33"/>
      <c r="R15" s="33"/>
      <c r="S15" s="33"/>
      <c r="T15" s="33"/>
      <c r="U15" s="33"/>
      <c r="V15" s="33">
        <f>SUM(M17:V17)</f>
        <v>0.20000000000000007</v>
      </c>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row>
    <row r="16" spans="1:53">
      <c r="A16" s="4" t="s">
        <v>0</v>
      </c>
      <c r="B16" s="4" t="s">
        <v>38</v>
      </c>
      <c r="C16" s="4">
        <v>1</v>
      </c>
      <c r="D16" s="4">
        <v>2</v>
      </c>
      <c r="E16" s="7">
        <v>3</v>
      </c>
      <c r="F16" s="7">
        <v>4</v>
      </c>
      <c r="G16" s="7">
        <f t="shared" ref="G16:AZ16" si="2">F16+1</f>
        <v>5</v>
      </c>
      <c r="H16" s="7">
        <f t="shared" si="2"/>
        <v>6</v>
      </c>
      <c r="I16" s="7">
        <f t="shared" si="2"/>
        <v>7</v>
      </c>
      <c r="J16" s="7">
        <f t="shared" si="2"/>
        <v>8</v>
      </c>
      <c r="K16" s="7">
        <f t="shared" si="2"/>
        <v>9</v>
      </c>
      <c r="L16" s="7">
        <f t="shared" si="2"/>
        <v>10</v>
      </c>
      <c r="M16" s="7">
        <f t="shared" si="2"/>
        <v>11</v>
      </c>
      <c r="N16" s="7">
        <f t="shared" si="2"/>
        <v>12</v>
      </c>
      <c r="O16" s="7">
        <f t="shared" si="2"/>
        <v>13</v>
      </c>
      <c r="P16" s="7">
        <f t="shared" si="2"/>
        <v>14</v>
      </c>
      <c r="Q16" s="7">
        <f t="shared" si="2"/>
        <v>15</v>
      </c>
      <c r="R16" s="7">
        <f t="shared" si="2"/>
        <v>16</v>
      </c>
      <c r="S16" s="7">
        <f t="shared" si="2"/>
        <v>17</v>
      </c>
      <c r="T16" s="7">
        <f t="shared" si="2"/>
        <v>18</v>
      </c>
      <c r="U16" s="7">
        <f t="shared" si="2"/>
        <v>19</v>
      </c>
      <c r="V16" s="7">
        <f t="shared" si="2"/>
        <v>20</v>
      </c>
      <c r="W16" s="7">
        <f t="shared" si="2"/>
        <v>21</v>
      </c>
      <c r="X16" s="7">
        <f t="shared" si="2"/>
        <v>22</v>
      </c>
      <c r="Y16" s="7">
        <f t="shared" si="2"/>
        <v>23</v>
      </c>
      <c r="Z16" s="7">
        <f t="shared" si="2"/>
        <v>24</v>
      </c>
      <c r="AA16" s="7">
        <f>Z16+1</f>
        <v>25</v>
      </c>
      <c r="AB16" s="7">
        <f t="shared" si="2"/>
        <v>26</v>
      </c>
      <c r="AC16" s="7">
        <f t="shared" si="2"/>
        <v>27</v>
      </c>
      <c r="AD16" s="7">
        <f t="shared" si="2"/>
        <v>28</v>
      </c>
      <c r="AE16" s="7">
        <f t="shared" si="2"/>
        <v>29</v>
      </c>
      <c r="AF16" s="7">
        <f t="shared" si="2"/>
        <v>30</v>
      </c>
      <c r="AG16" s="7">
        <f t="shared" si="2"/>
        <v>31</v>
      </c>
      <c r="AH16" s="7">
        <f t="shared" si="2"/>
        <v>32</v>
      </c>
      <c r="AI16" s="7">
        <f t="shared" si="2"/>
        <v>33</v>
      </c>
      <c r="AJ16" s="7">
        <f t="shared" si="2"/>
        <v>34</v>
      </c>
      <c r="AK16" s="7">
        <f t="shared" si="2"/>
        <v>35</v>
      </c>
      <c r="AL16" s="7">
        <f t="shared" si="2"/>
        <v>36</v>
      </c>
      <c r="AM16" s="7">
        <f t="shared" si="2"/>
        <v>37</v>
      </c>
      <c r="AN16" s="7">
        <f t="shared" si="2"/>
        <v>38</v>
      </c>
      <c r="AO16" s="7">
        <f t="shared" si="2"/>
        <v>39</v>
      </c>
      <c r="AP16" s="7">
        <f t="shared" si="2"/>
        <v>40</v>
      </c>
      <c r="AQ16" s="7">
        <f t="shared" si="2"/>
        <v>41</v>
      </c>
      <c r="AR16" s="7">
        <f t="shared" si="2"/>
        <v>42</v>
      </c>
      <c r="AS16" s="7">
        <f t="shared" si="2"/>
        <v>43</v>
      </c>
      <c r="AT16" s="7">
        <f t="shared" si="2"/>
        <v>44</v>
      </c>
      <c r="AU16" s="7">
        <f t="shared" si="2"/>
        <v>45</v>
      </c>
      <c r="AV16" s="7">
        <f t="shared" si="2"/>
        <v>46</v>
      </c>
      <c r="AW16" s="7">
        <f t="shared" si="2"/>
        <v>47</v>
      </c>
      <c r="AX16" s="7">
        <f t="shared" si="2"/>
        <v>48</v>
      </c>
      <c r="AY16" s="7">
        <f t="shared" si="2"/>
        <v>49</v>
      </c>
      <c r="AZ16" s="7">
        <f t="shared" si="2"/>
        <v>50</v>
      </c>
      <c r="BA16" s="125" t="s">
        <v>22</v>
      </c>
    </row>
    <row r="17" spans="1:53">
      <c r="A17" s="87" t="s">
        <v>2</v>
      </c>
      <c r="B17" s="87">
        <v>1</v>
      </c>
      <c r="C17" s="92" t="s">
        <v>88</v>
      </c>
      <c r="D17" s="92" t="s">
        <v>88</v>
      </c>
      <c r="E17" s="5">
        <f>LOOKUP($B17,$A$8:$A$12,$B$8:$B$12)*0.125</f>
        <v>2.5000000000000001E-2</v>
      </c>
      <c r="F17" s="5">
        <f t="shared" ref="F17:L32" si="3">LOOKUP($B17,$A$8:$A$12,$B$8:$B$12)*0.125</f>
        <v>2.5000000000000001E-2</v>
      </c>
      <c r="G17" s="5">
        <f t="shared" si="3"/>
        <v>2.5000000000000001E-2</v>
      </c>
      <c r="H17" s="5">
        <f t="shared" si="3"/>
        <v>2.5000000000000001E-2</v>
      </c>
      <c r="I17" s="5">
        <f t="shared" si="3"/>
        <v>2.5000000000000001E-2</v>
      </c>
      <c r="J17" s="5">
        <f t="shared" si="3"/>
        <v>2.5000000000000001E-2</v>
      </c>
      <c r="K17" s="5">
        <f t="shared" si="3"/>
        <v>2.5000000000000001E-2</v>
      </c>
      <c r="L17" s="5">
        <f t="shared" si="3"/>
        <v>2.5000000000000001E-2</v>
      </c>
      <c r="M17" s="5">
        <f>LOOKUP($B17,$A$8:$A$12,$C$8:$C$12)*0.1</f>
        <v>2.0000000000000004E-2</v>
      </c>
      <c r="N17" s="5">
        <f t="shared" ref="N17:U32" si="4">LOOKUP($B17,$A$8:$A$12,$C$8:$C$12)*0.1</f>
        <v>2.0000000000000004E-2</v>
      </c>
      <c r="O17" s="5">
        <f t="shared" si="4"/>
        <v>2.0000000000000004E-2</v>
      </c>
      <c r="P17" s="5">
        <f t="shared" si="4"/>
        <v>2.0000000000000004E-2</v>
      </c>
      <c r="Q17" s="5">
        <f t="shared" si="4"/>
        <v>2.0000000000000004E-2</v>
      </c>
      <c r="R17" s="5">
        <f t="shared" si="4"/>
        <v>2.0000000000000004E-2</v>
      </c>
      <c r="S17" s="5">
        <f t="shared" si="4"/>
        <v>2.0000000000000004E-2</v>
      </c>
      <c r="T17" s="5">
        <f t="shared" si="4"/>
        <v>2.0000000000000004E-2</v>
      </c>
      <c r="U17" s="5">
        <f t="shared" si="4"/>
        <v>2.0000000000000004E-2</v>
      </c>
      <c r="V17" s="5">
        <f t="shared" ref="V17:V26" si="5">LOOKUP($B17,$A$8:$A$12,$C$8:$C$12)*0.1</f>
        <v>2.0000000000000004E-2</v>
      </c>
      <c r="W17" s="5">
        <f>LOOKUP($B17,$A$8:$A$12,$D$8:$D$12)*0.1</f>
        <v>2.0000000000000004E-2</v>
      </c>
      <c r="X17" s="5">
        <f t="shared" ref="X17:AF32" si="6">LOOKUP($B17,$A$8:$A$12,$D$8:$D$12)*0.1</f>
        <v>2.0000000000000004E-2</v>
      </c>
      <c r="Y17" s="5">
        <f t="shared" si="6"/>
        <v>2.0000000000000004E-2</v>
      </c>
      <c r="Z17" s="5">
        <f t="shared" si="6"/>
        <v>2.0000000000000004E-2</v>
      </c>
      <c r="AA17" s="5">
        <f t="shared" si="6"/>
        <v>2.0000000000000004E-2</v>
      </c>
      <c r="AB17" s="5">
        <f t="shared" si="6"/>
        <v>2.0000000000000004E-2</v>
      </c>
      <c r="AC17" s="5">
        <f t="shared" si="6"/>
        <v>2.0000000000000004E-2</v>
      </c>
      <c r="AD17" s="5">
        <f t="shared" si="6"/>
        <v>2.0000000000000004E-2</v>
      </c>
      <c r="AE17" s="5">
        <f t="shared" si="6"/>
        <v>2.0000000000000004E-2</v>
      </c>
      <c r="AF17" s="5">
        <f t="shared" si="6"/>
        <v>2.0000000000000004E-2</v>
      </c>
      <c r="AG17" s="5">
        <f>LOOKUP($B17,$A$8:$A$12,$E$8:$E$12)*0.1</f>
        <v>2.0000000000000004E-2</v>
      </c>
      <c r="AH17" s="5">
        <f t="shared" ref="AH17:AP32" si="7">LOOKUP($B17,$A$8:$A$12,$E$8:$E$12)*0.1</f>
        <v>2.0000000000000004E-2</v>
      </c>
      <c r="AI17" s="5">
        <f t="shared" si="7"/>
        <v>2.0000000000000004E-2</v>
      </c>
      <c r="AJ17" s="5">
        <f t="shared" si="7"/>
        <v>2.0000000000000004E-2</v>
      </c>
      <c r="AK17" s="5">
        <f t="shared" si="7"/>
        <v>2.0000000000000004E-2</v>
      </c>
      <c r="AL17" s="5">
        <f t="shared" si="7"/>
        <v>2.0000000000000004E-2</v>
      </c>
      <c r="AM17" s="5">
        <f t="shared" si="7"/>
        <v>2.0000000000000004E-2</v>
      </c>
      <c r="AN17" s="5">
        <f t="shared" si="7"/>
        <v>2.0000000000000004E-2</v>
      </c>
      <c r="AO17" s="5">
        <f t="shared" si="7"/>
        <v>2.0000000000000004E-2</v>
      </c>
      <c r="AP17" s="5">
        <f t="shared" si="7"/>
        <v>2.0000000000000004E-2</v>
      </c>
      <c r="AQ17" s="5">
        <f>LOOKUP($B17,$A$8:$A$12,$F$8:$F$12)*0.1</f>
        <v>2.0000000000000004E-2</v>
      </c>
      <c r="AR17" s="5">
        <f t="shared" ref="AR17:AZ32" si="8">LOOKUP($B17,$A$8:$A$12,$F$8:$F$12)*0.1</f>
        <v>2.0000000000000004E-2</v>
      </c>
      <c r="AS17" s="5">
        <f t="shared" si="8"/>
        <v>2.0000000000000004E-2</v>
      </c>
      <c r="AT17" s="5">
        <f t="shared" si="8"/>
        <v>2.0000000000000004E-2</v>
      </c>
      <c r="AU17" s="5">
        <f t="shared" si="8"/>
        <v>2.0000000000000004E-2</v>
      </c>
      <c r="AV17" s="5">
        <f t="shared" si="8"/>
        <v>2.0000000000000004E-2</v>
      </c>
      <c r="AW17" s="5">
        <f t="shared" si="8"/>
        <v>2.0000000000000004E-2</v>
      </c>
      <c r="AX17" s="5">
        <f t="shared" si="8"/>
        <v>2.0000000000000004E-2</v>
      </c>
      <c r="AY17" s="5">
        <f t="shared" si="8"/>
        <v>2.0000000000000004E-2</v>
      </c>
      <c r="AZ17" s="5">
        <f t="shared" si="8"/>
        <v>2.0000000000000004E-2</v>
      </c>
      <c r="BA17" s="124">
        <f>SUM(E17:AZ17)</f>
        <v>1.0000000000000007</v>
      </c>
    </row>
    <row r="18" spans="1:53">
      <c r="A18" s="87" t="s">
        <v>3</v>
      </c>
      <c r="B18" s="87">
        <v>1</v>
      </c>
      <c r="C18" s="92" t="s">
        <v>88</v>
      </c>
      <c r="D18" s="92" t="s">
        <v>88</v>
      </c>
      <c r="E18" s="5">
        <f t="shared" ref="E18:L35" si="9">LOOKUP($B18,$A$8:$A$12,$B$8:$B$12)*0.125</f>
        <v>2.5000000000000001E-2</v>
      </c>
      <c r="F18" s="5">
        <f t="shared" si="3"/>
        <v>2.5000000000000001E-2</v>
      </c>
      <c r="G18" s="5">
        <f t="shared" si="3"/>
        <v>2.5000000000000001E-2</v>
      </c>
      <c r="H18" s="5">
        <f t="shared" si="3"/>
        <v>2.5000000000000001E-2</v>
      </c>
      <c r="I18" s="5">
        <f t="shared" si="3"/>
        <v>2.5000000000000001E-2</v>
      </c>
      <c r="J18" s="5">
        <f t="shared" si="3"/>
        <v>2.5000000000000001E-2</v>
      </c>
      <c r="K18" s="5">
        <f t="shared" si="3"/>
        <v>2.5000000000000001E-2</v>
      </c>
      <c r="L18" s="5">
        <f t="shared" si="3"/>
        <v>2.5000000000000001E-2</v>
      </c>
      <c r="M18" s="5">
        <f t="shared" ref="M18:U35" si="10">LOOKUP($B18,$A$8:$A$12,$C$8:$C$12)*0.1</f>
        <v>2.0000000000000004E-2</v>
      </c>
      <c r="N18" s="5">
        <f t="shared" si="4"/>
        <v>2.0000000000000004E-2</v>
      </c>
      <c r="O18" s="5">
        <f t="shared" si="4"/>
        <v>2.0000000000000004E-2</v>
      </c>
      <c r="P18" s="5">
        <f t="shared" si="4"/>
        <v>2.0000000000000004E-2</v>
      </c>
      <c r="Q18" s="5">
        <f t="shared" si="4"/>
        <v>2.0000000000000004E-2</v>
      </c>
      <c r="R18" s="5">
        <f t="shared" si="4"/>
        <v>2.0000000000000004E-2</v>
      </c>
      <c r="S18" s="5">
        <f t="shared" si="4"/>
        <v>2.0000000000000004E-2</v>
      </c>
      <c r="T18" s="5">
        <f t="shared" si="4"/>
        <v>2.0000000000000004E-2</v>
      </c>
      <c r="U18" s="5">
        <f t="shared" si="4"/>
        <v>2.0000000000000004E-2</v>
      </c>
      <c r="V18" s="5">
        <f t="shared" si="5"/>
        <v>2.0000000000000004E-2</v>
      </c>
      <c r="W18" s="5">
        <f t="shared" ref="W18:AF35" si="11">LOOKUP($B18,$A$8:$A$12,$D$8:$D$12)*0.1</f>
        <v>2.0000000000000004E-2</v>
      </c>
      <c r="X18" s="5">
        <f t="shared" si="6"/>
        <v>2.0000000000000004E-2</v>
      </c>
      <c r="Y18" s="5">
        <f t="shared" si="6"/>
        <v>2.0000000000000004E-2</v>
      </c>
      <c r="Z18" s="5">
        <f t="shared" si="6"/>
        <v>2.0000000000000004E-2</v>
      </c>
      <c r="AA18" s="5">
        <f t="shared" si="6"/>
        <v>2.0000000000000004E-2</v>
      </c>
      <c r="AB18" s="5">
        <f t="shared" si="6"/>
        <v>2.0000000000000004E-2</v>
      </c>
      <c r="AC18" s="5">
        <f t="shared" si="6"/>
        <v>2.0000000000000004E-2</v>
      </c>
      <c r="AD18" s="5">
        <f t="shared" si="6"/>
        <v>2.0000000000000004E-2</v>
      </c>
      <c r="AE18" s="5">
        <f t="shared" si="6"/>
        <v>2.0000000000000004E-2</v>
      </c>
      <c r="AF18" s="5">
        <f t="shared" si="6"/>
        <v>2.0000000000000004E-2</v>
      </c>
      <c r="AG18" s="5">
        <f t="shared" ref="AG18:AP35" si="12">LOOKUP($B18,$A$8:$A$12,$E$8:$E$12)*0.1</f>
        <v>2.0000000000000004E-2</v>
      </c>
      <c r="AH18" s="5">
        <f t="shared" si="7"/>
        <v>2.0000000000000004E-2</v>
      </c>
      <c r="AI18" s="5">
        <f t="shared" si="7"/>
        <v>2.0000000000000004E-2</v>
      </c>
      <c r="AJ18" s="5">
        <f t="shared" si="7"/>
        <v>2.0000000000000004E-2</v>
      </c>
      <c r="AK18" s="5">
        <f t="shared" si="7"/>
        <v>2.0000000000000004E-2</v>
      </c>
      <c r="AL18" s="5">
        <f t="shared" si="7"/>
        <v>2.0000000000000004E-2</v>
      </c>
      <c r="AM18" s="5">
        <f t="shared" si="7"/>
        <v>2.0000000000000004E-2</v>
      </c>
      <c r="AN18" s="5">
        <f t="shared" si="7"/>
        <v>2.0000000000000004E-2</v>
      </c>
      <c r="AO18" s="5">
        <f t="shared" si="7"/>
        <v>2.0000000000000004E-2</v>
      </c>
      <c r="AP18" s="5">
        <f t="shared" si="7"/>
        <v>2.0000000000000004E-2</v>
      </c>
      <c r="AQ18" s="5">
        <f t="shared" ref="AQ18:AZ35" si="13">LOOKUP($B18,$A$8:$A$12,$F$8:$F$12)*0.1</f>
        <v>2.0000000000000004E-2</v>
      </c>
      <c r="AR18" s="5">
        <f t="shared" si="8"/>
        <v>2.0000000000000004E-2</v>
      </c>
      <c r="AS18" s="5">
        <f t="shared" si="8"/>
        <v>2.0000000000000004E-2</v>
      </c>
      <c r="AT18" s="5">
        <f t="shared" si="8"/>
        <v>2.0000000000000004E-2</v>
      </c>
      <c r="AU18" s="5">
        <f t="shared" si="8"/>
        <v>2.0000000000000004E-2</v>
      </c>
      <c r="AV18" s="5">
        <f t="shared" si="8"/>
        <v>2.0000000000000004E-2</v>
      </c>
      <c r="AW18" s="5">
        <f t="shared" si="8"/>
        <v>2.0000000000000004E-2</v>
      </c>
      <c r="AX18" s="5">
        <f t="shared" si="8"/>
        <v>2.0000000000000004E-2</v>
      </c>
      <c r="AY18" s="5">
        <f t="shared" si="8"/>
        <v>2.0000000000000004E-2</v>
      </c>
      <c r="AZ18" s="5">
        <f t="shared" si="8"/>
        <v>2.0000000000000004E-2</v>
      </c>
      <c r="BA18" s="124">
        <f t="shared" ref="BA18:BA35" si="14">SUM(E18:AZ18)</f>
        <v>1.0000000000000007</v>
      </c>
    </row>
    <row r="19" spans="1:53">
      <c r="A19" s="87" t="s">
        <v>4</v>
      </c>
      <c r="B19" s="87">
        <v>1</v>
      </c>
      <c r="C19" s="92" t="s">
        <v>88</v>
      </c>
      <c r="D19" s="92" t="s">
        <v>88</v>
      </c>
      <c r="E19" s="5">
        <f t="shared" si="9"/>
        <v>2.5000000000000001E-2</v>
      </c>
      <c r="F19" s="5">
        <f t="shared" si="3"/>
        <v>2.5000000000000001E-2</v>
      </c>
      <c r="G19" s="5">
        <f t="shared" si="3"/>
        <v>2.5000000000000001E-2</v>
      </c>
      <c r="H19" s="5">
        <f t="shared" si="3"/>
        <v>2.5000000000000001E-2</v>
      </c>
      <c r="I19" s="5">
        <f t="shared" si="3"/>
        <v>2.5000000000000001E-2</v>
      </c>
      <c r="J19" s="5">
        <f t="shared" si="3"/>
        <v>2.5000000000000001E-2</v>
      </c>
      <c r="K19" s="5">
        <f t="shared" si="3"/>
        <v>2.5000000000000001E-2</v>
      </c>
      <c r="L19" s="5">
        <f t="shared" si="3"/>
        <v>2.5000000000000001E-2</v>
      </c>
      <c r="M19" s="5">
        <f t="shared" si="10"/>
        <v>2.0000000000000004E-2</v>
      </c>
      <c r="N19" s="5">
        <f t="shared" si="4"/>
        <v>2.0000000000000004E-2</v>
      </c>
      <c r="O19" s="5">
        <f t="shared" si="4"/>
        <v>2.0000000000000004E-2</v>
      </c>
      <c r="P19" s="5">
        <f t="shared" si="4"/>
        <v>2.0000000000000004E-2</v>
      </c>
      <c r="Q19" s="5">
        <f t="shared" si="4"/>
        <v>2.0000000000000004E-2</v>
      </c>
      <c r="R19" s="5">
        <f t="shared" si="4"/>
        <v>2.0000000000000004E-2</v>
      </c>
      <c r="S19" s="5">
        <f t="shared" si="4"/>
        <v>2.0000000000000004E-2</v>
      </c>
      <c r="T19" s="5">
        <f t="shared" si="4"/>
        <v>2.0000000000000004E-2</v>
      </c>
      <c r="U19" s="5">
        <f t="shared" si="4"/>
        <v>2.0000000000000004E-2</v>
      </c>
      <c r="V19" s="5">
        <f t="shared" si="5"/>
        <v>2.0000000000000004E-2</v>
      </c>
      <c r="W19" s="5">
        <f t="shared" si="11"/>
        <v>2.0000000000000004E-2</v>
      </c>
      <c r="X19" s="5">
        <f t="shared" si="6"/>
        <v>2.0000000000000004E-2</v>
      </c>
      <c r="Y19" s="5">
        <f t="shared" si="6"/>
        <v>2.0000000000000004E-2</v>
      </c>
      <c r="Z19" s="5">
        <f t="shared" si="6"/>
        <v>2.0000000000000004E-2</v>
      </c>
      <c r="AA19" s="5">
        <f t="shared" si="6"/>
        <v>2.0000000000000004E-2</v>
      </c>
      <c r="AB19" s="5">
        <f t="shared" si="6"/>
        <v>2.0000000000000004E-2</v>
      </c>
      <c r="AC19" s="5">
        <f t="shared" si="6"/>
        <v>2.0000000000000004E-2</v>
      </c>
      <c r="AD19" s="5">
        <f t="shared" si="6"/>
        <v>2.0000000000000004E-2</v>
      </c>
      <c r="AE19" s="5">
        <f t="shared" si="6"/>
        <v>2.0000000000000004E-2</v>
      </c>
      <c r="AF19" s="5">
        <f t="shared" si="6"/>
        <v>2.0000000000000004E-2</v>
      </c>
      <c r="AG19" s="5">
        <f t="shared" si="12"/>
        <v>2.0000000000000004E-2</v>
      </c>
      <c r="AH19" s="5">
        <f t="shared" si="7"/>
        <v>2.0000000000000004E-2</v>
      </c>
      <c r="AI19" s="5">
        <f t="shared" si="7"/>
        <v>2.0000000000000004E-2</v>
      </c>
      <c r="AJ19" s="5">
        <f t="shared" si="7"/>
        <v>2.0000000000000004E-2</v>
      </c>
      <c r="AK19" s="5">
        <f t="shared" si="7"/>
        <v>2.0000000000000004E-2</v>
      </c>
      <c r="AL19" s="5">
        <f t="shared" si="7"/>
        <v>2.0000000000000004E-2</v>
      </c>
      <c r="AM19" s="5">
        <f t="shared" si="7"/>
        <v>2.0000000000000004E-2</v>
      </c>
      <c r="AN19" s="5">
        <f t="shared" si="7"/>
        <v>2.0000000000000004E-2</v>
      </c>
      <c r="AO19" s="5">
        <f t="shared" si="7"/>
        <v>2.0000000000000004E-2</v>
      </c>
      <c r="AP19" s="5">
        <f t="shared" si="7"/>
        <v>2.0000000000000004E-2</v>
      </c>
      <c r="AQ19" s="5">
        <f t="shared" si="13"/>
        <v>2.0000000000000004E-2</v>
      </c>
      <c r="AR19" s="5">
        <f t="shared" si="8"/>
        <v>2.0000000000000004E-2</v>
      </c>
      <c r="AS19" s="5">
        <f t="shared" si="8"/>
        <v>2.0000000000000004E-2</v>
      </c>
      <c r="AT19" s="5">
        <f t="shared" si="8"/>
        <v>2.0000000000000004E-2</v>
      </c>
      <c r="AU19" s="5">
        <f t="shared" si="8"/>
        <v>2.0000000000000004E-2</v>
      </c>
      <c r="AV19" s="5">
        <f t="shared" si="8"/>
        <v>2.0000000000000004E-2</v>
      </c>
      <c r="AW19" s="5">
        <f t="shared" si="8"/>
        <v>2.0000000000000004E-2</v>
      </c>
      <c r="AX19" s="5">
        <f t="shared" si="8"/>
        <v>2.0000000000000004E-2</v>
      </c>
      <c r="AY19" s="5">
        <f t="shared" si="8"/>
        <v>2.0000000000000004E-2</v>
      </c>
      <c r="AZ19" s="5">
        <f t="shared" si="8"/>
        <v>2.0000000000000004E-2</v>
      </c>
      <c r="BA19" s="124">
        <f t="shared" si="14"/>
        <v>1.0000000000000007</v>
      </c>
    </row>
    <row r="20" spans="1:53">
      <c r="A20" s="87" t="s">
        <v>5</v>
      </c>
      <c r="B20" s="87">
        <v>1</v>
      </c>
      <c r="C20" s="92" t="s">
        <v>88</v>
      </c>
      <c r="D20" s="92" t="s">
        <v>88</v>
      </c>
      <c r="E20" s="5">
        <f t="shared" si="9"/>
        <v>2.5000000000000001E-2</v>
      </c>
      <c r="F20" s="5">
        <f t="shared" si="3"/>
        <v>2.5000000000000001E-2</v>
      </c>
      <c r="G20" s="5">
        <f t="shared" si="3"/>
        <v>2.5000000000000001E-2</v>
      </c>
      <c r="H20" s="5">
        <f t="shared" si="3"/>
        <v>2.5000000000000001E-2</v>
      </c>
      <c r="I20" s="5">
        <f t="shared" si="3"/>
        <v>2.5000000000000001E-2</v>
      </c>
      <c r="J20" s="5">
        <f t="shared" si="3"/>
        <v>2.5000000000000001E-2</v>
      </c>
      <c r="K20" s="5">
        <f t="shared" si="3"/>
        <v>2.5000000000000001E-2</v>
      </c>
      <c r="L20" s="5">
        <f t="shared" si="3"/>
        <v>2.5000000000000001E-2</v>
      </c>
      <c r="M20" s="5">
        <f t="shared" si="10"/>
        <v>2.0000000000000004E-2</v>
      </c>
      <c r="N20" s="5">
        <f t="shared" si="4"/>
        <v>2.0000000000000004E-2</v>
      </c>
      <c r="O20" s="5">
        <f t="shared" si="4"/>
        <v>2.0000000000000004E-2</v>
      </c>
      <c r="P20" s="5">
        <f t="shared" si="4"/>
        <v>2.0000000000000004E-2</v>
      </c>
      <c r="Q20" s="5">
        <f t="shared" si="4"/>
        <v>2.0000000000000004E-2</v>
      </c>
      <c r="R20" s="5">
        <f t="shared" si="4"/>
        <v>2.0000000000000004E-2</v>
      </c>
      <c r="S20" s="5">
        <f t="shared" si="4"/>
        <v>2.0000000000000004E-2</v>
      </c>
      <c r="T20" s="5">
        <f t="shared" si="4"/>
        <v>2.0000000000000004E-2</v>
      </c>
      <c r="U20" s="5">
        <f t="shared" si="4"/>
        <v>2.0000000000000004E-2</v>
      </c>
      <c r="V20" s="5">
        <f t="shared" si="5"/>
        <v>2.0000000000000004E-2</v>
      </c>
      <c r="W20" s="5">
        <f t="shared" si="11"/>
        <v>2.0000000000000004E-2</v>
      </c>
      <c r="X20" s="5">
        <f t="shared" si="6"/>
        <v>2.0000000000000004E-2</v>
      </c>
      <c r="Y20" s="5">
        <f t="shared" si="6"/>
        <v>2.0000000000000004E-2</v>
      </c>
      <c r="Z20" s="5">
        <f t="shared" si="6"/>
        <v>2.0000000000000004E-2</v>
      </c>
      <c r="AA20" s="5">
        <f t="shared" si="6"/>
        <v>2.0000000000000004E-2</v>
      </c>
      <c r="AB20" s="5">
        <f t="shared" si="6"/>
        <v>2.0000000000000004E-2</v>
      </c>
      <c r="AC20" s="5">
        <f t="shared" si="6"/>
        <v>2.0000000000000004E-2</v>
      </c>
      <c r="AD20" s="5">
        <f t="shared" si="6"/>
        <v>2.0000000000000004E-2</v>
      </c>
      <c r="AE20" s="5">
        <f t="shared" si="6"/>
        <v>2.0000000000000004E-2</v>
      </c>
      <c r="AF20" s="5">
        <f t="shared" si="6"/>
        <v>2.0000000000000004E-2</v>
      </c>
      <c r="AG20" s="5">
        <f t="shared" si="12"/>
        <v>2.0000000000000004E-2</v>
      </c>
      <c r="AH20" s="5">
        <f t="shared" si="7"/>
        <v>2.0000000000000004E-2</v>
      </c>
      <c r="AI20" s="5">
        <f t="shared" si="7"/>
        <v>2.0000000000000004E-2</v>
      </c>
      <c r="AJ20" s="5">
        <f t="shared" si="7"/>
        <v>2.0000000000000004E-2</v>
      </c>
      <c r="AK20" s="5">
        <f t="shared" si="7"/>
        <v>2.0000000000000004E-2</v>
      </c>
      <c r="AL20" s="5">
        <f t="shared" si="7"/>
        <v>2.0000000000000004E-2</v>
      </c>
      <c r="AM20" s="5">
        <f t="shared" si="7"/>
        <v>2.0000000000000004E-2</v>
      </c>
      <c r="AN20" s="5">
        <f t="shared" si="7"/>
        <v>2.0000000000000004E-2</v>
      </c>
      <c r="AO20" s="5">
        <f t="shared" si="7"/>
        <v>2.0000000000000004E-2</v>
      </c>
      <c r="AP20" s="5">
        <f t="shared" si="7"/>
        <v>2.0000000000000004E-2</v>
      </c>
      <c r="AQ20" s="5">
        <f t="shared" si="13"/>
        <v>2.0000000000000004E-2</v>
      </c>
      <c r="AR20" s="5">
        <f t="shared" si="8"/>
        <v>2.0000000000000004E-2</v>
      </c>
      <c r="AS20" s="5">
        <f t="shared" si="8"/>
        <v>2.0000000000000004E-2</v>
      </c>
      <c r="AT20" s="5">
        <f t="shared" si="8"/>
        <v>2.0000000000000004E-2</v>
      </c>
      <c r="AU20" s="5">
        <f t="shared" si="8"/>
        <v>2.0000000000000004E-2</v>
      </c>
      <c r="AV20" s="5">
        <f t="shared" si="8"/>
        <v>2.0000000000000004E-2</v>
      </c>
      <c r="AW20" s="5">
        <f t="shared" si="8"/>
        <v>2.0000000000000004E-2</v>
      </c>
      <c r="AX20" s="5">
        <f t="shared" si="8"/>
        <v>2.0000000000000004E-2</v>
      </c>
      <c r="AY20" s="5">
        <f t="shared" si="8"/>
        <v>2.0000000000000004E-2</v>
      </c>
      <c r="AZ20" s="5">
        <f t="shared" si="8"/>
        <v>2.0000000000000004E-2</v>
      </c>
      <c r="BA20" s="124">
        <f t="shared" si="14"/>
        <v>1.0000000000000007</v>
      </c>
    </row>
    <row r="21" spans="1:53">
      <c r="A21" s="87" t="s">
        <v>6</v>
      </c>
      <c r="B21" s="87">
        <v>1</v>
      </c>
      <c r="C21" s="92" t="s">
        <v>88</v>
      </c>
      <c r="D21" s="92" t="s">
        <v>88</v>
      </c>
      <c r="E21" s="5">
        <f t="shared" si="9"/>
        <v>2.5000000000000001E-2</v>
      </c>
      <c r="F21" s="5">
        <f t="shared" si="3"/>
        <v>2.5000000000000001E-2</v>
      </c>
      <c r="G21" s="5">
        <f t="shared" si="3"/>
        <v>2.5000000000000001E-2</v>
      </c>
      <c r="H21" s="5">
        <f t="shared" si="3"/>
        <v>2.5000000000000001E-2</v>
      </c>
      <c r="I21" s="5">
        <f t="shared" si="3"/>
        <v>2.5000000000000001E-2</v>
      </c>
      <c r="J21" s="5">
        <f t="shared" si="3"/>
        <v>2.5000000000000001E-2</v>
      </c>
      <c r="K21" s="5">
        <f t="shared" si="3"/>
        <v>2.5000000000000001E-2</v>
      </c>
      <c r="L21" s="5">
        <f t="shared" si="3"/>
        <v>2.5000000000000001E-2</v>
      </c>
      <c r="M21" s="5">
        <f t="shared" si="10"/>
        <v>2.0000000000000004E-2</v>
      </c>
      <c r="N21" s="5">
        <f t="shared" si="4"/>
        <v>2.0000000000000004E-2</v>
      </c>
      <c r="O21" s="5">
        <f t="shared" si="4"/>
        <v>2.0000000000000004E-2</v>
      </c>
      <c r="P21" s="5">
        <f t="shared" si="4"/>
        <v>2.0000000000000004E-2</v>
      </c>
      <c r="Q21" s="5">
        <f t="shared" si="4"/>
        <v>2.0000000000000004E-2</v>
      </c>
      <c r="R21" s="5">
        <f t="shared" si="4"/>
        <v>2.0000000000000004E-2</v>
      </c>
      <c r="S21" s="5">
        <f t="shared" si="4"/>
        <v>2.0000000000000004E-2</v>
      </c>
      <c r="T21" s="5">
        <f t="shared" si="4"/>
        <v>2.0000000000000004E-2</v>
      </c>
      <c r="U21" s="5">
        <f t="shared" si="4"/>
        <v>2.0000000000000004E-2</v>
      </c>
      <c r="V21" s="5">
        <f t="shared" si="5"/>
        <v>2.0000000000000004E-2</v>
      </c>
      <c r="W21" s="5">
        <f t="shared" si="11"/>
        <v>2.0000000000000004E-2</v>
      </c>
      <c r="X21" s="5">
        <f t="shared" si="6"/>
        <v>2.0000000000000004E-2</v>
      </c>
      <c r="Y21" s="5">
        <f t="shared" si="6"/>
        <v>2.0000000000000004E-2</v>
      </c>
      <c r="Z21" s="5">
        <f t="shared" si="6"/>
        <v>2.0000000000000004E-2</v>
      </c>
      <c r="AA21" s="5">
        <f t="shared" si="6"/>
        <v>2.0000000000000004E-2</v>
      </c>
      <c r="AB21" s="5">
        <f t="shared" si="6"/>
        <v>2.0000000000000004E-2</v>
      </c>
      <c r="AC21" s="5">
        <f t="shared" si="6"/>
        <v>2.0000000000000004E-2</v>
      </c>
      <c r="AD21" s="5">
        <f t="shared" si="6"/>
        <v>2.0000000000000004E-2</v>
      </c>
      <c r="AE21" s="5">
        <f t="shared" si="6"/>
        <v>2.0000000000000004E-2</v>
      </c>
      <c r="AF21" s="5">
        <f t="shared" si="6"/>
        <v>2.0000000000000004E-2</v>
      </c>
      <c r="AG21" s="5">
        <f t="shared" si="12"/>
        <v>2.0000000000000004E-2</v>
      </c>
      <c r="AH21" s="5">
        <f t="shared" si="7"/>
        <v>2.0000000000000004E-2</v>
      </c>
      <c r="AI21" s="5">
        <f t="shared" si="7"/>
        <v>2.0000000000000004E-2</v>
      </c>
      <c r="AJ21" s="5">
        <f t="shared" si="7"/>
        <v>2.0000000000000004E-2</v>
      </c>
      <c r="AK21" s="5">
        <f t="shared" si="7"/>
        <v>2.0000000000000004E-2</v>
      </c>
      <c r="AL21" s="5">
        <f t="shared" si="7"/>
        <v>2.0000000000000004E-2</v>
      </c>
      <c r="AM21" s="5">
        <f t="shared" si="7"/>
        <v>2.0000000000000004E-2</v>
      </c>
      <c r="AN21" s="5">
        <f t="shared" si="7"/>
        <v>2.0000000000000004E-2</v>
      </c>
      <c r="AO21" s="5">
        <f t="shared" si="7"/>
        <v>2.0000000000000004E-2</v>
      </c>
      <c r="AP21" s="5">
        <f t="shared" si="7"/>
        <v>2.0000000000000004E-2</v>
      </c>
      <c r="AQ21" s="5">
        <f t="shared" si="13"/>
        <v>2.0000000000000004E-2</v>
      </c>
      <c r="AR21" s="5">
        <f t="shared" si="8"/>
        <v>2.0000000000000004E-2</v>
      </c>
      <c r="AS21" s="5">
        <f t="shared" si="8"/>
        <v>2.0000000000000004E-2</v>
      </c>
      <c r="AT21" s="5">
        <f t="shared" si="8"/>
        <v>2.0000000000000004E-2</v>
      </c>
      <c r="AU21" s="5">
        <f t="shared" si="8"/>
        <v>2.0000000000000004E-2</v>
      </c>
      <c r="AV21" s="5">
        <f t="shared" si="8"/>
        <v>2.0000000000000004E-2</v>
      </c>
      <c r="AW21" s="5">
        <f t="shared" si="8"/>
        <v>2.0000000000000004E-2</v>
      </c>
      <c r="AX21" s="5">
        <f t="shared" si="8"/>
        <v>2.0000000000000004E-2</v>
      </c>
      <c r="AY21" s="5">
        <f t="shared" si="8"/>
        <v>2.0000000000000004E-2</v>
      </c>
      <c r="AZ21" s="5">
        <f t="shared" si="8"/>
        <v>2.0000000000000004E-2</v>
      </c>
      <c r="BA21" s="124">
        <f t="shared" si="14"/>
        <v>1.0000000000000007</v>
      </c>
    </row>
    <row r="22" spans="1:53">
      <c r="A22" s="87" t="s">
        <v>7</v>
      </c>
      <c r="B22" s="87">
        <v>2</v>
      </c>
      <c r="C22" s="92" t="s">
        <v>88</v>
      </c>
      <c r="D22" s="92" t="s">
        <v>88</v>
      </c>
      <c r="E22" s="5">
        <f t="shared" si="9"/>
        <v>2.5000000000000001E-2</v>
      </c>
      <c r="F22" s="5">
        <f t="shared" si="3"/>
        <v>2.5000000000000001E-2</v>
      </c>
      <c r="G22" s="5">
        <f t="shared" si="3"/>
        <v>2.5000000000000001E-2</v>
      </c>
      <c r="H22" s="5">
        <f t="shared" si="3"/>
        <v>2.5000000000000001E-2</v>
      </c>
      <c r="I22" s="5">
        <f t="shared" si="3"/>
        <v>2.5000000000000001E-2</v>
      </c>
      <c r="J22" s="5">
        <f t="shared" si="3"/>
        <v>2.5000000000000001E-2</v>
      </c>
      <c r="K22" s="5">
        <f t="shared" si="3"/>
        <v>2.5000000000000001E-2</v>
      </c>
      <c r="L22" s="5">
        <f t="shared" si="3"/>
        <v>2.5000000000000001E-2</v>
      </c>
      <c r="M22" s="5">
        <f t="shared" si="10"/>
        <v>2.0000000000000004E-2</v>
      </c>
      <c r="N22" s="5">
        <f t="shared" si="4"/>
        <v>2.0000000000000004E-2</v>
      </c>
      <c r="O22" s="5">
        <f t="shared" si="4"/>
        <v>2.0000000000000004E-2</v>
      </c>
      <c r="P22" s="5">
        <f t="shared" si="4"/>
        <v>2.0000000000000004E-2</v>
      </c>
      <c r="Q22" s="5">
        <f t="shared" si="4"/>
        <v>2.0000000000000004E-2</v>
      </c>
      <c r="R22" s="5">
        <f t="shared" si="4"/>
        <v>2.0000000000000004E-2</v>
      </c>
      <c r="S22" s="5">
        <f t="shared" si="4"/>
        <v>2.0000000000000004E-2</v>
      </c>
      <c r="T22" s="5">
        <f t="shared" si="4"/>
        <v>2.0000000000000004E-2</v>
      </c>
      <c r="U22" s="5">
        <f t="shared" si="4"/>
        <v>2.0000000000000004E-2</v>
      </c>
      <c r="V22" s="5">
        <f t="shared" si="5"/>
        <v>2.0000000000000004E-2</v>
      </c>
      <c r="W22" s="5">
        <f t="shared" si="11"/>
        <v>2.0000000000000004E-2</v>
      </c>
      <c r="X22" s="5">
        <f t="shared" si="6"/>
        <v>2.0000000000000004E-2</v>
      </c>
      <c r="Y22" s="5">
        <f t="shared" si="6"/>
        <v>2.0000000000000004E-2</v>
      </c>
      <c r="Z22" s="5">
        <f t="shared" si="6"/>
        <v>2.0000000000000004E-2</v>
      </c>
      <c r="AA22" s="5">
        <f t="shared" si="6"/>
        <v>2.0000000000000004E-2</v>
      </c>
      <c r="AB22" s="5">
        <f t="shared" si="6"/>
        <v>2.0000000000000004E-2</v>
      </c>
      <c r="AC22" s="5">
        <f t="shared" si="6"/>
        <v>2.0000000000000004E-2</v>
      </c>
      <c r="AD22" s="5">
        <f t="shared" si="6"/>
        <v>2.0000000000000004E-2</v>
      </c>
      <c r="AE22" s="5">
        <f t="shared" si="6"/>
        <v>2.0000000000000004E-2</v>
      </c>
      <c r="AF22" s="5">
        <f t="shared" si="6"/>
        <v>2.0000000000000004E-2</v>
      </c>
      <c r="AG22" s="5">
        <f t="shared" si="12"/>
        <v>2.0000000000000004E-2</v>
      </c>
      <c r="AH22" s="5">
        <f t="shared" si="7"/>
        <v>2.0000000000000004E-2</v>
      </c>
      <c r="AI22" s="5">
        <f t="shared" si="7"/>
        <v>2.0000000000000004E-2</v>
      </c>
      <c r="AJ22" s="5">
        <f t="shared" si="7"/>
        <v>2.0000000000000004E-2</v>
      </c>
      <c r="AK22" s="5">
        <f t="shared" si="7"/>
        <v>2.0000000000000004E-2</v>
      </c>
      <c r="AL22" s="5">
        <f t="shared" si="7"/>
        <v>2.0000000000000004E-2</v>
      </c>
      <c r="AM22" s="5">
        <f t="shared" si="7"/>
        <v>2.0000000000000004E-2</v>
      </c>
      <c r="AN22" s="5">
        <f t="shared" si="7"/>
        <v>2.0000000000000004E-2</v>
      </c>
      <c r="AO22" s="5">
        <f t="shared" si="7"/>
        <v>2.0000000000000004E-2</v>
      </c>
      <c r="AP22" s="5">
        <f t="shared" si="7"/>
        <v>2.0000000000000004E-2</v>
      </c>
      <c r="AQ22" s="5">
        <f t="shared" si="13"/>
        <v>2.0000000000000004E-2</v>
      </c>
      <c r="AR22" s="5">
        <f t="shared" si="8"/>
        <v>2.0000000000000004E-2</v>
      </c>
      <c r="AS22" s="5">
        <f t="shared" si="8"/>
        <v>2.0000000000000004E-2</v>
      </c>
      <c r="AT22" s="5">
        <f t="shared" si="8"/>
        <v>2.0000000000000004E-2</v>
      </c>
      <c r="AU22" s="5">
        <f t="shared" si="8"/>
        <v>2.0000000000000004E-2</v>
      </c>
      <c r="AV22" s="5">
        <f t="shared" si="8"/>
        <v>2.0000000000000004E-2</v>
      </c>
      <c r="AW22" s="5">
        <f t="shared" si="8"/>
        <v>2.0000000000000004E-2</v>
      </c>
      <c r="AX22" s="5">
        <f t="shared" si="8"/>
        <v>2.0000000000000004E-2</v>
      </c>
      <c r="AY22" s="5">
        <f t="shared" si="8"/>
        <v>2.0000000000000004E-2</v>
      </c>
      <c r="AZ22" s="5">
        <f t="shared" si="8"/>
        <v>2.0000000000000004E-2</v>
      </c>
      <c r="BA22" s="124">
        <f t="shared" si="14"/>
        <v>1.0000000000000007</v>
      </c>
    </row>
    <row r="23" spans="1:53">
      <c r="A23" s="87" t="s">
        <v>8</v>
      </c>
      <c r="B23" s="87">
        <v>2</v>
      </c>
      <c r="C23" s="92" t="s">
        <v>88</v>
      </c>
      <c r="D23" s="92" t="s">
        <v>88</v>
      </c>
      <c r="E23" s="5">
        <f t="shared" si="9"/>
        <v>2.5000000000000001E-2</v>
      </c>
      <c r="F23" s="5">
        <f t="shared" si="3"/>
        <v>2.5000000000000001E-2</v>
      </c>
      <c r="G23" s="5">
        <f t="shared" si="3"/>
        <v>2.5000000000000001E-2</v>
      </c>
      <c r="H23" s="5">
        <f t="shared" si="3"/>
        <v>2.5000000000000001E-2</v>
      </c>
      <c r="I23" s="5">
        <f t="shared" si="3"/>
        <v>2.5000000000000001E-2</v>
      </c>
      <c r="J23" s="5">
        <f t="shared" si="3"/>
        <v>2.5000000000000001E-2</v>
      </c>
      <c r="K23" s="5">
        <f t="shared" si="3"/>
        <v>2.5000000000000001E-2</v>
      </c>
      <c r="L23" s="5">
        <f t="shared" si="3"/>
        <v>2.5000000000000001E-2</v>
      </c>
      <c r="M23" s="5">
        <f t="shared" si="10"/>
        <v>2.0000000000000004E-2</v>
      </c>
      <c r="N23" s="5">
        <f t="shared" si="4"/>
        <v>2.0000000000000004E-2</v>
      </c>
      <c r="O23" s="5">
        <f t="shared" si="4"/>
        <v>2.0000000000000004E-2</v>
      </c>
      <c r="P23" s="5">
        <f t="shared" si="4"/>
        <v>2.0000000000000004E-2</v>
      </c>
      <c r="Q23" s="5">
        <f t="shared" si="4"/>
        <v>2.0000000000000004E-2</v>
      </c>
      <c r="R23" s="5">
        <f t="shared" si="4"/>
        <v>2.0000000000000004E-2</v>
      </c>
      <c r="S23" s="5">
        <f t="shared" si="4"/>
        <v>2.0000000000000004E-2</v>
      </c>
      <c r="T23" s="5">
        <f t="shared" si="4"/>
        <v>2.0000000000000004E-2</v>
      </c>
      <c r="U23" s="5">
        <f t="shared" si="4"/>
        <v>2.0000000000000004E-2</v>
      </c>
      <c r="V23" s="5">
        <f t="shared" si="5"/>
        <v>2.0000000000000004E-2</v>
      </c>
      <c r="W23" s="5">
        <f t="shared" si="11"/>
        <v>2.0000000000000004E-2</v>
      </c>
      <c r="X23" s="5">
        <f t="shared" si="6"/>
        <v>2.0000000000000004E-2</v>
      </c>
      <c r="Y23" s="5">
        <f t="shared" si="6"/>
        <v>2.0000000000000004E-2</v>
      </c>
      <c r="Z23" s="5">
        <f t="shared" si="6"/>
        <v>2.0000000000000004E-2</v>
      </c>
      <c r="AA23" s="5">
        <f t="shared" si="6"/>
        <v>2.0000000000000004E-2</v>
      </c>
      <c r="AB23" s="5">
        <f t="shared" si="6"/>
        <v>2.0000000000000004E-2</v>
      </c>
      <c r="AC23" s="5">
        <f t="shared" si="6"/>
        <v>2.0000000000000004E-2</v>
      </c>
      <c r="AD23" s="5">
        <f t="shared" si="6"/>
        <v>2.0000000000000004E-2</v>
      </c>
      <c r="AE23" s="5">
        <f t="shared" si="6"/>
        <v>2.0000000000000004E-2</v>
      </c>
      <c r="AF23" s="5">
        <f t="shared" si="6"/>
        <v>2.0000000000000004E-2</v>
      </c>
      <c r="AG23" s="5">
        <f t="shared" si="12"/>
        <v>2.0000000000000004E-2</v>
      </c>
      <c r="AH23" s="5">
        <f t="shared" si="7"/>
        <v>2.0000000000000004E-2</v>
      </c>
      <c r="AI23" s="5">
        <f t="shared" si="7"/>
        <v>2.0000000000000004E-2</v>
      </c>
      <c r="AJ23" s="5">
        <f t="shared" si="7"/>
        <v>2.0000000000000004E-2</v>
      </c>
      <c r="AK23" s="5">
        <f t="shared" si="7"/>
        <v>2.0000000000000004E-2</v>
      </c>
      <c r="AL23" s="5">
        <f t="shared" si="7"/>
        <v>2.0000000000000004E-2</v>
      </c>
      <c r="AM23" s="5">
        <f t="shared" si="7"/>
        <v>2.0000000000000004E-2</v>
      </c>
      <c r="AN23" s="5">
        <f t="shared" si="7"/>
        <v>2.0000000000000004E-2</v>
      </c>
      <c r="AO23" s="5">
        <f t="shared" si="7"/>
        <v>2.0000000000000004E-2</v>
      </c>
      <c r="AP23" s="5">
        <f t="shared" si="7"/>
        <v>2.0000000000000004E-2</v>
      </c>
      <c r="AQ23" s="5">
        <f t="shared" si="13"/>
        <v>2.0000000000000004E-2</v>
      </c>
      <c r="AR23" s="5">
        <f t="shared" si="8"/>
        <v>2.0000000000000004E-2</v>
      </c>
      <c r="AS23" s="5">
        <f t="shared" si="8"/>
        <v>2.0000000000000004E-2</v>
      </c>
      <c r="AT23" s="5">
        <f t="shared" si="8"/>
        <v>2.0000000000000004E-2</v>
      </c>
      <c r="AU23" s="5">
        <f t="shared" si="8"/>
        <v>2.0000000000000004E-2</v>
      </c>
      <c r="AV23" s="5">
        <f t="shared" si="8"/>
        <v>2.0000000000000004E-2</v>
      </c>
      <c r="AW23" s="5">
        <f t="shared" si="8"/>
        <v>2.0000000000000004E-2</v>
      </c>
      <c r="AX23" s="5">
        <f t="shared" si="8"/>
        <v>2.0000000000000004E-2</v>
      </c>
      <c r="AY23" s="5">
        <f t="shared" si="8"/>
        <v>2.0000000000000004E-2</v>
      </c>
      <c r="AZ23" s="5">
        <f t="shared" si="8"/>
        <v>2.0000000000000004E-2</v>
      </c>
      <c r="BA23" s="124">
        <f t="shared" si="14"/>
        <v>1.0000000000000007</v>
      </c>
    </row>
    <row r="24" spans="1:53">
      <c r="A24" s="87" t="s">
        <v>9</v>
      </c>
      <c r="B24" s="87">
        <v>2</v>
      </c>
      <c r="C24" s="92" t="s">
        <v>88</v>
      </c>
      <c r="D24" s="92" t="s">
        <v>88</v>
      </c>
      <c r="E24" s="5">
        <f t="shared" si="9"/>
        <v>2.5000000000000001E-2</v>
      </c>
      <c r="F24" s="5">
        <f t="shared" si="3"/>
        <v>2.5000000000000001E-2</v>
      </c>
      <c r="G24" s="5">
        <f t="shared" si="3"/>
        <v>2.5000000000000001E-2</v>
      </c>
      <c r="H24" s="5">
        <f t="shared" si="3"/>
        <v>2.5000000000000001E-2</v>
      </c>
      <c r="I24" s="5">
        <f t="shared" si="3"/>
        <v>2.5000000000000001E-2</v>
      </c>
      <c r="J24" s="5">
        <f t="shared" si="3"/>
        <v>2.5000000000000001E-2</v>
      </c>
      <c r="K24" s="5">
        <f t="shared" si="3"/>
        <v>2.5000000000000001E-2</v>
      </c>
      <c r="L24" s="5">
        <f t="shared" si="3"/>
        <v>2.5000000000000001E-2</v>
      </c>
      <c r="M24" s="5">
        <f t="shared" si="10"/>
        <v>2.0000000000000004E-2</v>
      </c>
      <c r="N24" s="5">
        <f t="shared" si="4"/>
        <v>2.0000000000000004E-2</v>
      </c>
      <c r="O24" s="5">
        <f t="shared" si="4"/>
        <v>2.0000000000000004E-2</v>
      </c>
      <c r="P24" s="5">
        <f t="shared" si="4"/>
        <v>2.0000000000000004E-2</v>
      </c>
      <c r="Q24" s="5">
        <f t="shared" si="4"/>
        <v>2.0000000000000004E-2</v>
      </c>
      <c r="R24" s="5">
        <f t="shared" si="4"/>
        <v>2.0000000000000004E-2</v>
      </c>
      <c r="S24" s="5">
        <f t="shared" si="4"/>
        <v>2.0000000000000004E-2</v>
      </c>
      <c r="T24" s="5">
        <f t="shared" si="4"/>
        <v>2.0000000000000004E-2</v>
      </c>
      <c r="U24" s="5">
        <f t="shared" si="4"/>
        <v>2.0000000000000004E-2</v>
      </c>
      <c r="V24" s="5">
        <f t="shared" si="5"/>
        <v>2.0000000000000004E-2</v>
      </c>
      <c r="W24" s="5">
        <f t="shared" si="11"/>
        <v>2.0000000000000004E-2</v>
      </c>
      <c r="X24" s="5">
        <f t="shared" si="6"/>
        <v>2.0000000000000004E-2</v>
      </c>
      <c r="Y24" s="5">
        <f t="shared" si="6"/>
        <v>2.0000000000000004E-2</v>
      </c>
      <c r="Z24" s="5">
        <f t="shared" si="6"/>
        <v>2.0000000000000004E-2</v>
      </c>
      <c r="AA24" s="5">
        <f t="shared" si="6"/>
        <v>2.0000000000000004E-2</v>
      </c>
      <c r="AB24" s="5">
        <f t="shared" si="6"/>
        <v>2.0000000000000004E-2</v>
      </c>
      <c r="AC24" s="5">
        <f t="shared" si="6"/>
        <v>2.0000000000000004E-2</v>
      </c>
      <c r="AD24" s="5">
        <f t="shared" si="6"/>
        <v>2.0000000000000004E-2</v>
      </c>
      <c r="AE24" s="5">
        <f t="shared" si="6"/>
        <v>2.0000000000000004E-2</v>
      </c>
      <c r="AF24" s="5">
        <f t="shared" si="6"/>
        <v>2.0000000000000004E-2</v>
      </c>
      <c r="AG24" s="5">
        <f t="shared" si="12"/>
        <v>2.0000000000000004E-2</v>
      </c>
      <c r="AH24" s="5">
        <f t="shared" si="7"/>
        <v>2.0000000000000004E-2</v>
      </c>
      <c r="AI24" s="5">
        <f t="shared" si="7"/>
        <v>2.0000000000000004E-2</v>
      </c>
      <c r="AJ24" s="5">
        <f t="shared" si="7"/>
        <v>2.0000000000000004E-2</v>
      </c>
      <c r="AK24" s="5">
        <f t="shared" si="7"/>
        <v>2.0000000000000004E-2</v>
      </c>
      <c r="AL24" s="5">
        <f t="shared" si="7"/>
        <v>2.0000000000000004E-2</v>
      </c>
      <c r="AM24" s="5">
        <f t="shared" si="7"/>
        <v>2.0000000000000004E-2</v>
      </c>
      <c r="AN24" s="5">
        <f t="shared" si="7"/>
        <v>2.0000000000000004E-2</v>
      </c>
      <c r="AO24" s="5">
        <f t="shared" si="7"/>
        <v>2.0000000000000004E-2</v>
      </c>
      <c r="AP24" s="5">
        <f t="shared" si="7"/>
        <v>2.0000000000000004E-2</v>
      </c>
      <c r="AQ24" s="5">
        <f t="shared" si="13"/>
        <v>2.0000000000000004E-2</v>
      </c>
      <c r="AR24" s="5">
        <f t="shared" si="8"/>
        <v>2.0000000000000004E-2</v>
      </c>
      <c r="AS24" s="5">
        <f t="shared" si="8"/>
        <v>2.0000000000000004E-2</v>
      </c>
      <c r="AT24" s="5">
        <f t="shared" si="8"/>
        <v>2.0000000000000004E-2</v>
      </c>
      <c r="AU24" s="5">
        <f t="shared" si="8"/>
        <v>2.0000000000000004E-2</v>
      </c>
      <c r="AV24" s="5">
        <f t="shared" si="8"/>
        <v>2.0000000000000004E-2</v>
      </c>
      <c r="AW24" s="5">
        <f t="shared" si="8"/>
        <v>2.0000000000000004E-2</v>
      </c>
      <c r="AX24" s="5">
        <f t="shared" si="8"/>
        <v>2.0000000000000004E-2</v>
      </c>
      <c r="AY24" s="5">
        <f t="shared" si="8"/>
        <v>2.0000000000000004E-2</v>
      </c>
      <c r="AZ24" s="5">
        <f t="shared" si="8"/>
        <v>2.0000000000000004E-2</v>
      </c>
      <c r="BA24" s="124">
        <f t="shared" si="14"/>
        <v>1.0000000000000007</v>
      </c>
    </row>
    <row r="25" spans="1:53">
      <c r="A25" s="87" t="s">
        <v>10</v>
      </c>
      <c r="B25" s="87">
        <v>2</v>
      </c>
      <c r="C25" s="92" t="s">
        <v>88</v>
      </c>
      <c r="D25" s="92" t="s">
        <v>88</v>
      </c>
      <c r="E25" s="5">
        <f t="shared" si="9"/>
        <v>2.5000000000000001E-2</v>
      </c>
      <c r="F25" s="5">
        <f t="shared" si="3"/>
        <v>2.5000000000000001E-2</v>
      </c>
      <c r="G25" s="5">
        <f t="shared" si="3"/>
        <v>2.5000000000000001E-2</v>
      </c>
      <c r="H25" s="5">
        <f t="shared" si="3"/>
        <v>2.5000000000000001E-2</v>
      </c>
      <c r="I25" s="5">
        <f t="shared" si="3"/>
        <v>2.5000000000000001E-2</v>
      </c>
      <c r="J25" s="5">
        <f t="shared" si="3"/>
        <v>2.5000000000000001E-2</v>
      </c>
      <c r="K25" s="5">
        <f t="shared" si="3"/>
        <v>2.5000000000000001E-2</v>
      </c>
      <c r="L25" s="5">
        <f t="shared" si="3"/>
        <v>2.5000000000000001E-2</v>
      </c>
      <c r="M25" s="5">
        <f t="shared" si="10"/>
        <v>2.0000000000000004E-2</v>
      </c>
      <c r="N25" s="5">
        <f t="shared" si="4"/>
        <v>2.0000000000000004E-2</v>
      </c>
      <c r="O25" s="5">
        <f t="shared" si="4"/>
        <v>2.0000000000000004E-2</v>
      </c>
      <c r="P25" s="5">
        <f t="shared" si="4"/>
        <v>2.0000000000000004E-2</v>
      </c>
      <c r="Q25" s="5">
        <f t="shared" si="4"/>
        <v>2.0000000000000004E-2</v>
      </c>
      <c r="R25" s="5">
        <f t="shared" si="4"/>
        <v>2.0000000000000004E-2</v>
      </c>
      <c r="S25" s="5">
        <f t="shared" si="4"/>
        <v>2.0000000000000004E-2</v>
      </c>
      <c r="T25" s="5">
        <f t="shared" si="4"/>
        <v>2.0000000000000004E-2</v>
      </c>
      <c r="U25" s="5">
        <f t="shared" si="4"/>
        <v>2.0000000000000004E-2</v>
      </c>
      <c r="V25" s="5">
        <f t="shared" si="5"/>
        <v>2.0000000000000004E-2</v>
      </c>
      <c r="W25" s="5">
        <f t="shared" si="11"/>
        <v>2.0000000000000004E-2</v>
      </c>
      <c r="X25" s="5">
        <f t="shared" si="6"/>
        <v>2.0000000000000004E-2</v>
      </c>
      <c r="Y25" s="5">
        <f t="shared" si="6"/>
        <v>2.0000000000000004E-2</v>
      </c>
      <c r="Z25" s="5">
        <f t="shared" si="6"/>
        <v>2.0000000000000004E-2</v>
      </c>
      <c r="AA25" s="5">
        <f t="shared" si="6"/>
        <v>2.0000000000000004E-2</v>
      </c>
      <c r="AB25" s="5">
        <f t="shared" si="6"/>
        <v>2.0000000000000004E-2</v>
      </c>
      <c r="AC25" s="5">
        <f t="shared" si="6"/>
        <v>2.0000000000000004E-2</v>
      </c>
      <c r="AD25" s="5">
        <f t="shared" si="6"/>
        <v>2.0000000000000004E-2</v>
      </c>
      <c r="AE25" s="5">
        <f t="shared" si="6"/>
        <v>2.0000000000000004E-2</v>
      </c>
      <c r="AF25" s="5">
        <f t="shared" si="6"/>
        <v>2.0000000000000004E-2</v>
      </c>
      <c r="AG25" s="5">
        <f t="shared" si="12"/>
        <v>2.0000000000000004E-2</v>
      </c>
      <c r="AH25" s="5">
        <f t="shared" si="7"/>
        <v>2.0000000000000004E-2</v>
      </c>
      <c r="AI25" s="5">
        <f t="shared" si="7"/>
        <v>2.0000000000000004E-2</v>
      </c>
      <c r="AJ25" s="5">
        <f t="shared" si="7"/>
        <v>2.0000000000000004E-2</v>
      </c>
      <c r="AK25" s="5">
        <f t="shared" si="7"/>
        <v>2.0000000000000004E-2</v>
      </c>
      <c r="AL25" s="5">
        <f t="shared" si="7"/>
        <v>2.0000000000000004E-2</v>
      </c>
      <c r="AM25" s="5">
        <f t="shared" si="7"/>
        <v>2.0000000000000004E-2</v>
      </c>
      <c r="AN25" s="5">
        <f t="shared" si="7"/>
        <v>2.0000000000000004E-2</v>
      </c>
      <c r="AO25" s="5">
        <f t="shared" si="7"/>
        <v>2.0000000000000004E-2</v>
      </c>
      <c r="AP25" s="5">
        <f t="shared" si="7"/>
        <v>2.0000000000000004E-2</v>
      </c>
      <c r="AQ25" s="5">
        <f t="shared" si="13"/>
        <v>2.0000000000000004E-2</v>
      </c>
      <c r="AR25" s="5">
        <f t="shared" si="8"/>
        <v>2.0000000000000004E-2</v>
      </c>
      <c r="AS25" s="5">
        <f t="shared" si="8"/>
        <v>2.0000000000000004E-2</v>
      </c>
      <c r="AT25" s="5">
        <f t="shared" si="8"/>
        <v>2.0000000000000004E-2</v>
      </c>
      <c r="AU25" s="5">
        <f t="shared" si="8"/>
        <v>2.0000000000000004E-2</v>
      </c>
      <c r="AV25" s="5">
        <f t="shared" si="8"/>
        <v>2.0000000000000004E-2</v>
      </c>
      <c r="AW25" s="5">
        <f t="shared" si="8"/>
        <v>2.0000000000000004E-2</v>
      </c>
      <c r="AX25" s="5">
        <f t="shared" si="8"/>
        <v>2.0000000000000004E-2</v>
      </c>
      <c r="AY25" s="5">
        <f t="shared" si="8"/>
        <v>2.0000000000000004E-2</v>
      </c>
      <c r="AZ25" s="5">
        <f t="shared" si="8"/>
        <v>2.0000000000000004E-2</v>
      </c>
      <c r="BA25" s="124">
        <f t="shared" si="14"/>
        <v>1.0000000000000007</v>
      </c>
    </row>
    <row r="26" spans="1:53">
      <c r="A26" s="87" t="s">
        <v>11</v>
      </c>
      <c r="B26" s="87">
        <v>3</v>
      </c>
      <c r="C26" s="92" t="s">
        <v>88</v>
      </c>
      <c r="D26" s="92" t="s">
        <v>88</v>
      </c>
      <c r="E26" s="5">
        <f t="shared" si="9"/>
        <v>1.2500000000000001E-2</v>
      </c>
      <c r="F26" s="5">
        <f t="shared" si="3"/>
        <v>1.2500000000000001E-2</v>
      </c>
      <c r="G26" s="5">
        <f t="shared" si="3"/>
        <v>1.2500000000000001E-2</v>
      </c>
      <c r="H26" s="5">
        <f t="shared" si="3"/>
        <v>1.2500000000000001E-2</v>
      </c>
      <c r="I26" s="5">
        <f t="shared" si="3"/>
        <v>1.2500000000000001E-2</v>
      </c>
      <c r="J26" s="5">
        <f t="shared" si="3"/>
        <v>1.2500000000000001E-2</v>
      </c>
      <c r="K26" s="5">
        <f t="shared" si="3"/>
        <v>1.2500000000000001E-2</v>
      </c>
      <c r="L26" s="5">
        <f t="shared" si="3"/>
        <v>1.2500000000000001E-2</v>
      </c>
      <c r="M26" s="5">
        <f t="shared" si="10"/>
        <v>1.0000000000000002E-2</v>
      </c>
      <c r="N26" s="5">
        <f t="shared" si="4"/>
        <v>1.0000000000000002E-2</v>
      </c>
      <c r="O26" s="5">
        <f t="shared" si="4"/>
        <v>1.0000000000000002E-2</v>
      </c>
      <c r="P26" s="5">
        <f t="shared" si="4"/>
        <v>1.0000000000000002E-2</v>
      </c>
      <c r="Q26" s="5">
        <f t="shared" si="4"/>
        <v>1.0000000000000002E-2</v>
      </c>
      <c r="R26" s="5">
        <f t="shared" si="4"/>
        <v>1.0000000000000002E-2</v>
      </c>
      <c r="S26" s="5">
        <f t="shared" si="4"/>
        <v>1.0000000000000002E-2</v>
      </c>
      <c r="T26" s="5">
        <f t="shared" si="4"/>
        <v>1.0000000000000002E-2</v>
      </c>
      <c r="U26" s="5">
        <f t="shared" si="4"/>
        <v>1.0000000000000002E-2</v>
      </c>
      <c r="V26" s="5">
        <f t="shared" si="5"/>
        <v>1.0000000000000002E-2</v>
      </c>
      <c r="W26" s="5">
        <f t="shared" si="11"/>
        <v>1.0000000000000002E-2</v>
      </c>
      <c r="X26" s="5">
        <f t="shared" si="6"/>
        <v>1.0000000000000002E-2</v>
      </c>
      <c r="Y26" s="5">
        <f t="shared" si="6"/>
        <v>1.0000000000000002E-2</v>
      </c>
      <c r="Z26" s="5">
        <f t="shared" si="6"/>
        <v>1.0000000000000002E-2</v>
      </c>
      <c r="AA26" s="5">
        <f t="shared" si="6"/>
        <v>1.0000000000000002E-2</v>
      </c>
      <c r="AB26" s="5">
        <f t="shared" si="6"/>
        <v>1.0000000000000002E-2</v>
      </c>
      <c r="AC26" s="5">
        <f t="shared" si="6"/>
        <v>1.0000000000000002E-2</v>
      </c>
      <c r="AD26" s="5">
        <f t="shared" si="6"/>
        <v>1.0000000000000002E-2</v>
      </c>
      <c r="AE26" s="5">
        <f t="shared" si="6"/>
        <v>1.0000000000000002E-2</v>
      </c>
      <c r="AF26" s="5">
        <f t="shared" si="6"/>
        <v>1.0000000000000002E-2</v>
      </c>
      <c r="AG26" s="5">
        <f t="shared" si="12"/>
        <v>0.03</v>
      </c>
      <c r="AH26" s="5">
        <f t="shared" si="7"/>
        <v>0.03</v>
      </c>
      <c r="AI26" s="5">
        <f t="shared" si="7"/>
        <v>0.03</v>
      </c>
      <c r="AJ26" s="5">
        <f t="shared" si="7"/>
        <v>0.03</v>
      </c>
      <c r="AK26" s="5">
        <f t="shared" si="7"/>
        <v>0.03</v>
      </c>
      <c r="AL26" s="5">
        <f t="shared" si="7"/>
        <v>0.03</v>
      </c>
      <c r="AM26" s="5">
        <f t="shared" si="7"/>
        <v>0.03</v>
      </c>
      <c r="AN26" s="5">
        <f t="shared" si="7"/>
        <v>0.03</v>
      </c>
      <c r="AO26" s="5">
        <f t="shared" si="7"/>
        <v>0.03</v>
      </c>
      <c r="AP26" s="5">
        <f t="shared" si="7"/>
        <v>0.03</v>
      </c>
      <c r="AQ26" s="5">
        <f t="shared" si="13"/>
        <v>4.0000000000000008E-2</v>
      </c>
      <c r="AR26" s="5">
        <f t="shared" si="8"/>
        <v>4.0000000000000008E-2</v>
      </c>
      <c r="AS26" s="5">
        <f t="shared" si="8"/>
        <v>4.0000000000000008E-2</v>
      </c>
      <c r="AT26" s="5">
        <f t="shared" si="8"/>
        <v>4.0000000000000008E-2</v>
      </c>
      <c r="AU26" s="5">
        <f t="shared" si="8"/>
        <v>4.0000000000000008E-2</v>
      </c>
      <c r="AV26" s="5">
        <f t="shared" si="8"/>
        <v>4.0000000000000008E-2</v>
      </c>
      <c r="AW26" s="5">
        <f t="shared" si="8"/>
        <v>4.0000000000000008E-2</v>
      </c>
      <c r="AX26" s="5">
        <f t="shared" si="8"/>
        <v>4.0000000000000008E-2</v>
      </c>
      <c r="AY26" s="5">
        <f t="shared" si="8"/>
        <v>4.0000000000000008E-2</v>
      </c>
      <c r="AZ26" s="5">
        <f t="shared" si="8"/>
        <v>4.0000000000000008E-2</v>
      </c>
      <c r="BA26" s="124">
        <f>SUM(E26:AZ26)</f>
        <v>1.0000000000000007</v>
      </c>
    </row>
    <row r="27" spans="1:53">
      <c r="A27" s="87" t="s">
        <v>12</v>
      </c>
      <c r="B27" s="87">
        <v>3</v>
      </c>
      <c r="C27" s="92" t="s">
        <v>88</v>
      </c>
      <c r="D27" s="92" t="s">
        <v>88</v>
      </c>
      <c r="E27" s="5">
        <f t="shared" si="9"/>
        <v>1.2500000000000001E-2</v>
      </c>
      <c r="F27" s="5">
        <f t="shared" si="3"/>
        <v>1.2500000000000001E-2</v>
      </c>
      <c r="G27" s="5">
        <f t="shared" si="3"/>
        <v>1.2500000000000001E-2</v>
      </c>
      <c r="H27" s="5">
        <f t="shared" si="3"/>
        <v>1.2500000000000001E-2</v>
      </c>
      <c r="I27" s="5">
        <f t="shared" si="3"/>
        <v>1.2500000000000001E-2</v>
      </c>
      <c r="J27" s="5">
        <f t="shared" si="3"/>
        <v>1.2500000000000001E-2</v>
      </c>
      <c r="K27" s="5">
        <f t="shared" si="3"/>
        <v>1.2500000000000001E-2</v>
      </c>
      <c r="L27" s="5">
        <f t="shared" si="3"/>
        <v>1.2500000000000001E-2</v>
      </c>
      <c r="M27" s="5">
        <f t="shared" si="10"/>
        <v>1.0000000000000002E-2</v>
      </c>
      <c r="N27" s="5">
        <f t="shared" si="4"/>
        <v>1.0000000000000002E-2</v>
      </c>
      <c r="O27" s="5">
        <f t="shared" si="4"/>
        <v>1.0000000000000002E-2</v>
      </c>
      <c r="P27" s="5">
        <f t="shared" si="4"/>
        <v>1.0000000000000002E-2</v>
      </c>
      <c r="Q27" s="5">
        <f t="shared" si="4"/>
        <v>1.0000000000000002E-2</v>
      </c>
      <c r="R27" s="5">
        <f t="shared" si="4"/>
        <v>1.0000000000000002E-2</v>
      </c>
      <c r="S27" s="5">
        <f t="shared" si="4"/>
        <v>1.0000000000000002E-2</v>
      </c>
      <c r="T27" s="5">
        <f t="shared" si="4"/>
        <v>1.0000000000000002E-2</v>
      </c>
      <c r="U27" s="5">
        <f t="shared" si="4"/>
        <v>1.0000000000000002E-2</v>
      </c>
      <c r="V27" s="5">
        <f t="shared" ref="V27:V35" si="15">LOOKUP($B27,$A$8:$A$12,$C$8:$C$12)*0.1</f>
        <v>1.0000000000000002E-2</v>
      </c>
      <c r="W27" s="5">
        <f t="shared" si="11"/>
        <v>1.0000000000000002E-2</v>
      </c>
      <c r="X27" s="5">
        <f t="shared" si="6"/>
        <v>1.0000000000000002E-2</v>
      </c>
      <c r="Y27" s="5">
        <f t="shared" si="6"/>
        <v>1.0000000000000002E-2</v>
      </c>
      <c r="Z27" s="5">
        <f t="shared" si="6"/>
        <v>1.0000000000000002E-2</v>
      </c>
      <c r="AA27" s="5">
        <f t="shared" si="6"/>
        <v>1.0000000000000002E-2</v>
      </c>
      <c r="AB27" s="5">
        <f t="shared" si="6"/>
        <v>1.0000000000000002E-2</v>
      </c>
      <c r="AC27" s="5">
        <f t="shared" si="6"/>
        <v>1.0000000000000002E-2</v>
      </c>
      <c r="AD27" s="5">
        <f t="shared" si="6"/>
        <v>1.0000000000000002E-2</v>
      </c>
      <c r="AE27" s="5">
        <f t="shared" si="6"/>
        <v>1.0000000000000002E-2</v>
      </c>
      <c r="AF27" s="5">
        <f t="shared" si="6"/>
        <v>1.0000000000000002E-2</v>
      </c>
      <c r="AG27" s="5">
        <f t="shared" si="12"/>
        <v>0.03</v>
      </c>
      <c r="AH27" s="5">
        <f t="shared" si="7"/>
        <v>0.03</v>
      </c>
      <c r="AI27" s="5">
        <f t="shared" si="7"/>
        <v>0.03</v>
      </c>
      <c r="AJ27" s="5">
        <f t="shared" si="7"/>
        <v>0.03</v>
      </c>
      <c r="AK27" s="5">
        <f t="shared" si="7"/>
        <v>0.03</v>
      </c>
      <c r="AL27" s="5">
        <f t="shared" si="7"/>
        <v>0.03</v>
      </c>
      <c r="AM27" s="5">
        <f t="shared" si="7"/>
        <v>0.03</v>
      </c>
      <c r="AN27" s="5">
        <f t="shared" si="7"/>
        <v>0.03</v>
      </c>
      <c r="AO27" s="5">
        <f t="shared" si="7"/>
        <v>0.03</v>
      </c>
      <c r="AP27" s="5">
        <f t="shared" si="7"/>
        <v>0.03</v>
      </c>
      <c r="AQ27" s="5">
        <f t="shared" si="13"/>
        <v>4.0000000000000008E-2</v>
      </c>
      <c r="AR27" s="5">
        <f t="shared" si="8"/>
        <v>4.0000000000000008E-2</v>
      </c>
      <c r="AS27" s="5">
        <f t="shared" si="8"/>
        <v>4.0000000000000008E-2</v>
      </c>
      <c r="AT27" s="5">
        <f t="shared" si="8"/>
        <v>4.0000000000000008E-2</v>
      </c>
      <c r="AU27" s="5">
        <f t="shared" si="8"/>
        <v>4.0000000000000008E-2</v>
      </c>
      <c r="AV27" s="5">
        <f t="shared" si="8"/>
        <v>4.0000000000000008E-2</v>
      </c>
      <c r="AW27" s="5">
        <f t="shared" si="8"/>
        <v>4.0000000000000008E-2</v>
      </c>
      <c r="AX27" s="5">
        <f t="shared" si="8"/>
        <v>4.0000000000000008E-2</v>
      </c>
      <c r="AY27" s="5">
        <f t="shared" si="8"/>
        <v>4.0000000000000008E-2</v>
      </c>
      <c r="AZ27" s="5">
        <f t="shared" si="8"/>
        <v>4.0000000000000008E-2</v>
      </c>
      <c r="BA27" s="124">
        <f t="shared" si="14"/>
        <v>1.0000000000000007</v>
      </c>
    </row>
    <row r="28" spans="1:53">
      <c r="A28" s="87" t="s">
        <v>13</v>
      </c>
      <c r="B28" s="87">
        <v>3</v>
      </c>
      <c r="C28" s="92" t="s">
        <v>88</v>
      </c>
      <c r="D28" s="92" t="s">
        <v>88</v>
      </c>
      <c r="E28" s="5">
        <f t="shared" si="9"/>
        <v>1.2500000000000001E-2</v>
      </c>
      <c r="F28" s="5">
        <f t="shared" si="3"/>
        <v>1.2500000000000001E-2</v>
      </c>
      <c r="G28" s="5">
        <f t="shared" si="3"/>
        <v>1.2500000000000001E-2</v>
      </c>
      <c r="H28" s="5">
        <f t="shared" si="3"/>
        <v>1.2500000000000001E-2</v>
      </c>
      <c r="I28" s="5">
        <f t="shared" si="3"/>
        <v>1.2500000000000001E-2</v>
      </c>
      <c r="J28" s="5">
        <f t="shared" si="3"/>
        <v>1.2500000000000001E-2</v>
      </c>
      <c r="K28" s="5">
        <f t="shared" si="3"/>
        <v>1.2500000000000001E-2</v>
      </c>
      <c r="L28" s="5">
        <f t="shared" si="3"/>
        <v>1.2500000000000001E-2</v>
      </c>
      <c r="M28" s="5">
        <f t="shared" si="10"/>
        <v>1.0000000000000002E-2</v>
      </c>
      <c r="N28" s="5">
        <f t="shared" si="4"/>
        <v>1.0000000000000002E-2</v>
      </c>
      <c r="O28" s="5">
        <f t="shared" si="4"/>
        <v>1.0000000000000002E-2</v>
      </c>
      <c r="P28" s="5">
        <f t="shared" si="4"/>
        <v>1.0000000000000002E-2</v>
      </c>
      <c r="Q28" s="5">
        <f t="shared" si="4"/>
        <v>1.0000000000000002E-2</v>
      </c>
      <c r="R28" s="5">
        <f t="shared" si="4"/>
        <v>1.0000000000000002E-2</v>
      </c>
      <c r="S28" s="5">
        <f t="shared" si="4"/>
        <v>1.0000000000000002E-2</v>
      </c>
      <c r="T28" s="5">
        <f t="shared" si="4"/>
        <v>1.0000000000000002E-2</v>
      </c>
      <c r="U28" s="5">
        <f t="shared" si="4"/>
        <v>1.0000000000000002E-2</v>
      </c>
      <c r="V28" s="5">
        <f t="shared" si="15"/>
        <v>1.0000000000000002E-2</v>
      </c>
      <c r="W28" s="5">
        <f t="shared" si="11"/>
        <v>1.0000000000000002E-2</v>
      </c>
      <c r="X28" s="5">
        <f t="shared" si="6"/>
        <v>1.0000000000000002E-2</v>
      </c>
      <c r="Y28" s="5">
        <f t="shared" si="6"/>
        <v>1.0000000000000002E-2</v>
      </c>
      <c r="Z28" s="5">
        <f t="shared" si="6"/>
        <v>1.0000000000000002E-2</v>
      </c>
      <c r="AA28" s="5">
        <f t="shared" si="6"/>
        <v>1.0000000000000002E-2</v>
      </c>
      <c r="AB28" s="5">
        <f t="shared" si="6"/>
        <v>1.0000000000000002E-2</v>
      </c>
      <c r="AC28" s="5">
        <f t="shared" si="6"/>
        <v>1.0000000000000002E-2</v>
      </c>
      <c r="AD28" s="5">
        <f t="shared" si="6"/>
        <v>1.0000000000000002E-2</v>
      </c>
      <c r="AE28" s="5">
        <f t="shared" si="6"/>
        <v>1.0000000000000002E-2</v>
      </c>
      <c r="AF28" s="5">
        <f t="shared" si="6"/>
        <v>1.0000000000000002E-2</v>
      </c>
      <c r="AG28" s="5">
        <f t="shared" si="12"/>
        <v>0.03</v>
      </c>
      <c r="AH28" s="5">
        <f t="shared" si="7"/>
        <v>0.03</v>
      </c>
      <c r="AI28" s="5">
        <f t="shared" si="7"/>
        <v>0.03</v>
      </c>
      <c r="AJ28" s="5">
        <f t="shared" si="7"/>
        <v>0.03</v>
      </c>
      <c r="AK28" s="5">
        <f t="shared" si="7"/>
        <v>0.03</v>
      </c>
      <c r="AL28" s="5">
        <f t="shared" si="7"/>
        <v>0.03</v>
      </c>
      <c r="AM28" s="5">
        <f t="shared" si="7"/>
        <v>0.03</v>
      </c>
      <c r="AN28" s="5">
        <f t="shared" si="7"/>
        <v>0.03</v>
      </c>
      <c r="AO28" s="5">
        <f t="shared" si="7"/>
        <v>0.03</v>
      </c>
      <c r="AP28" s="5">
        <f t="shared" si="7"/>
        <v>0.03</v>
      </c>
      <c r="AQ28" s="5">
        <f t="shared" si="13"/>
        <v>4.0000000000000008E-2</v>
      </c>
      <c r="AR28" s="5">
        <f t="shared" si="8"/>
        <v>4.0000000000000008E-2</v>
      </c>
      <c r="AS28" s="5">
        <f t="shared" si="8"/>
        <v>4.0000000000000008E-2</v>
      </c>
      <c r="AT28" s="5">
        <f t="shared" si="8"/>
        <v>4.0000000000000008E-2</v>
      </c>
      <c r="AU28" s="5">
        <f t="shared" si="8"/>
        <v>4.0000000000000008E-2</v>
      </c>
      <c r="AV28" s="5">
        <f t="shared" si="8"/>
        <v>4.0000000000000008E-2</v>
      </c>
      <c r="AW28" s="5">
        <f t="shared" si="8"/>
        <v>4.0000000000000008E-2</v>
      </c>
      <c r="AX28" s="5">
        <f t="shared" si="8"/>
        <v>4.0000000000000008E-2</v>
      </c>
      <c r="AY28" s="5">
        <f t="shared" si="8"/>
        <v>4.0000000000000008E-2</v>
      </c>
      <c r="AZ28" s="5">
        <f t="shared" si="8"/>
        <v>4.0000000000000008E-2</v>
      </c>
      <c r="BA28" s="124">
        <f t="shared" si="14"/>
        <v>1.0000000000000007</v>
      </c>
    </row>
    <row r="29" spans="1:53">
      <c r="A29" s="87" t="s">
        <v>14</v>
      </c>
      <c r="B29" s="87">
        <v>3</v>
      </c>
      <c r="C29" s="92" t="s">
        <v>88</v>
      </c>
      <c r="D29" s="92" t="s">
        <v>88</v>
      </c>
      <c r="E29" s="5">
        <f t="shared" si="9"/>
        <v>1.2500000000000001E-2</v>
      </c>
      <c r="F29" s="5">
        <f t="shared" si="3"/>
        <v>1.2500000000000001E-2</v>
      </c>
      <c r="G29" s="5">
        <f t="shared" si="3"/>
        <v>1.2500000000000001E-2</v>
      </c>
      <c r="H29" s="5">
        <f t="shared" si="3"/>
        <v>1.2500000000000001E-2</v>
      </c>
      <c r="I29" s="5">
        <f t="shared" si="3"/>
        <v>1.2500000000000001E-2</v>
      </c>
      <c r="J29" s="5">
        <f t="shared" si="3"/>
        <v>1.2500000000000001E-2</v>
      </c>
      <c r="K29" s="5">
        <f t="shared" si="3"/>
        <v>1.2500000000000001E-2</v>
      </c>
      <c r="L29" s="5">
        <f t="shared" si="3"/>
        <v>1.2500000000000001E-2</v>
      </c>
      <c r="M29" s="5">
        <f t="shared" si="10"/>
        <v>1.0000000000000002E-2</v>
      </c>
      <c r="N29" s="5">
        <f t="shared" si="4"/>
        <v>1.0000000000000002E-2</v>
      </c>
      <c r="O29" s="5">
        <f t="shared" si="4"/>
        <v>1.0000000000000002E-2</v>
      </c>
      <c r="P29" s="5">
        <f t="shared" si="4"/>
        <v>1.0000000000000002E-2</v>
      </c>
      <c r="Q29" s="5">
        <f t="shared" si="4"/>
        <v>1.0000000000000002E-2</v>
      </c>
      <c r="R29" s="5">
        <f t="shared" si="4"/>
        <v>1.0000000000000002E-2</v>
      </c>
      <c r="S29" s="5">
        <f t="shared" si="4"/>
        <v>1.0000000000000002E-2</v>
      </c>
      <c r="T29" s="5">
        <f t="shared" si="4"/>
        <v>1.0000000000000002E-2</v>
      </c>
      <c r="U29" s="5">
        <f t="shared" si="4"/>
        <v>1.0000000000000002E-2</v>
      </c>
      <c r="V29" s="5">
        <f t="shared" si="15"/>
        <v>1.0000000000000002E-2</v>
      </c>
      <c r="W29" s="5">
        <f t="shared" si="11"/>
        <v>1.0000000000000002E-2</v>
      </c>
      <c r="X29" s="5">
        <f t="shared" si="6"/>
        <v>1.0000000000000002E-2</v>
      </c>
      <c r="Y29" s="5">
        <f t="shared" si="6"/>
        <v>1.0000000000000002E-2</v>
      </c>
      <c r="Z29" s="5">
        <f t="shared" si="6"/>
        <v>1.0000000000000002E-2</v>
      </c>
      <c r="AA29" s="5">
        <f t="shared" si="6"/>
        <v>1.0000000000000002E-2</v>
      </c>
      <c r="AB29" s="5">
        <f t="shared" si="6"/>
        <v>1.0000000000000002E-2</v>
      </c>
      <c r="AC29" s="5">
        <f t="shared" si="6"/>
        <v>1.0000000000000002E-2</v>
      </c>
      <c r="AD29" s="5">
        <f t="shared" si="6"/>
        <v>1.0000000000000002E-2</v>
      </c>
      <c r="AE29" s="5">
        <f t="shared" si="6"/>
        <v>1.0000000000000002E-2</v>
      </c>
      <c r="AF29" s="5">
        <f t="shared" si="6"/>
        <v>1.0000000000000002E-2</v>
      </c>
      <c r="AG29" s="5">
        <f t="shared" si="12"/>
        <v>0.03</v>
      </c>
      <c r="AH29" s="5">
        <f t="shared" si="7"/>
        <v>0.03</v>
      </c>
      <c r="AI29" s="5">
        <f t="shared" si="7"/>
        <v>0.03</v>
      </c>
      <c r="AJ29" s="5">
        <f t="shared" si="7"/>
        <v>0.03</v>
      </c>
      <c r="AK29" s="5">
        <f t="shared" si="7"/>
        <v>0.03</v>
      </c>
      <c r="AL29" s="5">
        <f t="shared" si="7"/>
        <v>0.03</v>
      </c>
      <c r="AM29" s="5">
        <f t="shared" si="7"/>
        <v>0.03</v>
      </c>
      <c r="AN29" s="5">
        <f t="shared" si="7"/>
        <v>0.03</v>
      </c>
      <c r="AO29" s="5">
        <f t="shared" si="7"/>
        <v>0.03</v>
      </c>
      <c r="AP29" s="5">
        <f t="shared" si="7"/>
        <v>0.03</v>
      </c>
      <c r="AQ29" s="5">
        <f t="shared" si="13"/>
        <v>4.0000000000000008E-2</v>
      </c>
      <c r="AR29" s="5">
        <f t="shared" si="8"/>
        <v>4.0000000000000008E-2</v>
      </c>
      <c r="AS29" s="5">
        <f t="shared" si="8"/>
        <v>4.0000000000000008E-2</v>
      </c>
      <c r="AT29" s="5">
        <f t="shared" si="8"/>
        <v>4.0000000000000008E-2</v>
      </c>
      <c r="AU29" s="5">
        <f t="shared" si="8"/>
        <v>4.0000000000000008E-2</v>
      </c>
      <c r="AV29" s="5">
        <f t="shared" si="8"/>
        <v>4.0000000000000008E-2</v>
      </c>
      <c r="AW29" s="5">
        <f t="shared" si="8"/>
        <v>4.0000000000000008E-2</v>
      </c>
      <c r="AX29" s="5">
        <f t="shared" si="8"/>
        <v>4.0000000000000008E-2</v>
      </c>
      <c r="AY29" s="5">
        <f t="shared" si="8"/>
        <v>4.0000000000000008E-2</v>
      </c>
      <c r="AZ29" s="5">
        <f t="shared" si="8"/>
        <v>4.0000000000000008E-2</v>
      </c>
      <c r="BA29" s="124">
        <f t="shared" si="14"/>
        <v>1.0000000000000007</v>
      </c>
    </row>
    <row r="30" spans="1:53">
      <c r="A30" s="87" t="s">
        <v>15</v>
      </c>
      <c r="B30" s="87">
        <v>3</v>
      </c>
      <c r="C30" s="92" t="s">
        <v>88</v>
      </c>
      <c r="D30" s="92" t="s">
        <v>88</v>
      </c>
      <c r="E30" s="5">
        <f t="shared" si="9"/>
        <v>1.2500000000000001E-2</v>
      </c>
      <c r="F30" s="5">
        <f t="shared" si="3"/>
        <v>1.2500000000000001E-2</v>
      </c>
      <c r="G30" s="5">
        <f t="shared" si="3"/>
        <v>1.2500000000000001E-2</v>
      </c>
      <c r="H30" s="5">
        <f t="shared" si="3"/>
        <v>1.2500000000000001E-2</v>
      </c>
      <c r="I30" s="5">
        <f t="shared" si="3"/>
        <v>1.2500000000000001E-2</v>
      </c>
      <c r="J30" s="5">
        <f t="shared" si="3"/>
        <v>1.2500000000000001E-2</v>
      </c>
      <c r="K30" s="5">
        <f t="shared" si="3"/>
        <v>1.2500000000000001E-2</v>
      </c>
      <c r="L30" s="5">
        <f t="shared" si="3"/>
        <v>1.2500000000000001E-2</v>
      </c>
      <c r="M30" s="5">
        <f t="shared" si="10"/>
        <v>1.0000000000000002E-2</v>
      </c>
      <c r="N30" s="5">
        <f t="shared" si="4"/>
        <v>1.0000000000000002E-2</v>
      </c>
      <c r="O30" s="5">
        <f t="shared" si="4"/>
        <v>1.0000000000000002E-2</v>
      </c>
      <c r="P30" s="5">
        <f t="shared" si="4"/>
        <v>1.0000000000000002E-2</v>
      </c>
      <c r="Q30" s="5">
        <f t="shared" si="4"/>
        <v>1.0000000000000002E-2</v>
      </c>
      <c r="R30" s="5">
        <f t="shared" si="4"/>
        <v>1.0000000000000002E-2</v>
      </c>
      <c r="S30" s="5">
        <f t="shared" si="4"/>
        <v>1.0000000000000002E-2</v>
      </c>
      <c r="T30" s="5">
        <f t="shared" si="4"/>
        <v>1.0000000000000002E-2</v>
      </c>
      <c r="U30" s="5">
        <f t="shared" si="4"/>
        <v>1.0000000000000002E-2</v>
      </c>
      <c r="V30" s="5">
        <f t="shared" si="15"/>
        <v>1.0000000000000002E-2</v>
      </c>
      <c r="W30" s="5">
        <f t="shared" si="11"/>
        <v>1.0000000000000002E-2</v>
      </c>
      <c r="X30" s="5">
        <f t="shared" si="6"/>
        <v>1.0000000000000002E-2</v>
      </c>
      <c r="Y30" s="5">
        <f t="shared" si="6"/>
        <v>1.0000000000000002E-2</v>
      </c>
      <c r="Z30" s="5">
        <f t="shared" si="6"/>
        <v>1.0000000000000002E-2</v>
      </c>
      <c r="AA30" s="5">
        <f t="shared" si="6"/>
        <v>1.0000000000000002E-2</v>
      </c>
      <c r="AB30" s="5">
        <f t="shared" si="6"/>
        <v>1.0000000000000002E-2</v>
      </c>
      <c r="AC30" s="5">
        <f t="shared" si="6"/>
        <v>1.0000000000000002E-2</v>
      </c>
      <c r="AD30" s="5">
        <f t="shared" si="6"/>
        <v>1.0000000000000002E-2</v>
      </c>
      <c r="AE30" s="5">
        <f t="shared" si="6"/>
        <v>1.0000000000000002E-2</v>
      </c>
      <c r="AF30" s="5">
        <f t="shared" si="6"/>
        <v>1.0000000000000002E-2</v>
      </c>
      <c r="AG30" s="5">
        <f t="shared" si="12"/>
        <v>0.03</v>
      </c>
      <c r="AH30" s="5">
        <f t="shared" si="7"/>
        <v>0.03</v>
      </c>
      <c r="AI30" s="5">
        <f t="shared" si="7"/>
        <v>0.03</v>
      </c>
      <c r="AJ30" s="5">
        <f t="shared" si="7"/>
        <v>0.03</v>
      </c>
      <c r="AK30" s="5">
        <f t="shared" si="7"/>
        <v>0.03</v>
      </c>
      <c r="AL30" s="5">
        <f t="shared" si="7"/>
        <v>0.03</v>
      </c>
      <c r="AM30" s="5">
        <f t="shared" si="7"/>
        <v>0.03</v>
      </c>
      <c r="AN30" s="5">
        <f t="shared" si="7"/>
        <v>0.03</v>
      </c>
      <c r="AO30" s="5">
        <f t="shared" si="7"/>
        <v>0.03</v>
      </c>
      <c r="AP30" s="5">
        <f t="shared" si="7"/>
        <v>0.03</v>
      </c>
      <c r="AQ30" s="5">
        <f t="shared" si="13"/>
        <v>4.0000000000000008E-2</v>
      </c>
      <c r="AR30" s="5">
        <f t="shared" si="8"/>
        <v>4.0000000000000008E-2</v>
      </c>
      <c r="AS30" s="5">
        <f t="shared" si="8"/>
        <v>4.0000000000000008E-2</v>
      </c>
      <c r="AT30" s="5">
        <f t="shared" si="8"/>
        <v>4.0000000000000008E-2</v>
      </c>
      <c r="AU30" s="5">
        <f t="shared" si="8"/>
        <v>4.0000000000000008E-2</v>
      </c>
      <c r="AV30" s="5">
        <f t="shared" si="8"/>
        <v>4.0000000000000008E-2</v>
      </c>
      <c r="AW30" s="5">
        <f t="shared" si="8"/>
        <v>4.0000000000000008E-2</v>
      </c>
      <c r="AX30" s="5">
        <f t="shared" si="8"/>
        <v>4.0000000000000008E-2</v>
      </c>
      <c r="AY30" s="5">
        <f t="shared" si="8"/>
        <v>4.0000000000000008E-2</v>
      </c>
      <c r="AZ30" s="5">
        <f t="shared" si="8"/>
        <v>4.0000000000000008E-2</v>
      </c>
      <c r="BA30" s="124">
        <f t="shared" si="14"/>
        <v>1.0000000000000007</v>
      </c>
    </row>
    <row r="31" spans="1:53">
      <c r="A31" s="87" t="s">
        <v>16</v>
      </c>
      <c r="B31" s="87">
        <v>4</v>
      </c>
      <c r="C31" s="92" t="s">
        <v>88</v>
      </c>
      <c r="D31" s="92" t="s">
        <v>88</v>
      </c>
      <c r="E31" s="5">
        <f t="shared" si="9"/>
        <v>1.2500000000000001E-2</v>
      </c>
      <c r="F31" s="5">
        <f t="shared" si="3"/>
        <v>1.2500000000000001E-2</v>
      </c>
      <c r="G31" s="5">
        <f t="shared" si="3"/>
        <v>1.2500000000000001E-2</v>
      </c>
      <c r="H31" s="5">
        <f t="shared" si="3"/>
        <v>1.2500000000000001E-2</v>
      </c>
      <c r="I31" s="5">
        <f t="shared" si="3"/>
        <v>1.2500000000000001E-2</v>
      </c>
      <c r="J31" s="5">
        <f t="shared" si="3"/>
        <v>1.2500000000000001E-2</v>
      </c>
      <c r="K31" s="5">
        <f t="shared" si="3"/>
        <v>1.2500000000000001E-2</v>
      </c>
      <c r="L31" s="5">
        <f t="shared" si="3"/>
        <v>1.2500000000000001E-2</v>
      </c>
      <c r="M31" s="5">
        <f t="shared" si="10"/>
        <v>1.0000000000000002E-2</v>
      </c>
      <c r="N31" s="5">
        <f t="shared" si="4"/>
        <v>1.0000000000000002E-2</v>
      </c>
      <c r="O31" s="5">
        <f t="shared" si="4"/>
        <v>1.0000000000000002E-2</v>
      </c>
      <c r="P31" s="5">
        <f t="shared" si="4"/>
        <v>1.0000000000000002E-2</v>
      </c>
      <c r="Q31" s="5">
        <f t="shared" si="4"/>
        <v>1.0000000000000002E-2</v>
      </c>
      <c r="R31" s="5">
        <f t="shared" si="4"/>
        <v>1.0000000000000002E-2</v>
      </c>
      <c r="S31" s="5">
        <f t="shared" si="4"/>
        <v>1.0000000000000002E-2</v>
      </c>
      <c r="T31" s="5">
        <f t="shared" si="4"/>
        <v>1.0000000000000002E-2</v>
      </c>
      <c r="U31" s="5">
        <f t="shared" si="4"/>
        <v>1.0000000000000002E-2</v>
      </c>
      <c r="V31" s="5">
        <f t="shared" si="15"/>
        <v>1.0000000000000002E-2</v>
      </c>
      <c r="W31" s="5">
        <f t="shared" si="11"/>
        <v>1.0000000000000002E-2</v>
      </c>
      <c r="X31" s="5">
        <f t="shared" si="6"/>
        <v>1.0000000000000002E-2</v>
      </c>
      <c r="Y31" s="5">
        <f t="shared" si="6"/>
        <v>1.0000000000000002E-2</v>
      </c>
      <c r="Z31" s="5">
        <f t="shared" si="6"/>
        <v>1.0000000000000002E-2</v>
      </c>
      <c r="AA31" s="5">
        <f t="shared" si="6"/>
        <v>1.0000000000000002E-2</v>
      </c>
      <c r="AB31" s="5">
        <f t="shared" si="6"/>
        <v>1.0000000000000002E-2</v>
      </c>
      <c r="AC31" s="5">
        <f t="shared" si="6"/>
        <v>1.0000000000000002E-2</v>
      </c>
      <c r="AD31" s="5">
        <f t="shared" si="6"/>
        <v>1.0000000000000002E-2</v>
      </c>
      <c r="AE31" s="5">
        <f t="shared" si="6"/>
        <v>1.0000000000000002E-2</v>
      </c>
      <c r="AF31" s="5">
        <f t="shared" si="6"/>
        <v>1.0000000000000002E-2</v>
      </c>
      <c r="AG31" s="5">
        <f t="shared" si="12"/>
        <v>0.03</v>
      </c>
      <c r="AH31" s="5">
        <f t="shared" si="7"/>
        <v>0.03</v>
      </c>
      <c r="AI31" s="5">
        <f t="shared" si="7"/>
        <v>0.03</v>
      </c>
      <c r="AJ31" s="5">
        <f t="shared" si="7"/>
        <v>0.03</v>
      </c>
      <c r="AK31" s="5">
        <f t="shared" si="7"/>
        <v>0.03</v>
      </c>
      <c r="AL31" s="5">
        <f t="shared" si="7"/>
        <v>0.03</v>
      </c>
      <c r="AM31" s="5">
        <f t="shared" si="7"/>
        <v>0.03</v>
      </c>
      <c r="AN31" s="5">
        <f t="shared" si="7"/>
        <v>0.03</v>
      </c>
      <c r="AO31" s="5">
        <f t="shared" si="7"/>
        <v>0.03</v>
      </c>
      <c r="AP31" s="5">
        <f t="shared" si="7"/>
        <v>0.03</v>
      </c>
      <c r="AQ31" s="5">
        <f t="shared" si="13"/>
        <v>4.0000000000000008E-2</v>
      </c>
      <c r="AR31" s="5">
        <f t="shared" si="8"/>
        <v>4.0000000000000008E-2</v>
      </c>
      <c r="AS31" s="5">
        <f t="shared" si="8"/>
        <v>4.0000000000000008E-2</v>
      </c>
      <c r="AT31" s="5">
        <f t="shared" si="8"/>
        <v>4.0000000000000008E-2</v>
      </c>
      <c r="AU31" s="5">
        <f t="shared" si="8"/>
        <v>4.0000000000000008E-2</v>
      </c>
      <c r="AV31" s="5">
        <f t="shared" si="8"/>
        <v>4.0000000000000008E-2</v>
      </c>
      <c r="AW31" s="5">
        <f t="shared" si="8"/>
        <v>4.0000000000000008E-2</v>
      </c>
      <c r="AX31" s="5">
        <f t="shared" si="8"/>
        <v>4.0000000000000008E-2</v>
      </c>
      <c r="AY31" s="5">
        <f t="shared" si="8"/>
        <v>4.0000000000000008E-2</v>
      </c>
      <c r="AZ31" s="5">
        <f t="shared" si="8"/>
        <v>4.0000000000000008E-2</v>
      </c>
      <c r="BA31" s="124">
        <f t="shared" si="14"/>
        <v>1.0000000000000007</v>
      </c>
    </row>
    <row r="32" spans="1:53">
      <c r="A32" s="87" t="s">
        <v>17</v>
      </c>
      <c r="B32" s="87">
        <v>4</v>
      </c>
      <c r="C32" s="92" t="s">
        <v>88</v>
      </c>
      <c r="D32" s="92" t="s">
        <v>88</v>
      </c>
      <c r="E32" s="5">
        <f t="shared" si="9"/>
        <v>1.2500000000000001E-2</v>
      </c>
      <c r="F32" s="5">
        <f t="shared" si="3"/>
        <v>1.2500000000000001E-2</v>
      </c>
      <c r="G32" s="5">
        <f t="shared" si="3"/>
        <v>1.2500000000000001E-2</v>
      </c>
      <c r="H32" s="5">
        <f t="shared" si="3"/>
        <v>1.2500000000000001E-2</v>
      </c>
      <c r="I32" s="5">
        <f t="shared" si="3"/>
        <v>1.2500000000000001E-2</v>
      </c>
      <c r="J32" s="5">
        <f t="shared" si="3"/>
        <v>1.2500000000000001E-2</v>
      </c>
      <c r="K32" s="5">
        <f t="shared" si="3"/>
        <v>1.2500000000000001E-2</v>
      </c>
      <c r="L32" s="5">
        <f t="shared" si="3"/>
        <v>1.2500000000000001E-2</v>
      </c>
      <c r="M32" s="5">
        <f t="shared" si="10"/>
        <v>1.0000000000000002E-2</v>
      </c>
      <c r="N32" s="5">
        <f t="shared" si="4"/>
        <v>1.0000000000000002E-2</v>
      </c>
      <c r="O32" s="5">
        <f t="shared" si="4"/>
        <v>1.0000000000000002E-2</v>
      </c>
      <c r="P32" s="5">
        <f t="shared" si="4"/>
        <v>1.0000000000000002E-2</v>
      </c>
      <c r="Q32" s="5">
        <f t="shared" si="4"/>
        <v>1.0000000000000002E-2</v>
      </c>
      <c r="R32" s="5">
        <f t="shared" si="4"/>
        <v>1.0000000000000002E-2</v>
      </c>
      <c r="S32" s="5">
        <f t="shared" si="4"/>
        <v>1.0000000000000002E-2</v>
      </c>
      <c r="T32" s="5">
        <f t="shared" si="4"/>
        <v>1.0000000000000002E-2</v>
      </c>
      <c r="U32" s="5">
        <f t="shared" si="4"/>
        <v>1.0000000000000002E-2</v>
      </c>
      <c r="V32" s="5">
        <f t="shared" si="15"/>
        <v>1.0000000000000002E-2</v>
      </c>
      <c r="W32" s="5">
        <f t="shared" si="11"/>
        <v>1.0000000000000002E-2</v>
      </c>
      <c r="X32" s="5">
        <f t="shared" si="6"/>
        <v>1.0000000000000002E-2</v>
      </c>
      <c r="Y32" s="5">
        <f t="shared" si="6"/>
        <v>1.0000000000000002E-2</v>
      </c>
      <c r="Z32" s="5">
        <f t="shared" si="6"/>
        <v>1.0000000000000002E-2</v>
      </c>
      <c r="AA32" s="5">
        <f t="shared" si="6"/>
        <v>1.0000000000000002E-2</v>
      </c>
      <c r="AB32" s="5">
        <f t="shared" si="6"/>
        <v>1.0000000000000002E-2</v>
      </c>
      <c r="AC32" s="5">
        <f t="shared" si="6"/>
        <v>1.0000000000000002E-2</v>
      </c>
      <c r="AD32" s="5">
        <f t="shared" si="6"/>
        <v>1.0000000000000002E-2</v>
      </c>
      <c r="AE32" s="5">
        <f t="shared" si="6"/>
        <v>1.0000000000000002E-2</v>
      </c>
      <c r="AF32" s="5">
        <f t="shared" si="6"/>
        <v>1.0000000000000002E-2</v>
      </c>
      <c r="AG32" s="5">
        <f t="shared" si="12"/>
        <v>0.03</v>
      </c>
      <c r="AH32" s="5">
        <f t="shared" si="7"/>
        <v>0.03</v>
      </c>
      <c r="AI32" s="5">
        <f t="shared" si="7"/>
        <v>0.03</v>
      </c>
      <c r="AJ32" s="5">
        <f t="shared" si="7"/>
        <v>0.03</v>
      </c>
      <c r="AK32" s="5">
        <f t="shared" si="7"/>
        <v>0.03</v>
      </c>
      <c r="AL32" s="5">
        <f t="shared" si="7"/>
        <v>0.03</v>
      </c>
      <c r="AM32" s="5">
        <f t="shared" si="7"/>
        <v>0.03</v>
      </c>
      <c r="AN32" s="5">
        <f t="shared" si="7"/>
        <v>0.03</v>
      </c>
      <c r="AO32" s="5">
        <f t="shared" si="7"/>
        <v>0.03</v>
      </c>
      <c r="AP32" s="5">
        <f t="shared" si="7"/>
        <v>0.03</v>
      </c>
      <c r="AQ32" s="5">
        <f t="shared" si="13"/>
        <v>4.0000000000000008E-2</v>
      </c>
      <c r="AR32" s="5">
        <f t="shared" si="8"/>
        <v>4.0000000000000008E-2</v>
      </c>
      <c r="AS32" s="5">
        <f t="shared" si="8"/>
        <v>4.0000000000000008E-2</v>
      </c>
      <c r="AT32" s="5">
        <f t="shared" si="8"/>
        <v>4.0000000000000008E-2</v>
      </c>
      <c r="AU32" s="5">
        <f t="shared" si="8"/>
        <v>4.0000000000000008E-2</v>
      </c>
      <c r="AV32" s="5">
        <f t="shared" si="8"/>
        <v>4.0000000000000008E-2</v>
      </c>
      <c r="AW32" s="5">
        <f t="shared" si="8"/>
        <v>4.0000000000000008E-2</v>
      </c>
      <c r="AX32" s="5">
        <f t="shared" si="8"/>
        <v>4.0000000000000008E-2</v>
      </c>
      <c r="AY32" s="5">
        <f t="shared" si="8"/>
        <v>4.0000000000000008E-2</v>
      </c>
      <c r="AZ32" s="5">
        <f t="shared" si="8"/>
        <v>4.0000000000000008E-2</v>
      </c>
      <c r="BA32" s="124">
        <f t="shared" si="14"/>
        <v>1.0000000000000007</v>
      </c>
    </row>
    <row r="33" spans="1:53">
      <c r="A33" s="87" t="s">
        <v>18</v>
      </c>
      <c r="B33" s="87">
        <v>4</v>
      </c>
      <c r="C33" s="92" t="s">
        <v>88</v>
      </c>
      <c r="D33" s="92" t="s">
        <v>88</v>
      </c>
      <c r="E33" s="5">
        <f t="shared" si="9"/>
        <v>1.2500000000000001E-2</v>
      </c>
      <c r="F33" s="5">
        <f t="shared" si="9"/>
        <v>1.2500000000000001E-2</v>
      </c>
      <c r="G33" s="5">
        <f t="shared" si="9"/>
        <v>1.2500000000000001E-2</v>
      </c>
      <c r="H33" s="5">
        <f t="shared" si="9"/>
        <v>1.2500000000000001E-2</v>
      </c>
      <c r="I33" s="5">
        <f t="shared" si="9"/>
        <v>1.2500000000000001E-2</v>
      </c>
      <c r="J33" s="5">
        <f t="shared" si="9"/>
        <v>1.2500000000000001E-2</v>
      </c>
      <c r="K33" s="5">
        <f t="shared" si="9"/>
        <v>1.2500000000000001E-2</v>
      </c>
      <c r="L33" s="5">
        <f t="shared" si="9"/>
        <v>1.2500000000000001E-2</v>
      </c>
      <c r="M33" s="5">
        <f t="shared" si="10"/>
        <v>1.0000000000000002E-2</v>
      </c>
      <c r="N33" s="5">
        <f t="shared" si="10"/>
        <v>1.0000000000000002E-2</v>
      </c>
      <c r="O33" s="5">
        <f t="shared" si="10"/>
        <v>1.0000000000000002E-2</v>
      </c>
      <c r="P33" s="5">
        <f t="shared" si="10"/>
        <v>1.0000000000000002E-2</v>
      </c>
      <c r="Q33" s="5">
        <f t="shared" si="10"/>
        <v>1.0000000000000002E-2</v>
      </c>
      <c r="R33" s="5">
        <f t="shared" si="10"/>
        <v>1.0000000000000002E-2</v>
      </c>
      <c r="S33" s="5">
        <f t="shared" si="10"/>
        <v>1.0000000000000002E-2</v>
      </c>
      <c r="T33" s="5">
        <f t="shared" si="10"/>
        <v>1.0000000000000002E-2</v>
      </c>
      <c r="U33" s="5">
        <f t="shared" si="10"/>
        <v>1.0000000000000002E-2</v>
      </c>
      <c r="V33" s="5">
        <f t="shared" si="15"/>
        <v>1.0000000000000002E-2</v>
      </c>
      <c r="W33" s="5">
        <f t="shared" si="11"/>
        <v>1.0000000000000002E-2</v>
      </c>
      <c r="X33" s="5">
        <f t="shared" si="11"/>
        <v>1.0000000000000002E-2</v>
      </c>
      <c r="Y33" s="5">
        <f t="shared" si="11"/>
        <v>1.0000000000000002E-2</v>
      </c>
      <c r="Z33" s="5">
        <f t="shared" si="11"/>
        <v>1.0000000000000002E-2</v>
      </c>
      <c r="AA33" s="5">
        <f t="shared" si="11"/>
        <v>1.0000000000000002E-2</v>
      </c>
      <c r="AB33" s="5">
        <f t="shared" si="11"/>
        <v>1.0000000000000002E-2</v>
      </c>
      <c r="AC33" s="5">
        <f t="shared" si="11"/>
        <v>1.0000000000000002E-2</v>
      </c>
      <c r="AD33" s="5">
        <f t="shared" si="11"/>
        <v>1.0000000000000002E-2</v>
      </c>
      <c r="AE33" s="5">
        <f t="shared" si="11"/>
        <v>1.0000000000000002E-2</v>
      </c>
      <c r="AF33" s="5">
        <f t="shared" si="11"/>
        <v>1.0000000000000002E-2</v>
      </c>
      <c r="AG33" s="5">
        <f t="shared" si="12"/>
        <v>0.03</v>
      </c>
      <c r="AH33" s="5">
        <f t="shared" si="12"/>
        <v>0.03</v>
      </c>
      <c r="AI33" s="5">
        <f t="shared" si="12"/>
        <v>0.03</v>
      </c>
      <c r="AJ33" s="5">
        <f t="shared" si="12"/>
        <v>0.03</v>
      </c>
      <c r="AK33" s="5">
        <f t="shared" si="12"/>
        <v>0.03</v>
      </c>
      <c r="AL33" s="5">
        <f t="shared" si="12"/>
        <v>0.03</v>
      </c>
      <c r="AM33" s="5">
        <f t="shared" si="12"/>
        <v>0.03</v>
      </c>
      <c r="AN33" s="5">
        <f t="shared" si="12"/>
        <v>0.03</v>
      </c>
      <c r="AO33" s="5">
        <f t="shared" si="12"/>
        <v>0.03</v>
      </c>
      <c r="AP33" s="5">
        <f t="shared" si="12"/>
        <v>0.03</v>
      </c>
      <c r="AQ33" s="5">
        <f t="shared" si="13"/>
        <v>4.0000000000000008E-2</v>
      </c>
      <c r="AR33" s="5">
        <f t="shared" si="13"/>
        <v>4.0000000000000008E-2</v>
      </c>
      <c r="AS33" s="5">
        <f t="shared" si="13"/>
        <v>4.0000000000000008E-2</v>
      </c>
      <c r="AT33" s="5">
        <f t="shared" si="13"/>
        <v>4.0000000000000008E-2</v>
      </c>
      <c r="AU33" s="5">
        <f t="shared" si="13"/>
        <v>4.0000000000000008E-2</v>
      </c>
      <c r="AV33" s="5">
        <f t="shared" si="13"/>
        <v>4.0000000000000008E-2</v>
      </c>
      <c r="AW33" s="5">
        <f t="shared" si="13"/>
        <v>4.0000000000000008E-2</v>
      </c>
      <c r="AX33" s="5">
        <f t="shared" si="13"/>
        <v>4.0000000000000008E-2</v>
      </c>
      <c r="AY33" s="5">
        <f t="shared" si="13"/>
        <v>4.0000000000000008E-2</v>
      </c>
      <c r="AZ33" s="5">
        <f t="shared" si="13"/>
        <v>4.0000000000000008E-2</v>
      </c>
      <c r="BA33" s="124">
        <f t="shared" si="14"/>
        <v>1.0000000000000007</v>
      </c>
    </row>
    <row r="34" spans="1:53">
      <c r="A34" s="87" t="s">
        <v>19</v>
      </c>
      <c r="B34" s="87">
        <v>5</v>
      </c>
      <c r="C34" s="92" t="s">
        <v>88</v>
      </c>
      <c r="D34" s="92" t="s">
        <v>88</v>
      </c>
      <c r="E34" s="5">
        <f t="shared" si="9"/>
        <v>1.2500000000000001E-2</v>
      </c>
      <c r="F34" s="5">
        <f t="shared" si="9"/>
        <v>1.2500000000000001E-2</v>
      </c>
      <c r="G34" s="5">
        <f t="shared" si="9"/>
        <v>1.2500000000000001E-2</v>
      </c>
      <c r="H34" s="5">
        <f t="shared" si="9"/>
        <v>1.2500000000000001E-2</v>
      </c>
      <c r="I34" s="5">
        <f t="shared" si="9"/>
        <v>1.2500000000000001E-2</v>
      </c>
      <c r="J34" s="5">
        <f t="shared" si="9"/>
        <v>1.2500000000000001E-2</v>
      </c>
      <c r="K34" s="5">
        <f t="shared" si="9"/>
        <v>1.2500000000000001E-2</v>
      </c>
      <c r="L34" s="5">
        <f t="shared" si="9"/>
        <v>1.2500000000000001E-2</v>
      </c>
      <c r="M34" s="5">
        <f t="shared" si="10"/>
        <v>1.0000000000000002E-2</v>
      </c>
      <c r="N34" s="5">
        <f t="shared" si="10"/>
        <v>1.0000000000000002E-2</v>
      </c>
      <c r="O34" s="5">
        <f t="shared" si="10"/>
        <v>1.0000000000000002E-2</v>
      </c>
      <c r="P34" s="5">
        <f t="shared" si="10"/>
        <v>1.0000000000000002E-2</v>
      </c>
      <c r="Q34" s="5">
        <f t="shared" si="10"/>
        <v>1.0000000000000002E-2</v>
      </c>
      <c r="R34" s="5">
        <f t="shared" si="10"/>
        <v>1.0000000000000002E-2</v>
      </c>
      <c r="S34" s="5">
        <f t="shared" si="10"/>
        <v>1.0000000000000002E-2</v>
      </c>
      <c r="T34" s="5">
        <f t="shared" si="10"/>
        <v>1.0000000000000002E-2</v>
      </c>
      <c r="U34" s="5">
        <f t="shared" si="10"/>
        <v>1.0000000000000002E-2</v>
      </c>
      <c r="V34" s="5">
        <f t="shared" si="15"/>
        <v>1.0000000000000002E-2</v>
      </c>
      <c r="W34" s="5">
        <f t="shared" si="11"/>
        <v>1.0000000000000002E-2</v>
      </c>
      <c r="X34" s="5">
        <f t="shared" si="11"/>
        <v>1.0000000000000002E-2</v>
      </c>
      <c r="Y34" s="5">
        <f t="shared" si="11"/>
        <v>1.0000000000000002E-2</v>
      </c>
      <c r="Z34" s="5">
        <f t="shared" si="11"/>
        <v>1.0000000000000002E-2</v>
      </c>
      <c r="AA34" s="5">
        <f t="shared" si="11"/>
        <v>1.0000000000000002E-2</v>
      </c>
      <c r="AB34" s="5">
        <f t="shared" si="11"/>
        <v>1.0000000000000002E-2</v>
      </c>
      <c r="AC34" s="5">
        <f t="shared" si="11"/>
        <v>1.0000000000000002E-2</v>
      </c>
      <c r="AD34" s="5">
        <f t="shared" si="11"/>
        <v>1.0000000000000002E-2</v>
      </c>
      <c r="AE34" s="5">
        <f t="shared" si="11"/>
        <v>1.0000000000000002E-2</v>
      </c>
      <c r="AF34" s="5">
        <f t="shared" si="11"/>
        <v>1.0000000000000002E-2</v>
      </c>
      <c r="AG34" s="5">
        <f t="shared" si="12"/>
        <v>0.03</v>
      </c>
      <c r="AH34" s="5">
        <f t="shared" si="12"/>
        <v>0.03</v>
      </c>
      <c r="AI34" s="5">
        <f t="shared" si="12"/>
        <v>0.03</v>
      </c>
      <c r="AJ34" s="5">
        <f t="shared" si="12"/>
        <v>0.03</v>
      </c>
      <c r="AK34" s="5">
        <f t="shared" si="12"/>
        <v>0.03</v>
      </c>
      <c r="AL34" s="5">
        <f t="shared" si="12"/>
        <v>0.03</v>
      </c>
      <c r="AM34" s="5">
        <f t="shared" si="12"/>
        <v>0.03</v>
      </c>
      <c r="AN34" s="5">
        <f t="shared" si="12"/>
        <v>0.03</v>
      </c>
      <c r="AO34" s="5">
        <f t="shared" si="12"/>
        <v>0.03</v>
      </c>
      <c r="AP34" s="5">
        <f t="shared" si="12"/>
        <v>0.03</v>
      </c>
      <c r="AQ34" s="5">
        <f t="shared" si="13"/>
        <v>4.0000000000000008E-2</v>
      </c>
      <c r="AR34" s="5">
        <f t="shared" si="13"/>
        <v>4.0000000000000008E-2</v>
      </c>
      <c r="AS34" s="5">
        <f t="shared" si="13"/>
        <v>4.0000000000000008E-2</v>
      </c>
      <c r="AT34" s="5">
        <f t="shared" si="13"/>
        <v>4.0000000000000008E-2</v>
      </c>
      <c r="AU34" s="5">
        <f t="shared" si="13"/>
        <v>4.0000000000000008E-2</v>
      </c>
      <c r="AV34" s="5">
        <f t="shared" si="13"/>
        <v>4.0000000000000008E-2</v>
      </c>
      <c r="AW34" s="5">
        <f t="shared" si="13"/>
        <v>4.0000000000000008E-2</v>
      </c>
      <c r="AX34" s="5">
        <f t="shared" si="13"/>
        <v>4.0000000000000008E-2</v>
      </c>
      <c r="AY34" s="5">
        <f t="shared" si="13"/>
        <v>4.0000000000000008E-2</v>
      </c>
      <c r="AZ34" s="5">
        <f t="shared" si="13"/>
        <v>4.0000000000000008E-2</v>
      </c>
      <c r="BA34" s="124">
        <f t="shared" si="14"/>
        <v>1.0000000000000007</v>
      </c>
    </row>
    <row r="35" spans="1:53">
      <c r="A35" s="87" t="s">
        <v>20</v>
      </c>
      <c r="B35" s="87">
        <v>5</v>
      </c>
      <c r="C35" s="92" t="s">
        <v>88</v>
      </c>
      <c r="D35" s="92" t="s">
        <v>88</v>
      </c>
      <c r="E35" s="5">
        <f t="shared" si="9"/>
        <v>1.2500000000000001E-2</v>
      </c>
      <c r="F35" s="5">
        <f t="shared" si="9"/>
        <v>1.2500000000000001E-2</v>
      </c>
      <c r="G35" s="5">
        <f t="shared" si="9"/>
        <v>1.2500000000000001E-2</v>
      </c>
      <c r="H35" s="5">
        <f t="shared" si="9"/>
        <v>1.2500000000000001E-2</v>
      </c>
      <c r="I35" s="5">
        <f t="shared" si="9"/>
        <v>1.2500000000000001E-2</v>
      </c>
      <c r="J35" s="5">
        <f t="shared" si="9"/>
        <v>1.2500000000000001E-2</v>
      </c>
      <c r="K35" s="5">
        <f t="shared" si="9"/>
        <v>1.2500000000000001E-2</v>
      </c>
      <c r="L35" s="5">
        <f t="shared" si="9"/>
        <v>1.2500000000000001E-2</v>
      </c>
      <c r="M35" s="5">
        <f t="shared" si="10"/>
        <v>1.0000000000000002E-2</v>
      </c>
      <c r="N35" s="5">
        <f t="shared" si="10"/>
        <v>1.0000000000000002E-2</v>
      </c>
      <c r="O35" s="5">
        <f t="shared" si="10"/>
        <v>1.0000000000000002E-2</v>
      </c>
      <c r="P35" s="5">
        <f t="shared" si="10"/>
        <v>1.0000000000000002E-2</v>
      </c>
      <c r="Q35" s="5">
        <f t="shared" si="10"/>
        <v>1.0000000000000002E-2</v>
      </c>
      <c r="R35" s="5">
        <f t="shared" si="10"/>
        <v>1.0000000000000002E-2</v>
      </c>
      <c r="S35" s="5">
        <f t="shared" si="10"/>
        <v>1.0000000000000002E-2</v>
      </c>
      <c r="T35" s="5">
        <f t="shared" si="10"/>
        <v>1.0000000000000002E-2</v>
      </c>
      <c r="U35" s="5">
        <f t="shared" si="10"/>
        <v>1.0000000000000002E-2</v>
      </c>
      <c r="V35" s="5">
        <f t="shared" si="15"/>
        <v>1.0000000000000002E-2</v>
      </c>
      <c r="W35" s="5">
        <f t="shared" si="11"/>
        <v>1.0000000000000002E-2</v>
      </c>
      <c r="X35" s="5">
        <f t="shared" si="11"/>
        <v>1.0000000000000002E-2</v>
      </c>
      <c r="Y35" s="5">
        <f t="shared" si="11"/>
        <v>1.0000000000000002E-2</v>
      </c>
      <c r="Z35" s="5">
        <f t="shared" si="11"/>
        <v>1.0000000000000002E-2</v>
      </c>
      <c r="AA35" s="5">
        <f t="shared" si="11"/>
        <v>1.0000000000000002E-2</v>
      </c>
      <c r="AB35" s="5">
        <f t="shared" si="11"/>
        <v>1.0000000000000002E-2</v>
      </c>
      <c r="AC35" s="5">
        <f t="shared" si="11"/>
        <v>1.0000000000000002E-2</v>
      </c>
      <c r="AD35" s="5">
        <f t="shared" si="11"/>
        <v>1.0000000000000002E-2</v>
      </c>
      <c r="AE35" s="5">
        <f t="shared" si="11"/>
        <v>1.0000000000000002E-2</v>
      </c>
      <c r="AF35" s="5">
        <f t="shared" si="11"/>
        <v>1.0000000000000002E-2</v>
      </c>
      <c r="AG35" s="5">
        <f t="shared" si="12"/>
        <v>0.03</v>
      </c>
      <c r="AH35" s="5">
        <f t="shared" si="12"/>
        <v>0.03</v>
      </c>
      <c r="AI35" s="5">
        <f t="shared" si="12"/>
        <v>0.03</v>
      </c>
      <c r="AJ35" s="5">
        <f t="shared" si="12"/>
        <v>0.03</v>
      </c>
      <c r="AK35" s="5">
        <f t="shared" si="12"/>
        <v>0.03</v>
      </c>
      <c r="AL35" s="5">
        <f t="shared" si="12"/>
        <v>0.03</v>
      </c>
      <c r="AM35" s="5">
        <f t="shared" si="12"/>
        <v>0.03</v>
      </c>
      <c r="AN35" s="5">
        <f t="shared" si="12"/>
        <v>0.03</v>
      </c>
      <c r="AO35" s="5">
        <f t="shared" si="12"/>
        <v>0.03</v>
      </c>
      <c r="AP35" s="5">
        <f t="shared" si="12"/>
        <v>0.03</v>
      </c>
      <c r="AQ35" s="5">
        <f t="shared" si="13"/>
        <v>4.0000000000000008E-2</v>
      </c>
      <c r="AR35" s="5">
        <f t="shared" si="13"/>
        <v>4.0000000000000008E-2</v>
      </c>
      <c r="AS35" s="5">
        <f t="shared" si="13"/>
        <v>4.0000000000000008E-2</v>
      </c>
      <c r="AT35" s="5">
        <f t="shared" si="13"/>
        <v>4.0000000000000008E-2</v>
      </c>
      <c r="AU35" s="5">
        <f t="shared" si="13"/>
        <v>4.0000000000000008E-2</v>
      </c>
      <c r="AV35" s="5">
        <f t="shared" si="13"/>
        <v>4.0000000000000008E-2</v>
      </c>
      <c r="AW35" s="5">
        <f t="shared" si="13"/>
        <v>4.0000000000000008E-2</v>
      </c>
      <c r="AX35" s="5">
        <f t="shared" si="13"/>
        <v>4.0000000000000008E-2</v>
      </c>
      <c r="AY35" s="5">
        <f t="shared" si="13"/>
        <v>4.0000000000000008E-2</v>
      </c>
      <c r="AZ35" s="5">
        <f t="shared" si="13"/>
        <v>4.0000000000000008E-2</v>
      </c>
      <c r="BA35" s="124">
        <f t="shared" si="14"/>
        <v>1.0000000000000007</v>
      </c>
    </row>
    <row r="36" spans="1:53">
      <c r="C36"/>
      <c r="D36"/>
      <c r="I36" s="1"/>
      <c r="J36" s="1"/>
    </row>
    <row r="37" spans="1:53">
      <c r="A37" s="2" t="s">
        <v>96</v>
      </c>
      <c r="C37"/>
      <c r="D37"/>
      <c r="I37" s="1"/>
      <c r="J37" s="1"/>
    </row>
    <row r="38" spans="1:53">
      <c r="C38"/>
      <c r="D38"/>
      <c r="I38" s="1"/>
      <c r="J38" s="1"/>
    </row>
    <row r="39" spans="1:53">
      <c r="A39" s="89" t="s">
        <v>93</v>
      </c>
      <c r="C39"/>
      <c r="D39"/>
      <c r="I39" s="1"/>
      <c r="J39" s="1"/>
    </row>
    <row r="40" spans="1:53">
      <c r="A40" s="4" t="s">
        <v>0</v>
      </c>
      <c r="B40" s="4"/>
      <c r="C40" s="11">
        <v>1</v>
      </c>
      <c r="D40" s="11">
        <v>2</v>
      </c>
      <c r="E40" s="7">
        <v>3</v>
      </c>
      <c r="F40" s="7">
        <v>4</v>
      </c>
      <c r="G40" s="7">
        <f t="shared" ref="G40:AZ40" si="16">F40+1</f>
        <v>5</v>
      </c>
      <c r="H40" s="7">
        <f t="shared" si="16"/>
        <v>6</v>
      </c>
      <c r="I40" s="7">
        <f t="shared" si="16"/>
        <v>7</v>
      </c>
      <c r="J40" s="7">
        <f t="shared" si="16"/>
        <v>8</v>
      </c>
      <c r="K40" s="7">
        <f t="shared" si="16"/>
        <v>9</v>
      </c>
      <c r="L40" s="7">
        <f t="shared" si="16"/>
        <v>10</v>
      </c>
      <c r="M40" s="7">
        <f t="shared" si="16"/>
        <v>11</v>
      </c>
      <c r="N40" s="7">
        <f t="shared" si="16"/>
        <v>12</v>
      </c>
      <c r="O40" s="7">
        <f t="shared" si="16"/>
        <v>13</v>
      </c>
      <c r="P40" s="7">
        <f t="shared" si="16"/>
        <v>14</v>
      </c>
      <c r="Q40" s="7">
        <f t="shared" si="16"/>
        <v>15</v>
      </c>
      <c r="R40" s="7">
        <f t="shared" si="16"/>
        <v>16</v>
      </c>
      <c r="S40" s="7">
        <f t="shared" si="16"/>
        <v>17</v>
      </c>
      <c r="T40" s="7">
        <f t="shared" si="16"/>
        <v>18</v>
      </c>
      <c r="U40" s="7">
        <f t="shared" si="16"/>
        <v>19</v>
      </c>
      <c r="V40" s="7">
        <f t="shared" si="16"/>
        <v>20</v>
      </c>
      <c r="W40" s="7">
        <f t="shared" si="16"/>
        <v>21</v>
      </c>
      <c r="X40" s="7">
        <f t="shared" si="16"/>
        <v>22</v>
      </c>
      <c r="Y40" s="7">
        <f t="shared" si="16"/>
        <v>23</v>
      </c>
      <c r="Z40" s="7">
        <f t="shared" si="16"/>
        <v>24</v>
      </c>
      <c r="AA40" s="7">
        <f>Z40+1</f>
        <v>25</v>
      </c>
      <c r="AB40" s="7">
        <f t="shared" si="16"/>
        <v>26</v>
      </c>
      <c r="AC40" s="7">
        <f t="shared" si="16"/>
        <v>27</v>
      </c>
      <c r="AD40" s="7">
        <f t="shared" si="16"/>
        <v>28</v>
      </c>
      <c r="AE40" s="7">
        <f t="shared" si="16"/>
        <v>29</v>
      </c>
      <c r="AF40" s="7">
        <f t="shared" si="16"/>
        <v>30</v>
      </c>
      <c r="AG40" s="7">
        <f t="shared" si="16"/>
        <v>31</v>
      </c>
      <c r="AH40" s="7">
        <f t="shared" si="16"/>
        <v>32</v>
      </c>
      <c r="AI40" s="7">
        <f t="shared" si="16"/>
        <v>33</v>
      </c>
      <c r="AJ40" s="7">
        <f t="shared" si="16"/>
        <v>34</v>
      </c>
      <c r="AK40" s="7">
        <f t="shared" si="16"/>
        <v>35</v>
      </c>
      <c r="AL40" s="7">
        <f t="shared" si="16"/>
        <v>36</v>
      </c>
      <c r="AM40" s="7">
        <f t="shared" si="16"/>
        <v>37</v>
      </c>
      <c r="AN40" s="7">
        <f t="shared" si="16"/>
        <v>38</v>
      </c>
      <c r="AO40" s="7">
        <f t="shared" si="16"/>
        <v>39</v>
      </c>
      <c r="AP40" s="7">
        <f t="shared" si="16"/>
        <v>40</v>
      </c>
      <c r="AQ40" s="7">
        <f t="shared" si="16"/>
        <v>41</v>
      </c>
      <c r="AR40" s="7">
        <f t="shared" si="16"/>
        <v>42</v>
      </c>
      <c r="AS40" s="7">
        <f t="shared" si="16"/>
        <v>43</v>
      </c>
      <c r="AT40" s="7">
        <f t="shared" si="16"/>
        <v>44</v>
      </c>
      <c r="AU40" s="7">
        <f t="shared" si="16"/>
        <v>45</v>
      </c>
      <c r="AV40" s="7">
        <f t="shared" si="16"/>
        <v>46</v>
      </c>
      <c r="AW40" s="7">
        <f t="shared" si="16"/>
        <v>47</v>
      </c>
      <c r="AX40" s="7">
        <f t="shared" si="16"/>
        <v>48</v>
      </c>
      <c r="AY40" s="7">
        <f t="shared" si="16"/>
        <v>49</v>
      </c>
      <c r="AZ40" s="7">
        <f t="shared" si="16"/>
        <v>50</v>
      </c>
      <c r="BA40" s="125" t="s">
        <v>22</v>
      </c>
    </row>
    <row r="41" spans="1:53">
      <c r="A41" s="120" t="s">
        <v>2</v>
      </c>
      <c r="B41" s="6"/>
      <c r="C41" s="98">
        <v>0</v>
      </c>
      <c r="D41" s="98">
        <v>0</v>
      </c>
      <c r="E41" s="101">
        <f>E17*'Investment Summary'!$E5</f>
        <v>3873347.7428727308</v>
      </c>
      <c r="F41" s="101">
        <f>F17*'Investment Summary'!$E5</f>
        <v>3873347.7428727308</v>
      </c>
      <c r="G41" s="101">
        <f>G17*'Investment Summary'!$E5</f>
        <v>3873347.7428727308</v>
      </c>
      <c r="H41" s="101">
        <f>H17*'Investment Summary'!$E5</f>
        <v>3873347.7428727308</v>
      </c>
      <c r="I41" s="101">
        <f>I17*'Investment Summary'!$E5</f>
        <v>3873347.7428727308</v>
      </c>
      <c r="J41" s="101">
        <f>J17*'Investment Summary'!$E5</f>
        <v>3873347.7428727308</v>
      </c>
      <c r="K41" s="101">
        <f>K17*'Investment Summary'!$E5</f>
        <v>3873347.7428727308</v>
      </c>
      <c r="L41" s="101">
        <f>L17*'Investment Summary'!$E5</f>
        <v>3873347.7428727308</v>
      </c>
      <c r="M41" s="101">
        <f>M17*'Investment Summary'!$E5</f>
        <v>3098678.1942981849</v>
      </c>
      <c r="N41" s="101">
        <f>N17*'Investment Summary'!$E5</f>
        <v>3098678.1942981849</v>
      </c>
      <c r="O41" s="101">
        <f>O17*'Investment Summary'!$E5</f>
        <v>3098678.1942981849</v>
      </c>
      <c r="P41" s="101">
        <f>P17*'Investment Summary'!$E5</f>
        <v>3098678.1942981849</v>
      </c>
      <c r="Q41" s="101">
        <f>Q17*'Investment Summary'!$E5</f>
        <v>3098678.1942981849</v>
      </c>
      <c r="R41" s="101">
        <f>R17*'Investment Summary'!$E5</f>
        <v>3098678.1942981849</v>
      </c>
      <c r="S41" s="101">
        <f>S17*'Investment Summary'!$E5</f>
        <v>3098678.1942981849</v>
      </c>
      <c r="T41" s="101">
        <f>T17*'Investment Summary'!$E5</f>
        <v>3098678.1942981849</v>
      </c>
      <c r="U41" s="101">
        <f>U17*'Investment Summary'!$E5</f>
        <v>3098678.1942981849</v>
      </c>
      <c r="V41" s="101">
        <f>V17*'Investment Summary'!$E5</f>
        <v>3098678.1942981849</v>
      </c>
      <c r="W41" s="101">
        <f>W17*'Investment Summary'!$E5</f>
        <v>3098678.1942981849</v>
      </c>
      <c r="X41" s="101">
        <f>X17*'Investment Summary'!$E5</f>
        <v>3098678.1942981849</v>
      </c>
      <c r="Y41" s="101">
        <f>Y17*'Investment Summary'!$E5</f>
        <v>3098678.1942981849</v>
      </c>
      <c r="Z41" s="101">
        <f>Z17*'Investment Summary'!$E5</f>
        <v>3098678.1942981849</v>
      </c>
      <c r="AA41" s="101">
        <f>AA17*'Investment Summary'!$E5</f>
        <v>3098678.1942981849</v>
      </c>
      <c r="AB41" s="101">
        <f>AB17*'Investment Summary'!$E5</f>
        <v>3098678.1942981849</v>
      </c>
      <c r="AC41" s="101">
        <f>AC17*'Investment Summary'!$E5</f>
        <v>3098678.1942981849</v>
      </c>
      <c r="AD41" s="101">
        <f>AD17*'Investment Summary'!$E5</f>
        <v>3098678.1942981849</v>
      </c>
      <c r="AE41" s="101">
        <f>AE17*'Investment Summary'!$E5</f>
        <v>3098678.1942981849</v>
      </c>
      <c r="AF41" s="101">
        <f>AF17*'Investment Summary'!$E5</f>
        <v>3098678.1942981849</v>
      </c>
      <c r="AG41" s="101">
        <f>AG17*'Investment Summary'!$E5</f>
        <v>3098678.1942981849</v>
      </c>
      <c r="AH41" s="101">
        <f>AH17*'Investment Summary'!$E5</f>
        <v>3098678.1942981849</v>
      </c>
      <c r="AI41" s="101">
        <f>AI17*'Investment Summary'!$E5</f>
        <v>3098678.1942981849</v>
      </c>
      <c r="AJ41" s="101">
        <f>AJ17*'Investment Summary'!$E5</f>
        <v>3098678.1942981849</v>
      </c>
      <c r="AK41" s="101">
        <f>AK17*'Investment Summary'!$E5</f>
        <v>3098678.1942981849</v>
      </c>
      <c r="AL41" s="101">
        <f>AL17*'Investment Summary'!$E5</f>
        <v>3098678.1942981849</v>
      </c>
      <c r="AM41" s="101">
        <f>AM17*'Investment Summary'!$E5</f>
        <v>3098678.1942981849</v>
      </c>
      <c r="AN41" s="101">
        <f>AN17*'Investment Summary'!$E5</f>
        <v>3098678.1942981849</v>
      </c>
      <c r="AO41" s="101">
        <f>AO17*'Investment Summary'!$E5</f>
        <v>3098678.1942981849</v>
      </c>
      <c r="AP41" s="101">
        <f>AP17*'Investment Summary'!$E5</f>
        <v>3098678.1942981849</v>
      </c>
      <c r="AQ41" s="101">
        <f>AQ17*'Investment Summary'!$E5</f>
        <v>3098678.1942981849</v>
      </c>
      <c r="AR41" s="101">
        <f>AR17*'Investment Summary'!$E5</f>
        <v>3098678.1942981849</v>
      </c>
      <c r="AS41" s="101">
        <f>AS17*'Investment Summary'!$E5</f>
        <v>3098678.1942981849</v>
      </c>
      <c r="AT41" s="101">
        <f>AT17*'Investment Summary'!$E5</f>
        <v>3098678.1942981849</v>
      </c>
      <c r="AU41" s="101">
        <f>AU17*'Investment Summary'!$E5</f>
        <v>3098678.1942981849</v>
      </c>
      <c r="AV41" s="101">
        <f>AV17*'Investment Summary'!$E5</f>
        <v>3098678.1942981849</v>
      </c>
      <c r="AW41" s="101">
        <f>AW17*'Investment Summary'!$E5</f>
        <v>3098678.1942981849</v>
      </c>
      <c r="AX41" s="101">
        <f>AX17*'Investment Summary'!$E5</f>
        <v>3098678.1942981849</v>
      </c>
      <c r="AY41" s="101">
        <f>AY17*'Investment Summary'!$E5</f>
        <v>3098678.1942981849</v>
      </c>
      <c r="AZ41" s="101">
        <f>AZ17*'Investment Summary'!$E5</f>
        <v>3098678.1942981849</v>
      </c>
      <c r="BA41" s="46">
        <f>SUM(C41:AZ41)</f>
        <v>154933909.71490905</v>
      </c>
    </row>
    <row r="42" spans="1:53">
      <c r="A42" s="120" t="s">
        <v>3</v>
      </c>
      <c r="B42" s="87"/>
      <c r="C42" s="98">
        <v>0</v>
      </c>
      <c r="D42" s="98">
        <v>0</v>
      </c>
      <c r="E42" s="101">
        <f>E18*'Investment Summary'!$E6</f>
        <v>2652817.645022694</v>
      </c>
      <c r="F42" s="101">
        <f>F18*'Investment Summary'!$E6</f>
        <v>2652817.645022694</v>
      </c>
      <c r="G42" s="101">
        <f>G18*'Investment Summary'!$E6</f>
        <v>2652817.645022694</v>
      </c>
      <c r="H42" s="101">
        <f>H18*'Investment Summary'!$E6</f>
        <v>2652817.645022694</v>
      </c>
      <c r="I42" s="101">
        <f>I18*'Investment Summary'!$E6</f>
        <v>2652817.645022694</v>
      </c>
      <c r="J42" s="101">
        <f>J18*'Investment Summary'!$E6</f>
        <v>2652817.645022694</v>
      </c>
      <c r="K42" s="101">
        <f>K18*'Investment Summary'!$E6</f>
        <v>2652817.645022694</v>
      </c>
      <c r="L42" s="101">
        <f>L18*'Investment Summary'!$E6</f>
        <v>2652817.645022694</v>
      </c>
      <c r="M42" s="101">
        <f>M18*'Investment Summary'!$E6</f>
        <v>2122254.1160181551</v>
      </c>
      <c r="N42" s="101">
        <f>N18*'Investment Summary'!$E6</f>
        <v>2122254.1160181551</v>
      </c>
      <c r="O42" s="101">
        <f>O18*'Investment Summary'!$E6</f>
        <v>2122254.1160181551</v>
      </c>
      <c r="P42" s="101">
        <f>P18*'Investment Summary'!$E6</f>
        <v>2122254.1160181551</v>
      </c>
      <c r="Q42" s="101">
        <f>Q18*'Investment Summary'!$E6</f>
        <v>2122254.1160181551</v>
      </c>
      <c r="R42" s="101">
        <f>R18*'Investment Summary'!$E6</f>
        <v>2122254.1160181551</v>
      </c>
      <c r="S42" s="101">
        <f>S18*'Investment Summary'!$E6</f>
        <v>2122254.1160181551</v>
      </c>
      <c r="T42" s="101">
        <f>T18*'Investment Summary'!$E6</f>
        <v>2122254.1160181551</v>
      </c>
      <c r="U42" s="101">
        <f>U18*'Investment Summary'!$E6</f>
        <v>2122254.1160181551</v>
      </c>
      <c r="V42" s="101">
        <f>V18*'Investment Summary'!$E6</f>
        <v>2122254.1160181551</v>
      </c>
      <c r="W42" s="101">
        <f>W18*'Investment Summary'!$E6</f>
        <v>2122254.1160181551</v>
      </c>
      <c r="X42" s="101">
        <f>X18*'Investment Summary'!$E6</f>
        <v>2122254.1160181551</v>
      </c>
      <c r="Y42" s="101">
        <f>Y18*'Investment Summary'!$E6</f>
        <v>2122254.1160181551</v>
      </c>
      <c r="Z42" s="101">
        <f>Z18*'Investment Summary'!$E6</f>
        <v>2122254.1160181551</v>
      </c>
      <c r="AA42" s="101">
        <f>AA18*'Investment Summary'!$E6</f>
        <v>2122254.1160181551</v>
      </c>
      <c r="AB42" s="101">
        <f>AB18*'Investment Summary'!$E6</f>
        <v>2122254.1160181551</v>
      </c>
      <c r="AC42" s="101">
        <f>AC18*'Investment Summary'!$E6</f>
        <v>2122254.1160181551</v>
      </c>
      <c r="AD42" s="101">
        <f>AD18*'Investment Summary'!$E6</f>
        <v>2122254.1160181551</v>
      </c>
      <c r="AE42" s="101">
        <f>AE18*'Investment Summary'!$E6</f>
        <v>2122254.1160181551</v>
      </c>
      <c r="AF42" s="101">
        <f>AF18*'Investment Summary'!$E6</f>
        <v>2122254.1160181551</v>
      </c>
      <c r="AG42" s="101">
        <f>AG18*'Investment Summary'!$E6</f>
        <v>2122254.1160181551</v>
      </c>
      <c r="AH42" s="101">
        <f>AH18*'Investment Summary'!$E6</f>
        <v>2122254.1160181551</v>
      </c>
      <c r="AI42" s="101">
        <f>AI18*'Investment Summary'!$E6</f>
        <v>2122254.1160181551</v>
      </c>
      <c r="AJ42" s="101">
        <f>AJ18*'Investment Summary'!$E6</f>
        <v>2122254.1160181551</v>
      </c>
      <c r="AK42" s="101">
        <f>AK18*'Investment Summary'!$E6</f>
        <v>2122254.1160181551</v>
      </c>
      <c r="AL42" s="101">
        <f>AL18*'Investment Summary'!$E6</f>
        <v>2122254.1160181551</v>
      </c>
      <c r="AM42" s="101">
        <f>AM18*'Investment Summary'!$E6</f>
        <v>2122254.1160181551</v>
      </c>
      <c r="AN42" s="101">
        <f>AN18*'Investment Summary'!$E6</f>
        <v>2122254.1160181551</v>
      </c>
      <c r="AO42" s="101">
        <f>AO18*'Investment Summary'!$E6</f>
        <v>2122254.1160181551</v>
      </c>
      <c r="AP42" s="101">
        <f>AP18*'Investment Summary'!$E6</f>
        <v>2122254.1160181551</v>
      </c>
      <c r="AQ42" s="101">
        <f>AQ18*'Investment Summary'!$E6</f>
        <v>2122254.1160181551</v>
      </c>
      <c r="AR42" s="101">
        <f>AR18*'Investment Summary'!$E6</f>
        <v>2122254.1160181551</v>
      </c>
      <c r="AS42" s="101">
        <f>AS18*'Investment Summary'!$E6</f>
        <v>2122254.1160181551</v>
      </c>
      <c r="AT42" s="101">
        <f>AT18*'Investment Summary'!$E6</f>
        <v>2122254.1160181551</v>
      </c>
      <c r="AU42" s="101">
        <f>AU18*'Investment Summary'!$E6</f>
        <v>2122254.1160181551</v>
      </c>
      <c r="AV42" s="101">
        <f>AV18*'Investment Summary'!$E6</f>
        <v>2122254.1160181551</v>
      </c>
      <c r="AW42" s="101">
        <f>AW18*'Investment Summary'!$E6</f>
        <v>2122254.1160181551</v>
      </c>
      <c r="AX42" s="101">
        <f>AX18*'Investment Summary'!$E6</f>
        <v>2122254.1160181551</v>
      </c>
      <c r="AY42" s="101">
        <f>AY18*'Investment Summary'!$E6</f>
        <v>2122254.1160181551</v>
      </c>
      <c r="AZ42" s="101">
        <f>AZ18*'Investment Summary'!$E6</f>
        <v>2122254.1160181551</v>
      </c>
      <c r="BA42" s="46">
        <f t="shared" ref="BA42:BA59" si="17">SUM(C42:AZ42)</f>
        <v>106112705.80090784</v>
      </c>
    </row>
    <row r="43" spans="1:53">
      <c r="A43" s="120" t="s">
        <v>4</v>
      </c>
      <c r="B43" s="87"/>
      <c r="C43" s="98">
        <v>0</v>
      </c>
      <c r="D43" s="98">
        <v>0</v>
      </c>
      <c r="E43" s="101">
        <f>E19*'Investment Summary'!$E7</f>
        <v>6213102.2237826791</v>
      </c>
      <c r="F43" s="101">
        <f>F19*'Investment Summary'!$E7</f>
        <v>6213102.2237826791</v>
      </c>
      <c r="G43" s="101">
        <f>G19*'Investment Summary'!$E7</f>
        <v>6213102.2237826791</v>
      </c>
      <c r="H43" s="101">
        <f>H19*'Investment Summary'!$E7</f>
        <v>6213102.2237826791</v>
      </c>
      <c r="I43" s="101">
        <f>I19*'Investment Summary'!$E7</f>
        <v>6213102.2237826791</v>
      </c>
      <c r="J43" s="101">
        <f>J19*'Investment Summary'!$E7</f>
        <v>6213102.2237826791</v>
      </c>
      <c r="K43" s="101">
        <f>K19*'Investment Summary'!$E7</f>
        <v>6213102.2237826791</v>
      </c>
      <c r="L43" s="101">
        <f>L19*'Investment Summary'!$E7</f>
        <v>6213102.2237826791</v>
      </c>
      <c r="M43" s="101">
        <f>M19*'Investment Summary'!$E7</f>
        <v>4970481.7790261442</v>
      </c>
      <c r="N43" s="101">
        <f>N19*'Investment Summary'!$E7</f>
        <v>4970481.7790261442</v>
      </c>
      <c r="O43" s="101">
        <f>O19*'Investment Summary'!$E7</f>
        <v>4970481.7790261442</v>
      </c>
      <c r="P43" s="101">
        <f>P19*'Investment Summary'!$E7</f>
        <v>4970481.7790261442</v>
      </c>
      <c r="Q43" s="101">
        <f>Q19*'Investment Summary'!$E7</f>
        <v>4970481.7790261442</v>
      </c>
      <c r="R43" s="101">
        <f>R19*'Investment Summary'!$E7</f>
        <v>4970481.7790261442</v>
      </c>
      <c r="S43" s="101">
        <f>S19*'Investment Summary'!$E7</f>
        <v>4970481.7790261442</v>
      </c>
      <c r="T43" s="101">
        <f>T19*'Investment Summary'!$E7</f>
        <v>4970481.7790261442</v>
      </c>
      <c r="U43" s="101">
        <f>U19*'Investment Summary'!$E7</f>
        <v>4970481.7790261442</v>
      </c>
      <c r="V43" s="101">
        <f>V19*'Investment Summary'!$E7</f>
        <v>4970481.7790261442</v>
      </c>
      <c r="W43" s="101">
        <f>W19*'Investment Summary'!$E7</f>
        <v>4970481.7790261442</v>
      </c>
      <c r="X43" s="101">
        <f>X19*'Investment Summary'!$E7</f>
        <v>4970481.7790261442</v>
      </c>
      <c r="Y43" s="101">
        <f>Y19*'Investment Summary'!$E7</f>
        <v>4970481.7790261442</v>
      </c>
      <c r="Z43" s="101">
        <f>Z19*'Investment Summary'!$E7</f>
        <v>4970481.7790261442</v>
      </c>
      <c r="AA43" s="101">
        <f>AA19*'Investment Summary'!$E7</f>
        <v>4970481.7790261442</v>
      </c>
      <c r="AB43" s="101">
        <f>AB19*'Investment Summary'!$E7</f>
        <v>4970481.7790261442</v>
      </c>
      <c r="AC43" s="101">
        <f>AC19*'Investment Summary'!$E7</f>
        <v>4970481.7790261442</v>
      </c>
      <c r="AD43" s="101">
        <f>AD19*'Investment Summary'!$E7</f>
        <v>4970481.7790261442</v>
      </c>
      <c r="AE43" s="101">
        <f>AE19*'Investment Summary'!$E7</f>
        <v>4970481.7790261442</v>
      </c>
      <c r="AF43" s="101">
        <f>AF19*'Investment Summary'!$E7</f>
        <v>4970481.7790261442</v>
      </c>
      <c r="AG43" s="101">
        <f>AG19*'Investment Summary'!$E7</f>
        <v>4970481.7790261442</v>
      </c>
      <c r="AH43" s="101">
        <f>AH19*'Investment Summary'!$E7</f>
        <v>4970481.7790261442</v>
      </c>
      <c r="AI43" s="101">
        <f>AI19*'Investment Summary'!$E7</f>
        <v>4970481.7790261442</v>
      </c>
      <c r="AJ43" s="101">
        <f>AJ19*'Investment Summary'!$E7</f>
        <v>4970481.7790261442</v>
      </c>
      <c r="AK43" s="101">
        <f>AK19*'Investment Summary'!$E7</f>
        <v>4970481.7790261442</v>
      </c>
      <c r="AL43" s="101">
        <f>AL19*'Investment Summary'!$E7</f>
        <v>4970481.7790261442</v>
      </c>
      <c r="AM43" s="101">
        <f>AM19*'Investment Summary'!$E7</f>
        <v>4970481.7790261442</v>
      </c>
      <c r="AN43" s="101">
        <f>AN19*'Investment Summary'!$E7</f>
        <v>4970481.7790261442</v>
      </c>
      <c r="AO43" s="101">
        <f>AO19*'Investment Summary'!$E7</f>
        <v>4970481.7790261442</v>
      </c>
      <c r="AP43" s="101">
        <f>AP19*'Investment Summary'!$E7</f>
        <v>4970481.7790261442</v>
      </c>
      <c r="AQ43" s="101">
        <f>AQ19*'Investment Summary'!$E7</f>
        <v>4970481.7790261442</v>
      </c>
      <c r="AR43" s="101">
        <f>AR19*'Investment Summary'!$E7</f>
        <v>4970481.7790261442</v>
      </c>
      <c r="AS43" s="101">
        <f>AS19*'Investment Summary'!$E7</f>
        <v>4970481.7790261442</v>
      </c>
      <c r="AT43" s="101">
        <f>AT19*'Investment Summary'!$E7</f>
        <v>4970481.7790261442</v>
      </c>
      <c r="AU43" s="101">
        <f>AU19*'Investment Summary'!$E7</f>
        <v>4970481.7790261442</v>
      </c>
      <c r="AV43" s="101">
        <f>AV19*'Investment Summary'!$E7</f>
        <v>4970481.7790261442</v>
      </c>
      <c r="AW43" s="101">
        <f>AW19*'Investment Summary'!$E7</f>
        <v>4970481.7790261442</v>
      </c>
      <c r="AX43" s="101">
        <f>AX19*'Investment Summary'!$E7</f>
        <v>4970481.7790261442</v>
      </c>
      <c r="AY43" s="101">
        <f>AY19*'Investment Summary'!$E7</f>
        <v>4970481.7790261442</v>
      </c>
      <c r="AZ43" s="101">
        <f>AZ19*'Investment Summary'!$E7</f>
        <v>4970481.7790261442</v>
      </c>
      <c r="BA43" s="46">
        <f t="shared" si="17"/>
        <v>248524088.95130745</v>
      </c>
    </row>
    <row r="44" spans="1:53">
      <c r="A44" s="120" t="s">
        <v>5</v>
      </c>
      <c r="B44" s="87"/>
      <c r="C44" s="98">
        <v>0</v>
      </c>
      <c r="D44" s="98">
        <v>0</v>
      </c>
      <c r="E44" s="101">
        <f>E20*'Investment Summary'!$E8</f>
        <v>1169065.5648316399</v>
      </c>
      <c r="F44" s="101">
        <f>F20*'Investment Summary'!$E8</f>
        <v>1169065.5648316399</v>
      </c>
      <c r="G44" s="101">
        <f>G20*'Investment Summary'!$E8</f>
        <v>1169065.5648316399</v>
      </c>
      <c r="H44" s="101">
        <f>H20*'Investment Summary'!$E8</f>
        <v>1169065.5648316399</v>
      </c>
      <c r="I44" s="101">
        <f>I20*'Investment Summary'!$E8</f>
        <v>1169065.5648316399</v>
      </c>
      <c r="J44" s="101">
        <f>J20*'Investment Summary'!$E8</f>
        <v>1169065.5648316399</v>
      </c>
      <c r="K44" s="101">
        <f>K20*'Investment Summary'!$E8</f>
        <v>1169065.5648316399</v>
      </c>
      <c r="L44" s="101">
        <f>L20*'Investment Summary'!$E8</f>
        <v>1169065.5648316399</v>
      </c>
      <c r="M44" s="101">
        <f>M20*'Investment Summary'!$E8</f>
        <v>935252.45186531206</v>
      </c>
      <c r="N44" s="101">
        <f>N20*'Investment Summary'!$E8</f>
        <v>935252.45186531206</v>
      </c>
      <c r="O44" s="101">
        <f>O20*'Investment Summary'!$E8</f>
        <v>935252.45186531206</v>
      </c>
      <c r="P44" s="101">
        <f>P20*'Investment Summary'!$E8</f>
        <v>935252.45186531206</v>
      </c>
      <c r="Q44" s="101">
        <f>Q20*'Investment Summary'!$E8</f>
        <v>935252.45186531206</v>
      </c>
      <c r="R44" s="101">
        <f>R20*'Investment Summary'!$E8</f>
        <v>935252.45186531206</v>
      </c>
      <c r="S44" s="101">
        <f>S20*'Investment Summary'!$E8</f>
        <v>935252.45186531206</v>
      </c>
      <c r="T44" s="101">
        <f>T20*'Investment Summary'!$E8</f>
        <v>935252.45186531206</v>
      </c>
      <c r="U44" s="101">
        <f>U20*'Investment Summary'!$E8</f>
        <v>935252.45186531206</v>
      </c>
      <c r="V44" s="101">
        <f>V20*'Investment Summary'!$E8</f>
        <v>935252.45186531206</v>
      </c>
      <c r="W44" s="101">
        <f>W20*'Investment Summary'!$E8</f>
        <v>935252.45186531206</v>
      </c>
      <c r="X44" s="101">
        <f>X20*'Investment Summary'!$E8</f>
        <v>935252.45186531206</v>
      </c>
      <c r="Y44" s="101">
        <f>Y20*'Investment Summary'!$E8</f>
        <v>935252.45186531206</v>
      </c>
      <c r="Z44" s="101">
        <f>Z20*'Investment Summary'!$E8</f>
        <v>935252.45186531206</v>
      </c>
      <c r="AA44" s="101">
        <f>AA20*'Investment Summary'!$E8</f>
        <v>935252.45186531206</v>
      </c>
      <c r="AB44" s="101">
        <f>AB20*'Investment Summary'!$E8</f>
        <v>935252.45186531206</v>
      </c>
      <c r="AC44" s="101">
        <f>AC20*'Investment Summary'!$E8</f>
        <v>935252.45186531206</v>
      </c>
      <c r="AD44" s="101">
        <f>AD20*'Investment Summary'!$E8</f>
        <v>935252.45186531206</v>
      </c>
      <c r="AE44" s="101">
        <f>AE20*'Investment Summary'!$E8</f>
        <v>935252.45186531206</v>
      </c>
      <c r="AF44" s="101">
        <f>AF20*'Investment Summary'!$E8</f>
        <v>935252.45186531206</v>
      </c>
      <c r="AG44" s="101">
        <f>AG20*'Investment Summary'!$E8</f>
        <v>935252.45186531206</v>
      </c>
      <c r="AH44" s="101">
        <f>AH20*'Investment Summary'!$E8</f>
        <v>935252.45186531206</v>
      </c>
      <c r="AI44" s="101">
        <f>AI20*'Investment Summary'!$E8</f>
        <v>935252.45186531206</v>
      </c>
      <c r="AJ44" s="101">
        <f>AJ20*'Investment Summary'!$E8</f>
        <v>935252.45186531206</v>
      </c>
      <c r="AK44" s="101">
        <f>AK20*'Investment Summary'!$E8</f>
        <v>935252.45186531206</v>
      </c>
      <c r="AL44" s="101">
        <f>AL20*'Investment Summary'!$E8</f>
        <v>935252.45186531206</v>
      </c>
      <c r="AM44" s="101">
        <f>AM20*'Investment Summary'!$E8</f>
        <v>935252.45186531206</v>
      </c>
      <c r="AN44" s="101">
        <f>AN20*'Investment Summary'!$E8</f>
        <v>935252.45186531206</v>
      </c>
      <c r="AO44" s="101">
        <f>AO20*'Investment Summary'!$E8</f>
        <v>935252.45186531206</v>
      </c>
      <c r="AP44" s="101">
        <f>AP20*'Investment Summary'!$E8</f>
        <v>935252.45186531206</v>
      </c>
      <c r="AQ44" s="101">
        <f>AQ20*'Investment Summary'!$E8</f>
        <v>935252.45186531206</v>
      </c>
      <c r="AR44" s="101">
        <f>AR20*'Investment Summary'!$E8</f>
        <v>935252.45186531206</v>
      </c>
      <c r="AS44" s="101">
        <f>AS20*'Investment Summary'!$E8</f>
        <v>935252.45186531206</v>
      </c>
      <c r="AT44" s="101">
        <f>AT20*'Investment Summary'!$E8</f>
        <v>935252.45186531206</v>
      </c>
      <c r="AU44" s="101">
        <f>AU20*'Investment Summary'!$E8</f>
        <v>935252.45186531206</v>
      </c>
      <c r="AV44" s="101">
        <f>AV20*'Investment Summary'!$E8</f>
        <v>935252.45186531206</v>
      </c>
      <c r="AW44" s="101">
        <f>AW20*'Investment Summary'!$E8</f>
        <v>935252.45186531206</v>
      </c>
      <c r="AX44" s="101">
        <f>AX20*'Investment Summary'!$E8</f>
        <v>935252.45186531206</v>
      </c>
      <c r="AY44" s="101">
        <f>AY20*'Investment Summary'!$E8</f>
        <v>935252.45186531206</v>
      </c>
      <c r="AZ44" s="101">
        <f>AZ20*'Investment Summary'!$E8</f>
        <v>935252.45186531206</v>
      </c>
      <c r="BA44" s="46">
        <f t="shared" si="17"/>
        <v>46762622.593265645</v>
      </c>
    </row>
    <row r="45" spans="1:53">
      <c r="A45" s="120" t="s">
        <v>6</v>
      </c>
      <c r="B45" s="87"/>
      <c r="C45" s="98">
        <v>0</v>
      </c>
      <c r="D45" s="98">
        <v>0</v>
      </c>
      <c r="E45" s="101">
        <f>E21*'Investment Summary'!$E9</f>
        <v>2503997.7363362177</v>
      </c>
      <c r="F45" s="101">
        <f>F21*'Investment Summary'!$E9</f>
        <v>2503997.7363362177</v>
      </c>
      <c r="G45" s="101">
        <f>G21*'Investment Summary'!$E9</f>
        <v>2503997.7363362177</v>
      </c>
      <c r="H45" s="101">
        <f>H21*'Investment Summary'!$E9</f>
        <v>2503997.7363362177</v>
      </c>
      <c r="I45" s="101">
        <f>I21*'Investment Summary'!$E9</f>
        <v>2503997.7363362177</v>
      </c>
      <c r="J45" s="101">
        <f>J21*'Investment Summary'!$E9</f>
        <v>2503997.7363362177</v>
      </c>
      <c r="K45" s="101">
        <f>K21*'Investment Summary'!$E9</f>
        <v>2503997.7363362177</v>
      </c>
      <c r="L45" s="101">
        <f>L21*'Investment Summary'!$E9</f>
        <v>2503997.7363362177</v>
      </c>
      <c r="M45" s="101">
        <f>M21*'Investment Summary'!$E9</f>
        <v>2003198.1890689747</v>
      </c>
      <c r="N45" s="101">
        <f>N21*'Investment Summary'!$E9</f>
        <v>2003198.1890689747</v>
      </c>
      <c r="O45" s="101">
        <f>O21*'Investment Summary'!$E9</f>
        <v>2003198.1890689747</v>
      </c>
      <c r="P45" s="101">
        <f>P21*'Investment Summary'!$E9</f>
        <v>2003198.1890689747</v>
      </c>
      <c r="Q45" s="101">
        <f>Q21*'Investment Summary'!$E9</f>
        <v>2003198.1890689747</v>
      </c>
      <c r="R45" s="101">
        <f>R21*'Investment Summary'!$E9</f>
        <v>2003198.1890689747</v>
      </c>
      <c r="S45" s="101">
        <f>S21*'Investment Summary'!$E9</f>
        <v>2003198.1890689747</v>
      </c>
      <c r="T45" s="101">
        <f>T21*'Investment Summary'!$E9</f>
        <v>2003198.1890689747</v>
      </c>
      <c r="U45" s="101">
        <f>U21*'Investment Summary'!$E9</f>
        <v>2003198.1890689747</v>
      </c>
      <c r="V45" s="101">
        <f>V21*'Investment Summary'!$E9</f>
        <v>2003198.1890689747</v>
      </c>
      <c r="W45" s="101">
        <f>W21*'Investment Summary'!$E9</f>
        <v>2003198.1890689747</v>
      </c>
      <c r="X45" s="101">
        <f>X21*'Investment Summary'!$E9</f>
        <v>2003198.1890689747</v>
      </c>
      <c r="Y45" s="101">
        <f>Y21*'Investment Summary'!$E9</f>
        <v>2003198.1890689747</v>
      </c>
      <c r="Z45" s="101">
        <f>Z21*'Investment Summary'!$E9</f>
        <v>2003198.1890689747</v>
      </c>
      <c r="AA45" s="101">
        <f>AA21*'Investment Summary'!$E9</f>
        <v>2003198.1890689747</v>
      </c>
      <c r="AB45" s="101">
        <f>AB21*'Investment Summary'!$E9</f>
        <v>2003198.1890689747</v>
      </c>
      <c r="AC45" s="101">
        <f>AC21*'Investment Summary'!$E9</f>
        <v>2003198.1890689747</v>
      </c>
      <c r="AD45" s="101">
        <f>AD21*'Investment Summary'!$E9</f>
        <v>2003198.1890689747</v>
      </c>
      <c r="AE45" s="101">
        <f>AE21*'Investment Summary'!$E9</f>
        <v>2003198.1890689747</v>
      </c>
      <c r="AF45" s="101">
        <f>AF21*'Investment Summary'!$E9</f>
        <v>2003198.1890689747</v>
      </c>
      <c r="AG45" s="101">
        <f>AG21*'Investment Summary'!$E9</f>
        <v>2003198.1890689747</v>
      </c>
      <c r="AH45" s="101">
        <f>AH21*'Investment Summary'!$E9</f>
        <v>2003198.1890689747</v>
      </c>
      <c r="AI45" s="101">
        <f>AI21*'Investment Summary'!$E9</f>
        <v>2003198.1890689747</v>
      </c>
      <c r="AJ45" s="101">
        <f>AJ21*'Investment Summary'!$E9</f>
        <v>2003198.1890689747</v>
      </c>
      <c r="AK45" s="101">
        <f>AK21*'Investment Summary'!$E9</f>
        <v>2003198.1890689747</v>
      </c>
      <c r="AL45" s="101">
        <f>AL21*'Investment Summary'!$E9</f>
        <v>2003198.1890689747</v>
      </c>
      <c r="AM45" s="101">
        <f>AM21*'Investment Summary'!$E9</f>
        <v>2003198.1890689747</v>
      </c>
      <c r="AN45" s="101">
        <f>AN21*'Investment Summary'!$E9</f>
        <v>2003198.1890689747</v>
      </c>
      <c r="AO45" s="101">
        <f>AO21*'Investment Summary'!$E9</f>
        <v>2003198.1890689747</v>
      </c>
      <c r="AP45" s="101">
        <f>AP21*'Investment Summary'!$E9</f>
        <v>2003198.1890689747</v>
      </c>
      <c r="AQ45" s="101">
        <f>AQ21*'Investment Summary'!$E9</f>
        <v>2003198.1890689747</v>
      </c>
      <c r="AR45" s="101">
        <f>AR21*'Investment Summary'!$E9</f>
        <v>2003198.1890689747</v>
      </c>
      <c r="AS45" s="101">
        <f>AS21*'Investment Summary'!$E9</f>
        <v>2003198.1890689747</v>
      </c>
      <c r="AT45" s="101">
        <f>AT21*'Investment Summary'!$E9</f>
        <v>2003198.1890689747</v>
      </c>
      <c r="AU45" s="101">
        <f>AU21*'Investment Summary'!$E9</f>
        <v>2003198.1890689747</v>
      </c>
      <c r="AV45" s="101">
        <f>AV21*'Investment Summary'!$E9</f>
        <v>2003198.1890689747</v>
      </c>
      <c r="AW45" s="101">
        <f>AW21*'Investment Summary'!$E9</f>
        <v>2003198.1890689747</v>
      </c>
      <c r="AX45" s="101">
        <f>AX21*'Investment Summary'!$E9</f>
        <v>2003198.1890689747</v>
      </c>
      <c r="AY45" s="101">
        <f>AY21*'Investment Summary'!$E9</f>
        <v>2003198.1890689747</v>
      </c>
      <c r="AZ45" s="101">
        <f>AZ21*'Investment Summary'!$E9</f>
        <v>2003198.1890689747</v>
      </c>
      <c r="BA45" s="46">
        <f t="shared" si="17"/>
        <v>100159909.45344867</v>
      </c>
    </row>
    <row r="46" spans="1:53">
      <c r="A46" s="120" t="s">
        <v>7</v>
      </c>
      <c r="B46" s="87"/>
      <c r="C46" s="98">
        <v>0</v>
      </c>
      <c r="D46" s="98">
        <v>0</v>
      </c>
      <c r="E46" s="101">
        <f>E22*'Investment Summary'!$E10</f>
        <v>3037880.2452850123</v>
      </c>
      <c r="F46" s="101">
        <f>F22*'Investment Summary'!$E10</f>
        <v>3037880.2452850123</v>
      </c>
      <c r="G46" s="101">
        <f>G22*'Investment Summary'!$E10</f>
        <v>3037880.2452850123</v>
      </c>
      <c r="H46" s="101">
        <f>H22*'Investment Summary'!$E10</f>
        <v>3037880.2452850123</v>
      </c>
      <c r="I46" s="101">
        <f>I22*'Investment Summary'!$E10</f>
        <v>3037880.2452850123</v>
      </c>
      <c r="J46" s="101">
        <f>J22*'Investment Summary'!$E10</f>
        <v>3037880.2452850123</v>
      </c>
      <c r="K46" s="101">
        <f>K22*'Investment Summary'!$E10</f>
        <v>3037880.2452850123</v>
      </c>
      <c r="L46" s="101">
        <f>L22*'Investment Summary'!$E10</f>
        <v>3037880.2452850123</v>
      </c>
      <c r="M46" s="101">
        <f>M22*'Investment Summary'!$E10</f>
        <v>2430304.1962280101</v>
      </c>
      <c r="N46" s="101">
        <f>N22*'Investment Summary'!$E10</f>
        <v>2430304.1962280101</v>
      </c>
      <c r="O46" s="101">
        <f>O22*'Investment Summary'!$E10</f>
        <v>2430304.1962280101</v>
      </c>
      <c r="P46" s="101">
        <f>P22*'Investment Summary'!$E10</f>
        <v>2430304.1962280101</v>
      </c>
      <c r="Q46" s="101">
        <f>Q22*'Investment Summary'!$E10</f>
        <v>2430304.1962280101</v>
      </c>
      <c r="R46" s="101">
        <f>R22*'Investment Summary'!$E10</f>
        <v>2430304.1962280101</v>
      </c>
      <c r="S46" s="101">
        <f>S22*'Investment Summary'!$E10</f>
        <v>2430304.1962280101</v>
      </c>
      <c r="T46" s="101">
        <f>T22*'Investment Summary'!$E10</f>
        <v>2430304.1962280101</v>
      </c>
      <c r="U46" s="101">
        <f>U22*'Investment Summary'!$E10</f>
        <v>2430304.1962280101</v>
      </c>
      <c r="V46" s="101">
        <f>V22*'Investment Summary'!$E10</f>
        <v>2430304.1962280101</v>
      </c>
      <c r="W46" s="101">
        <f>W22*'Investment Summary'!$E10</f>
        <v>2430304.1962280101</v>
      </c>
      <c r="X46" s="101">
        <f>X22*'Investment Summary'!$E10</f>
        <v>2430304.1962280101</v>
      </c>
      <c r="Y46" s="101">
        <f>Y22*'Investment Summary'!$E10</f>
        <v>2430304.1962280101</v>
      </c>
      <c r="Z46" s="101">
        <f>Z22*'Investment Summary'!$E10</f>
        <v>2430304.1962280101</v>
      </c>
      <c r="AA46" s="101">
        <f>AA22*'Investment Summary'!$E10</f>
        <v>2430304.1962280101</v>
      </c>
      <c r="AB46" s="101">
        <f>AB22*'Investment Summary'!$E10</f>
        <v>2430304.1962280101</v>
      </c>
      <c r="AC46" s="101">
        <f>AC22*'Investment Summary'!$E10</f>
        <v>2430304.1962280101</v>
      </c>
      <c r="AD46" s="101">
        <f>AD22*'Investment Summary'!$E10</f>
        <v>2430304.1962280101</v>
      </c>
      <c r="AE46" s="101">
        <f>AE22*'Investment Summary'!$E10</f>
        <v>2430304.1962280101</v>
      </c>
      <c r="AF46" s="101">
        <f>AF22*'Investment Summary'!$E10</f>
        <v>2430304.1962280101</v>
      </c>
      <c r="AG46" s="101">
        <f>AG22*'Investment Summary'!$E10</f>
        <v>2430304.1962280101</v>
      </c>
      <c r="AH46" s="101">
        <f>AH22*'Investment Summary'!$E10</f>
        <v>2430304.1962280101</v>
      </c>
      <c r="AI46" s="101">
        <f>AI22*'Investment Summary'!$E10</f>
        <v>2430304.1962280101</v>
      </c>
      <c r="AJ46" s="101">
        <f>AJ22*'Investment Summary'!$E10</f>
        <v>2430304.1962280101</v>
      </c>
      <c r="AK46" s="101">
        <f>AK22*'Investment Summary'!$E10</f>
        <v>2430304.1962280101</v>
      </c>
      <c r="AL46" s="101">
        <f>AL22*'Investment Summary'!$E10</f>
        <v>2430304.1962280101</v>
      </c>
      <c r="AM46" s="101">
        <f>AM22*'Investment Summary'!$E10</f>
        <v>2430304.1962280101</v>
      </c>
      <c r="AN46" s="101">
        <f>AN22*'Investment Summary'!$E10</f>
        <v>2430304.1962280101</v>
      </c>
      <c r="AO46" s="101">
        <f>AO22*'Investment Summary'!$E10</f>
        <v>2430304.1962280101</v>
      </c>
      <c r="AP46" s="101">
        <f>AP22*'Investment Summary'!$E10</f>
        <v>2430304.1962280101</v>
      </c>
      <c r="AQ46" s="101">
        <f>AQ22*'Investment Summary'!$E10</f>
        <v>2430304.1962280101</v>
      </c>
      <c r="AR46" s="101">
        <f>AR22*'Investment Summary'!$E10</f>
        <v>2430304.1962280101</v>
      </c>
      <c r="AS46" s="101">
        <f>AS22*'Investment Summary'!$E10</f>
        <v>2430304.1962280101</v>
      </c>
      <c r="AT46" s="101">
        <f>AT22*'Investment Summary'!$E10</f>
        <v>2430304.1962280101</v>
      </c>
      <c r="AU46" s="101">
        <f>AU22*'Investment Summary'!$E10</f>
        <v>2430304.1962280101</v>
      </c>
      <c r="AV46" s="101">
        <f>AV22*'Investment Summary'!$E10</f>
        <v>2430304.1962280101</v>
      </c>
      <c r="AW46" s="101">
        <f>AW22*'Investment Summary'!$E10</f>
        <v>2430304.1962280101</v>
      </c>
      <c r="AX46" s="101">
        <f>AX22*'Investment Summary'!$E10</f>
        <v>2430304.1962280101</v>
      </c>
      <c r="AY46" s="101">
        <f>AY22*'Investment Summary'!$E10</f>
        <v>2430304.1962280101</v>
      </c>
      <c r="AZ46" s="101">
        <f>AZ22*'Investment Summary'!$E10</f>
        <v>2430304.1962280101</v>
      </c>
      <c r="BA46" s="46">
        <f t="shared" si="17"/>
        <v>121515209.81140058</v>
      </c>
    </row>
    <row r="47" spans="1:53">
      <c r="A47" s="120" t="s">
        <v>8</v>
      </c>
      <c r="B47" s="87"/>
      <c r="C47" s="98">
        <v>0</v>
      </c>
      <c r="D47" s="98">
        <v>0</v>
      </c>
      <c r="E47" s="101">
        <f>E23*'Investment Summary'!$E11</f>
        <v>2242264.8406876223</v>
      </c>
      <c r="F47" s="101">
        <f>F23*'Investment Summary'!$E11</f>
        <v>2242264.8406876223</v>
      </c>
      <c r="G47" s="101">
        <f>G23*'Investment Summary'!$E11</f>
        <v>2242264.8406876223</v>
      </c>
      <c r="H47" s="101">
        <f>H23*'Investment Summary'!$E11</f>
        <v>2242264.8406876223</v>
      </c>
      <c r="I47" s="101">
        <f>I23*'Investment Summary'!$E11</f>
        <v>2242264.8406876223</v>
      </c>
      <c r="J47" s="101">
        <f>J23*'Investment Summary'!$E11</f>
        <v>2242264.8406876223</v>
      </c>
      <c r="K47" s="101">
        <f>K23*'Investment Summary'!$E11</f>
        <v>2242264.8406876223</v>
      </c>
      <c r="L47" s="101">
        <f>L23*'Investment Summary'!$E11</f>
        <v>2242264.8406876223</v>
      </c>
      <c r="M47" s="101">
        <f>M23*'Investment Summary'!$E11</f>
        <v>1793811.872550098</v>
      </c>
      <c r="N47" s="101">
        <f>N23*'Investment Summary'!$E11</f>
        <v>1793811.872550098</v>
      </c>
      <c r="O47" s="101">
        <f>O23*'Investment Summary'!$E11</f>
        <v>1793811.872550098</v>
      </c>
      <c r="P47" s="101">
        <f>P23*'Investment Summary'!$E11</f>
        <v>1793811.872550098</v>
      </c>
      <c r="Q47" s="101">
        <f>Q23*'Investment Summary'!$E11</f>
        <v>1793811.872550098</v>
      </c>
      <c r="R47" s="101">
        <f>R23*'Investment Summary'!$E11</f>
        <v>1793811.872550098</v>
      </c>
      <c r="S47" s="101">
        <f>S23*'Investment Summary'!$E11</f>
        <v>1793811.872550098</v>
      </c>
      <c r="T47" s="101">
        <f>T23*'Investment Summary'!$E11</f>
        <v>1793811.872550098</v>
      </c>
      <c r="U47" s="101">
        <f>U23*'Investment Summary'!$E11</f>
        <v>1793811.872550098</v>
      </c>
      <c r="V47" s="101">
        <f>V23*'Investment Summary'!$E11</f>
        <v>1793811.872550098</v>
      </c>
      <c r="W47" s="101">
        <f>W23*'Investment Summary'!$E11</f>
        <v>1793811.872550098</v>
      </c>
      <c r="X47" s="101">
        <f>X23*'Investment Summary'!$E11</f>
        <v>1793811.872550098</v>
      </c>
      <c r="Y47" s="101">
        <f>Y23*'Investment Summary'!$E11</f>
        <v>1793811.872550098</v>
      </c>
      <c r="Z47" s="101">
        <f>Z23*'Investment Summary'!$E11</f>
        <v>1793811.872550098</v>
      </c>
      <c r="AA47" s="101">
        <f>AA23*'Investment Summary'!$E11</f>
        <v>1793811.872550098</v>
      </c>
      <c r="AB47" s="101">
        <f>AB23*'Investment Summary'!$E11</f>
        <v>1793811.872550098</v>
      </c>
      <c r="AC47" s="101">
        <f>AC23*'Investment Summary'!$E11</f>
        <v>1793811.872550098</v>
      </c>
      <c r="AD47" s="101">
        <f>AD23*'Investment Summary'!$E11</f>
        <v>1793811.872550098</v>
      </c>
      <c r="AE47" s="101">
        <f>AE23*'Investment Summary'!$E11</f>
        <v>1793811.872550098</v>
      </c>
      <c r="AF47" s="101">
        <f>AF23*'Investment Summary'!$E11</f>
        <v>1793811.872550098</v>
      </c>
      <c r="AG47" s="101">
        <f>AG23*'Investment Summary'!$E11</f>
        <v>1793811.872550098</v>
      </c>
      <c r="AH47" s="101">
        <f>AH23*'Investment Summary'!$E11</f>
        <v>1793811.872550098</v>
      </c>
      <c r="AI47" s="101">
        <f>AI23*'Investment Summary'!$E11</f>
        <v>1793811.872550098</v>
      </c>
      <c r="AJ47" s="101">
        <f>AJ23*'Investment Summary'!$E11</f>
        <v>1793811.872550098</v>
      </c>
      <c r="AK47" s="101">
        <f>AK23*'Investment Summary'!$E11</f>
        <v>1793811.872550098</v>
      </c>
      <c r="AL47" s="101">
        <f>AL23*'Investment Summary'!$E11</f>
        <v>1793811.872550098</v>
      </c>
      <c r="AM47" s="101">
        <f>AM23*'Investment Summary'!$E11</f>
        <v>1793811.872550098</v>
      </c>
      <c r="AN47" s="101">
        <f>AN23*'Investment Summary'!$E11</f>
        <v>1793811.872550098</v>
      </c>
      <c r="AO47" s="101">
        <f>AO23*'Investment Summary'!$E11</f>
        <v>1793811.872550098</v>
      </c>
      <c r="AP47" s="101">
        <f>AP23*'Investment Summary'!$E11</f>
        <v>1793811.872550098</v>
      </c>
      <c r="AQ47" s="101">
        <f>AQ23*'Investment Summary'!$E11</f>
        <v>1793811.872550098</v>
      </c>
      <c r="AR47" s="101">
        <f>AR23*'Investment Summary'!$E11</f>
        <v>1793811.872550098</v>
      </c>
      <c r="AS47" s="101">
        <f>AS23*'Investment Summary'!$E11</f>
        <v>1793811.872550098</v>
      </c>
      <c r="AT47" s="101">
        <f>AT23*'Investment Summary'!$E11</f>
        <v>1793811.872550098</v>
      </c>
      <c r="AU47" s="101">
        <f>AU23*'Investment Summary'!$E11</f>
        <v>1793811.872550098</v>
      </c>
      <c r="AV47" s="101">
        <f>AV23*'Investment Summary'!$E11</f>
        <v>1793811.872550098</v>
      </c>
      <c r="AW47" s="101">
        <f>AW23*'Investment Summary'!$E11</f>
        <v>1793811.872550098</v>
      </c>
      <c r="AX47" s="101">
        <f>AX23*'Investment Summary'!$E11</f>
        <v>1793811.872550098</v>
      </c>
      <c r="AY47" s="101">
        <f>AY23*'Investment Summary'!$E11</f>
        <v>1793811.872550098</v>
      </c>
      <c r="AZ47" s="101">
        <f>AZ23*'Investment Summary'!$E11</f>
        <v>1793811.872550098</v>
      </c>
      <c r="BA47" s="46">
        <f t="shared" si="17"/>
        <v>89690593.627504945</v>
      </c>
    </row>
    <row r="48" spans="1:53">
      <c r="A48" s="120" t="s">
        <v>9</v>
      </c>
      <c r="B48" s="87"/>
      <c r="C48" s="98">
        <v>0</v>
      </c>
      <c r="D48" s="98">
        <v>0</v>
      </c>
      <c r="E48" s="101">
        <f>E24*'Investment Summary'!$E12</f>
        <v>791987.91854620993</v>
      </c>
      <c r="F48" s="101">
        <f>F24*'Investment Summary'!$E12</f>
        <v>791987.91854620993</v>
      </c>
      <c r="G48" s="101">
        <f>G24*'Investment Summary'!$E12</f>
        <v>791987.91854620993</v>
      </c>
      <c r="H48" s="101">
        <f>H24*'Investment Summary'!$E12</f>
        <v>791987.91854620993</v>
      </c>
      <c r="I48" s="101">
        <f>I24*'Investment Summary'!$E12</f>
        <v>791987.91854620993</v>
      </c>
      <c r="J48" s="101">
        <f>J24*'Investment Summary'!$E12</f>
        <v>791987.91854620993</v>
      </c>
      <c r="K48" s="101">
        <f>K24*'Investment Summary'!$E12</f>
        <v>791987.91854620993</v>
      </c>
      <c r="L48" s="101">
        <f>L24*'Investment Summary'!$E12</f>
        <v>791987.91854620993</v>
      </c>
      <c r="M48" s="101">
        <f>M24*'Investment Summary'!$E12</f>
        <v>633590.33483696799</v>
      </c>
      <c r="N48" s="101">
        <f>N24*'Investment Summary'!$E12</f>
        <v>633590.33483696799</v>
      </c>
      <c r="O48" s="101">
        <f>O24*'Investment Summary'!$E12</f>
        <v>633590.33483696799</v>
      </c>
      <c r="P48" s="101">
        <f>P24*'Investment Summary'!$E12</f>
        <v>633590.33483696799</v>
      </c>
      <c r="Q48" s="101">
        <f>Q24*'Investment Summary'!$E12</f>
        <v>633590.33483696799</v>
      </c>
      <c r="R48" s="101">
        <f>R24*'Investment Summary'!$E12</f>
        <v>633590.33483696799</v>
      </c>
      <c r="S48" s="101">
        <f>S24*'Investment Summary'!$E12</f>
        <v>633590.33483696799</v>
      </c>
      <c r="T48" s="101">
        <f>T24*'Investment Summary'!$E12</f>
        <v>633590.33483696799</v>
      </c>
      <c r="U48" s="101">
        <f>U24*'Investment Summary'!$E12</f>
        <v>633590.33483696799</v>
      </c>
      <c r="V48" s="101">
        <f>V24*'Investment Summary'!$E12</f>
        <v>633590.33483696799</v>
      </c>
      <c r="W48" s="101">
        <f>W24*'Investment Summary'!$E12</f>
        <v>633590.33483696799</v>
      </c>
      <c r="X48" s="101">
        <f>X24*'Investment Summary'!$E12</f>
        <v>633590.33483696799</v>
      </c>
      <c r="Y48" s="101">
        <f>Y24*'Investment Summary'!$E12</f>
        <v>633590.33483696799</v>
      </c>
      <c r="Z48" s="101">
        <f>Z24*'Investment Summary'!$E12</f>
        <v>633590.33483696799</v>
      </c>
      <c r="AA48" s="101">
        <f>AA24*'Investment Summary'!$E12</f>
        <v>633590.33483696799</v>
      </c>
      <c r="AB48" s="101">
        <f>AB24*'Investment Summary'!$E12</f>
        <v>633590.33483696799</v>
      </c>
      <c r="AC48" s="101">
        <f>AC24*'Investment Summary'!$E12</f>
        <v>633590.33483696799</v>
      </c>
      <c r="AD48" s="101">
        <f>AD24*'Investment Summary'!$E12</f>
        <v>633590.33483696799</v>
      </c>
      <c r="AE48" s="101">
        <f>AE24*'Investment Summary'!$E12</f>
        <v>633590.33483696799</v>
      </c>
      <c r="AF48" s="101">
        <f>AF24*'Investment Summary'!$E12</f>
        <v>633590.33483696799</v>
      </c>
      <c r="AG48" s="101">
        <f>AG24*'Investment Summary'!$E12</f>
        <v>633590.33483696799</v>
      </c>
      <c r="AH48" s="101">
        <f>AH24*'Investment Summary'!$E12</f>
        <v>633590.33483696799</v>
      </c>
      <c r="AI48" s="101">
        <f>AI24*'Investment Summary'!$E12</f>
        <v>633590.33483696799</v>
      </c>
      <c r="AJ48" s="101">
        <f>AJ24*'Investment Summary'!$E12</f>
        <v>633590.33483696799</v>
      </c>
      <c r="AK48" s="101">
        <f>AK24*'Investment Summary'!$E12</f>
        <v>633590.33483696799</v>
      </c>
      <c r="AL48" s="101">
        <f>AL24*'Investment Summary'!$E12</f>
        <v>633590.33483696799</v>
      </c>
      <c r="AM48" s="101">
        <f>AM24*'Investment Summary'!$E12</f>
        <v>633590.33483696799</v>
      </c>
      <c r="AN48" s="101">
        <f>AN24*'Investment Summary'!$E12</f>
        <v>633590.33483696799</v>
      </c>
      <c r="AO48" s="101">
        <f>AO24*'Investment Summary'!$E12</f>
        <v>633590.33483696799</v>
      </c>
      <c r="AP48" s="101">
        <f>AP24*'Investment Summary'!$E12</f>
        <v>633590.33483696799</v>
      </c>
      <c r="AQ48" s="101">
        <f>AQ24*'Investment Summary'!$E12</f>
        <v>633590.33483696799</v>
      </c>
      <c r="AR48" s="101">
        <f>AR24*'Investment Summary'!$E12</f>
        <v>633590.33483696799</v>
      </c>
      <c r="AS48" s="101">
        <f>AS24*'Investment Summary'!$E12</f>
        <v>633590.33483696799</v>
      </c>
      <c r="AT48" s="101">
        <f>AT24*'Investment Summary'!$E12</f>
        <v>633590.33483696799</v>
      </c>
      <c r="AU48" s="101">
        <f>AU24*'Investment Summary'!$E12</f>
        <v>633590.33483696799</v>
      </c>
      <c r="AV48" s="101">
        <f>AV24*'Investment Summary'!$E12</f>
        <v>633590.33483696799</v>
      </c>
      <c r="AW48" s="101">
        <f>AW24*'Investment Summary'!$E12</f>
        <v>633590.33483696799</v>
      </c>
      <c r="AX48" s="101">
        <f>AX24*'Investment Summary'!$E12</f>
        <v>633590.33483696799</v>
      </c>
      <c r="AY48" s="101">
        <f>AY24*'Investment Summary'!$E12</f>
        <v>633590.33483696799</v>
      </c>
      <c r="AZ48" s="101">
        <f>AZ24*'Investment Summary'!$E12</f>
        <v>633590.33483696799</v>
      </c>
      <c r="BA48" s="46">
        <f t="shared" si="17"/>
        <v>31679516.741848376</v>
      </c>
    </row>
    <row r="49" spans="1:53">
      <c r="A49" s="120" t="s">
        <v>10</v>
      </c>
      <c r="B49" s="87"/>
      <c r="C49" s="98">
        <v>0</v>
      </c>
      <c r="D49" s="98">
        <v>0</v>
      </c>
      <c r="E49" s="101">
        <f>E25*'Investment Summary'!$E13</f>
        <v>1883126.2160629851</v>
      </c>
      <c r="F49" s="101">
        <f>F25*'Investment Summary'!$E13</f>
        <v>1883126.2160629851</v>
      </c>
      <c r="G49" s="101">
        <f>G25*'Investment Summary'!$E13</f>
        <v>1883126.2160629851</v>
      </c>
      <c r="H49" s="101">
        <f>H25*'Investment Summary'!$E13</f>
        <v>1883126.2160629851</v>
      </c>
      <c r="I49" s="101">
        <f>I25*'Investment Summary'!$E13</f>
        <v>1883126.2160629851</v>
      </c>
      <c r="J49" s="101">
        <f>J25*'Investment Summary'!$E13</f>
        <v>1883126.2160629851</v>
      </c>
      <c r="K49" s="101">
        <f>K25*'Investment Summary'!$E13</f>
        <v>1883126.2160629851</v>
      </c>
      <c r="L49" s="101">
        <f>L25*'Investment Summary'!$E13</f>
        <v>1883126.2160629851</v>
      </c>
      <c r="M49" s="101">
        <f>M25*'Investment Summary'!$E13</f>
        <v>1506500.9728503884</v>
      </c>
      <c r="N49" s="101">
        <f>N25*'Investment Summary'!$E13</f>
        <v>1506500.9728503884</v>
      </c>
      <c r="O49" s="101">
        <f>O25*'Investment Summary'!$E13</f>
        <v>1506500.9728503884</v>
      </c>
      <c r="P49" s="101">
        <f>P25*'Investment Summary'!$E13</f>
        <v>1506500.9728503884</v>
      </c>
      <c r="Q49" s="101">
        <f>Q25*'Investment Summary'!$E13</f>
        <v>1506500.9728503884</v>
      </c>
      <c r="R49" s="101">
        <f>R25*'Investment Summary'!$E13</f>
        <v>1506500.9728503884</v>
      </c>
      <c r="S49" s="101">
        <f>S25*'Investment Summary'!$E13</f>
        <v>1506500.9728503884</v>
      </c>
      <c r="T49" s="101">
        <f>T25*'Investment Summary'!$E13</f>
        <v>1506500.9728503884</v>
      </c>
      <c r="U49" s="101">
        <f>U25*'Investment Summary'!$E13</f>
        <v>1506500.9728503884</v>
      </c>
      <c r="V49" s="101">
        <f>V25*'Investment Summary'!$E13</f>
        <v>1506500.9728503884</v>
      </c>
      <c r="W49" s="101">
        <f>W25*'Investment Summary'!$E13</f>
        <v>1506500.9728503884</v>
      </c>
      <c r="X49" s="101">
        <f>X25*'Investment Summary'!$E13</f>
        <v>1506500.9728503884</v>
      </c>
      <c r="Y49" s="101">
        <f>Y25*'Investment Summary'!$E13</f>
        <v>1506500.9728503884</v>
      </c>
      <c r="Z49" s="101">
        <f>Z25*'Investment Summary'!$E13</f>
        <v>1506500.9728503884</v>
      </c>
      <c r="AA49" s="101">
        <f>AA25*'Investment Summary'!$E13</f>
        <v>1506500.9728503884</v>
      </c>
      <c r="AB49" s="101">
        <f>AB25*'Investment Summary'!$E13</f>
        <v>1506500.9728503884</v>
      </c>
      <c r="AC49" s="101">
        <f>AC25*'Investment Summary'!$E13</f>
        <v>1506500.9728503884</v>
      </c>
      <c r="AD49" s="101">
        <f>AD25*'Investment Summary'!$E13</f>
        <v>1506500.9728503884</v>
      </c>
      <c r="AE49" s="101">
        <f>AE25*'Investment Summary'!$E13</f>
        <v>1506500.9728503884</v>
      </c>
      <c r="AF49" s="101">
        <f>AF25*'Investment Summary'!$E13</f>
        <v>1506500.9728503884</v>
      </c>
      <c r="AG49" s="101">
        <f>AG25*'Investment Summary'!$E13</f>
        <v>1506500.9728503884</v>
      </c>
      <c r="AH49" s="101">
        <f>AH25*'Investment Summary'!$E13</f>
        <v>1506500.9728503884</v>
      </c>
      <c r="AI49" s="101">
        <f>AI25*'Investment Summary'!$E13</f>
        <v>1506500.9728503884</v>
      </c>
      <c r="AJ49" s="101">
        <f>AJ25*'Investment Summary'!$E13</f>
        <v>1506500.9728503884</v>
      </c>
      <c r="AK49" s="101">
        <f>AK25*'Investment Summary'!$E13</f>
        <v>1506500.9728503884</v>
      </c>
      <c r="AL49" s="101">
        <f>AL25*'Investment Summary'!$E13</f>
        <v>1506500.9728503884</v>
      </c>
      <c r="AM49" s="101">
        <f>AM25*'Investment Summary'!$E13</f>
        <v>1506500.9728503884</v>
      </c>
      <c r="AN49" s="101">
        <f>AN25*'Investment Summary'!$E13</f>
        <v>1506500.9728503884</v>
      </c>
      <c r="AO49" s="101">
        <f>AO25*'Investment Summary'!$E13</f>
        <v>1506500.9728503884</v>
      </c>
      <c r="AP49" s="101">
        <f>AP25*'Investment Summary'!$E13</f>
        <v>1506500.9728503884</v>
      </c>
      <c r="AQ49" s="101">
        <f>AQ25*'Investment Summary'!$E13</f>
        <v>1506500.9728503884</v>
      </c>
      <c r="AR49" s="101">
        <f>AR25*'Investment Summary'!$E13</f>
        <v>1506500.9728503884</v>
      </c>
      <c r="AS49" s="101">
        <f>AS25*'Investment Summary'!$E13</f>
        <v>1506500.9728503884</v>
      </c>
      <c r="AT49" s="101">
        <f>AT25*'Investment Summary'!$E13</f>
        <v>1506500.9728503884</v>
      </c>
      <c r="AU49" s="101">
        <f>AU25*'Investment Summary'!$E13</f>
        <v>1506500.9728503884</v>
      </c>
      <c r="AV49" s="101">
        <f>AV25*'Investment Summary'!$E13</f>
        <v>1506500.9728503884</v>
      </c>
      <c r="AW49" s="101">
        <f>AW25*'Investment Summary'!$E13</f>
        <v>1506500.9728503884</v>
      </c>
      <c r="AX49" s="101">
        <f>AX25*'Investment Summary'!$E13</f>
        <v>1506500.9728503884</v>
      </c>
      <c r="AY49" s="101">
        <f>AY25*'Investment Summary'!$E13</f>
        <v>1506500.9728503884</v>
      </c>
      <c r="AZ49" s="101">
        <f>AZ25*'Investment Summary'!$E13</f>
        <v>1506500.9728503884</v>
      </c>
      <c r="BA49" s="46">
        <f t="shared" si="17"/>
        <v>75325048.642519429</v>
      </c>
    </row>
    <row r="50" spans="1:53">
      <c r="A50" s="120" t="s">
        <v>11</v>
      </c>
      <c r="B50" s="87"/>
      <c r="C50" s="98">
        <v>0</v>
      </c>
      <c r="D50" s="98">
        <v>0</v>
      </c>
      <c r="E50" s="101">
        <f>E26*'Investment Summary'!$E14</f>
        <v>973859.57096152892</v>
      </c>
      <c r="F50" s="101">
        <f>F26*'Investment Summary'!$E14</f>
        <v>973859.57096152892</v>
      </c>
      <c r="G50" s="101">
        <f>G26*'Investment Summary'!$E14</f>
        <v>973859.57096152892</v>
      </c>
      <c r="H50" s="101">
        <f>H26*'Investment Summary'!$E14</f>
        <v>973859.57096152892</v>
      </c>
      <c r="I50" s="101">
        <f>I26*'Investment Summary'!$E14</f>
        <v>973859.57096152892</v>
      </c>
      <c r="J50" s="101">
        <f>J26*'Investment Summary'!$E14</f>
        <v>973859.57096152892</v>
      </c>
      <c r="K50" s="101">
        <f>K26*'Investment Summary'!$E14</f>
        <v>973859.57096152892</v>
      </c>
      <c r="L50" s="101">
        <f>L26*'Investment Summary'!$E14</f>
        <v>973859.57096152892</v>
      </c>
      <c r="M50" s="101">
        <f>M26*'Investment Summary'!$E14</f>
        <v>779087.65676922316</v>
      </c>
      <c r="N50" s="101">
        <f>N26*'Investment Summary'!$E14</f>
        <v>779087.65676922316</v>
      </c>
      <c r="O50" s="101">
        <f>O26*'Investment Summary'!$E14</f>
        <v>779087.65676922316</v>
      </c>
      <c r="P50" s="101">
        <f>P26*'Investment Summary'!$E14</f>
        <v>779087.65676922316</v>
      </c>
      <c r="Q50" s="101">
        <f>Q26*'Investment Summary'!$E14</f>
        <v>779087.65676922316</v>
      </c>
      <c r="R50" s="101">
        <f>R26*'Investment Summary'!$E14</f>
        <v>779087.65676922316</v>
      </c>
      <c r="S50" s="101">
        <f>S26*'Investment Summary'!$E14</f>
        <v>779087.65676922316</v>
      </c>
      <c r="T50" s="101">
        <f>T26*'Investment Summary'!$E14</f>
        <v>779087.65676922316</v>
      </c>
      <c r="U50" s="101">
        <f>U26*'Investment Summary'!$E14</f>
        <v>779087.65676922316</v>
      </c>
      <c r="V50" s="101">
        <f>V26*'Investment Summary'!$E14</f>
        <v>779087.65676922316</v>
      </c>
      <c r="W50" s="101">
        <f>W26*'Investment Summary'!$E14</f>
        <v>779087.65676922316</v>
      </c>
      <c r="X50" s="101">
        <f>X26*'Investment Summary'!$E14</f>
        <v>779087.65676922316</v>
      </c>
      <c r="Y50" s="101">
        <f>Y26*'Investment Summary'!$E14</f>
        <v>779087.65676922316</v>
      </c>
      <c r="Z50" s="101">
        <f>Z26*'Investment Summary'!$E14</f>
        <v>779087.65676922316</v>
      </c>
      <c r="AA50" s="101">
        <f>AA26*'Investment Summary'!$E14</f>
        <v>779087.65676922316</v>
      </c>
      <c r="AB50" s="101">
        <f>AB26*'Investment Summary'!$E14</f>
        <v>779087.65676922316</v>
      </c>
      <c r="AC50" s="101">
        <f>AC26*'Investment Summary'!$E14</f>
        <v>779087.65676922316</v>
      </c>
      <c r="AD50" s="101">
        <f>AD26*'Investment Summary'!$E14</f>
        <v>779087.65676922316</v>
      </c>
      <c r="AE50" s="101">
        <f>AE26*'Investment Summary'!$E14</f>
        <v>779087.65676922316</v>
      </c>
      <c r="AF50" s="101">
        <f>AF26*'Investment Summary'!$E14</f>
        <v>779087.65676922316</v>
      </c>
      <c r="AG50" s="101">
        <f>AG26*'Investment Summary'!$E14</f>
        <v>2337262.9703076691</v>
      </c>
      <c r="AH50" s="101">
        <f>AH26*'Investment Summary'!$E14</f>
        <v>2337262.9703076691</v>
      </c>
      <c r="AI50" s="101">
        <f>AI26*'Investment Summary'!$E14</f>
        <v>2337262.9703076691</v>
      </c>
      <c r="AJ50" s="101">
        <f>AJ26*'Investment Summary'!$E14</f>
        <v>2337262.9703076691</v>
      </c>
      <c r="AK50" s="101">
        <f>AK26*'Investment Summary'!$E14</f>
        <v>2337262.9703076691</v>
      </c>
      <c r="AL50" s="101">
        <f>AL26*'Investment Summary'!$E14</f>
        <v>2337262.9703076691</v>
      </c>
      <c r="AM50" s="101">
        <f>AM26*'Investment Summary'!$E14</f>
        <v>2337262.9703076691</v>
      </c>
      <c r="AN50" s="101">
        <f>AN26*'Investment Summary'!$E14</f>
        <v>2337262.9703076691</v>
      </c>
      <c r="AO50" s="101">
        <f>AO26*'Investment Summary'!$E14</f>
        <v>2337262.9703076691</v>
      </c>
      <c r="AP50" s="101">
        <f>AP26*'Investment Summary'!$E14</f>
        <v>2337262.9703076691</v>
      </c>
      <c r="AQ50" s="101">
        <f>AQ26*'Investment Summary'!$E14</f>
        <v>3116350.6270768926</v>
      </c>
      <c r="AR50" s="101">
        <f>AR26*'Investment Summary'!$E14</f>
        <v>3116350.6270768926</v>
      </c>
      <c r="AS50" s="101">
        <f>AS26*'Investment Summary'!$E14</f>
        <v>3116350.6270768926</v>
      </c>
      <c r="AT50" s="101">
        <f>AT26*'Investment Summary'!$E14</f>
        <v>3116350.6270768926</v>
      </c>
      <c r="AU50" s="101">
        <f>AU26*'Investment Summary'!$E14</f>
        <v>3116350.6270768926</v>
      </c>
      <c r="AV50" s="101">
        <f>AV26*'Investment Summary'!$E14</f>
        <v>3116350.6270768926</v>
      </c>
      <c r="AW50" s="101">
        <f>AW26*'Investment Summary'!$E14</f>
        <v>3116350.6270768926</v>
      </c>
      <c r="AX50" s="101">
        <f>AX26*'Investment Summary'!$E14</f>
        <v>3116350.6270768926</v>
      </c>
      <c r="AY50" s="101">
        <f>AY26*'Investment Summary'!$E14</f>
        <v>3116350.6270768926</v>
      </c>
      <c r="AZ50" s="101">
        <f>AZ26*'Investment Summary'!$E14</f>
        <v>3116350.6270768926</v>
      </c>
      <c r="BA50" s="46">
        <f t="shared" si="17"/>
        <v>77908765.676922336</v>
      </c>
    </row>
    <row r="51" spans="1:53">
      <c r="A51" s="120" t="s">
        <v>12</v>
      </c>
      <c r="B51" s="87"/>
      <c r="C51" s="98">
        <v>0</v>
      </c>
      <c r="D51" s="98">
        <v>0</v>
      </c>
      <c r="E51" s="101">
        <f>E27*'Investment Summary'!$E15</f>
        <v>983102.85977657558</v>
      </c>
      <c r="F51" s="101">
        <f>F27*'Investment Summary'!$E15</f>
        <v>983102.85977657558</v>
      </c>
      <c r="G51" s="101">
        <f>G27*'Investment Summary'!$E15</f>
        <v>983102.85977657558</v>
      </c>
      <c r="H51" s="101">
        <f>H27*'Investment Summary'!$E15</f>
        <v>983102.85977657558</v>
      </c>
      <c r="I51" s="101">
        <f>I27*'Investment Summary'!$E15</f>
        <v>983102.85977657558</v>
      </c>
      <c r="J51" s="101">
        <f>J27*'Investment Summary'!$E15</f>
        <v>983102.85977657558</v>
      </c>
      <c r="K51" s="101">
        <f>K27*'Investment Summary'!$E15</f>
        <v>983102.85977657558</v>
      </c>
      <c r="L51" s="101">
        <f>L27*'Investment Summary'!$E15</f>
        <v>983102.85977657558</v>
      </c>
      <c r="M51" s="101">
        <f>M27*'Investment Summary'!$E15</f>
        <v>786482.28782126051</v>
      </c>
      <c r="N51" s="101">
        <f>N27*'Investment Summary'!$E15</f>
        <v>786482.28782126051</v>
      </c>
      <c r="O51" s="101">
        <f>O27*'Investment Summary'!$E15</f>
        <v>786482.28782126051</v>
      </c>
      <c r="P51" s="101">
        <f>P27*'Investment Summary'!$E15</f>
        <v>786482.28782126051</v>
      </c>
      <c r="Q51" s="101">
        <f>Q27*'Investment Summary'!$E15</f>
        <v>786482.28782126051</v>
      </c>
      <c r="R51" s="101">
        <f>R27*'Investment Summary'!$E15</f>
        <v>786482.28782126051</v>
      </c>
      <c r="S51" s="101">
        <f>S27*'Investment Summary'!$E15</f>
        <v>786482.28782126051</v>
      </c>
      <c r="T51" s="101">
        <f>T27*'Investment Summary'!$E15</f>
        <v>786482.28782126051</v>
      </c>
      <c r="U51" s="101">
        <f>U27*'Investment Summary'!$E15</f>
        <v>786482.28782126051</v>
      </c>
      <c r="V51" s="101">
        <f>V27*'Investment Summary'!$E15</f>
        <v>786482.28782126051</v>
      </c>
      <c r="W51" s="101">
        <f>W27*'Investment Summary'!$E15</f>
        <v>786482.28782126051</v>
      </c>
      <c r="X51" s="101">
        <f>X27*'Investment Summary'!$E15</f>
        <v>786482.28782126051</v>
      </c>
      <c r="Y51" s="101">
        <f>Y27*'Investment Summary'!$E15</f>
        <v>786482.28782126051</v>
      </c>
      <c r="Z51" s="101">
        <f>Z27*'Investment Summary'!$E15</f>
        <v>786482.28782126051</v>
      </c>
      <c r="AA51" s="101">
        <f>AA27*'Investment Summary'!$E15</f>
        <v>786482.28782126051</v>
      </c>
      <c r="AB51" s="101">
        <f>AB27*'Investment Summary'!$E15</f>
        <v>786482.28782126051</v>
      </c>
      <c r="AC51" s="101">
        <f>AC27*'Investment Summary'!$E15</f>
        <v>786482.28782126051</v>
      </c>
      <c r="AD51" s="101">
        <f>AD27*'Investment Summary'!$E15</f>
        <v>786482.28782126051</v>
      </c>
      <c r="AE51" s="101">
        <f>AE27*'Investment Summary'!$E15</f>
        <v>786482.28782126051</v>
      </c>
      <c r="AF51" s="101">
        <f>AF27*'Investment Summary'!$E15</f>
        <v>786482.28782126051</v>
      </c>
      <c r="AG51" s="101">
        <f>AG27*'Investment Summary'!$E15</f>
        <v>2359446.8634637813</v>
      </c>
      <c r="AH51" s="101">
        <f>AH27*'Investment Summary'!$E15</f>
        <v>2359446.8634637813</v>
      </c>
      <c r="AI51" s="101">
        <f>AI27*'Investment Summary'!$E15</f>
        <v>2359446.8634637813</v>
      </c>
      <c r="AJ51" s="101">
        <f>AJ27*'Investment Summary'!$E15</f>
        <v>2359446.8634637813</v>
      </c>
      <c r="AK51" s="101">
        <f>AK27*'Investment Summary'!$E15</f>
        <v>2359446.8634637813</v>
      </c>
      <c r="AL51" s="101">
        <f>AL27*'Investment Summary'!$E15</f>
        <v>2359446.8634637813</v>
      </c>
      <c r="AM51" s="101">
        <f>AM27*'Investment Summary'!$E15</f>
        <v>2359446.8634637813</v>
      </c>
      <c r="AN51" s="101">
        <f>AN27*'Investment Summary'!$E15</f>
        <v>2359446.8634637813</v>
      </c>
      <c r="AO51" s="101">
        <f>AO27*'Investment Summary'!$E15</f>
        <v>2359446.8634637813</v>
      </c>
      <c r="AP51" s="101">
        <f>AP27*'Investment Summary'!$E15</f>
        <v>2359446.8634637813</v>
      </c>
      <c r="AQ51" s="101">
        <f>AQ27*'Investment Summary'!$E15</f>
        <v>3145929.1512850421</v>
      </c>
      <c r="AR51" s="101">
        <f>AR27*'Investment Summary'!$E15</f>
        <v>3145929.1512850421</v>
      </c>
      <c r="AS51" s="101">
        <f>AS27*'Investment Summary'!$E15</f>
        <v>3145929.1512850421</v>
      </c>
      <c r="AT51" s="101">
        <f>AT27*'Investment Summary'!$E15</f>
        <v>3145929.1512850421</v>
      </c>
      <c r="AU51" s="101">
        <f>AU27*'Investment Summary'!$E15</f>
        <v>3145929.1512850421</v>
      </c>
      <c r="AV51" s="101">
        <f>AV27*'Investment Summary'!$E15</f>
        <v>3145929.1512850421</v>
      </c>
      <c r="AW51" s="101">
        <f>AW27*'Investment Summary'!$E15</f>
        <v>3145929.1512850421</v>
      </c>
      <c r="AX51" s="101">
        <f>AX27*'Investment Summary'!$E15</f>
        <v>3145929.1512850421</v>
      </c>
      <c r="AY51" s="101">
        <f>AY27*'Investment Summary'!$E15</f>
        <v>3145929.1512850421</v>
      </c>
      <c r="AZ51" s="101">
        <f>AZ27*'Investment Summary'!$E15</f>
        <v>3145929.1512850421</v>
      </c>
      <c r="BA51" s="46">
        <f t="shared" si="17"/>
        <v>78648228.782126054</v>
      </c>
    </row>
    <row r="52" spans="1:53">
      <c r="A52" s="120" t="s">
        <v>13</v>
      </c>
      <c r="B52" s="87"/>
      <c r="C52" s="98">
        <v>0</v>
      </c>
      <c r="D52" s="98">
        <v>0</v>
      </c>
      <c r="E52" s="101">
        <f>E28*'Investment Summary'!$E16</f>
        <v>533192.29773938225</v>
      </c>
      <c r="F52" s="101">
        <f>F28*'Investment Summary'!$E16</f>
        <v>533192.29773938225</v>
      </c>
      <c r="G52" s="101">
        <f>G28*'Investment Summary'!$E16</f>
        <v>533192.29773938225</v>
      </c>
      <c r="H52" s="101">
        <f>H28*'Investment Summary'!$E16</f>
        <v>533192.29773938225</v>
      </c>
      <c r="I52" s="101">
        <f>I28*'Investment Summary'!$E16</f>
        <v>533192.29773938225</v>
      </c>
      <c r="J52" s="101">
        <f>J28*'Investment Summary'!$E16</f>
        <v>533192.29773938225</v>
      </c>
      <c r="K52" s="101">
        <f>K28*'Investment Summary'!$E16</f>
        <v>533192.29773938225</v>
      </c>
      <c r="L52" s="101">
        <f>L28*'Investment Summary'!$E16</f>
        <v>533192.29773938225</v>
      </c>
      <c r="M52" s="101">
        <f>M28*'Investment Summary'!$E16</f>
        <v>426553.83819150593</v>
      </c>
      <c r="N52" s="101">
        <f>N28*'Investment Summary'!$E16</f>
        <v>426553.83819150593</v>
      </c>
      <c r="O52" s="101">
        <f>O28*'Investment Summary'!$E16</f>
        <v>426553.83819150593</v>
      </c>
      <c r="P52" s="101">
        <f>P28*'Investment Summary'!$E16</f>
        <v>426553.83819150593</v>
      </c>
      <c r="Q52" s="101">
        <f>Q28*'Investment Summary'!$E16</f>
        <v>426553.83819150593</v>
      </c>
      <c r="R52" s="101">
        <f>R28*'Investment Summary'!$E16</f>
        <v>426553.83819150593</v>
      </c>
      <c r="S52" s="101">
        <f>S28*'Investment Summary'!$E16</f>
        <v>426553.83819150593</v>
      </c>
      <c r="T52" s="101">
        <f>T28*'Investment Summary'!$E16</f>
        <v>426553.83819150593</v>
      </c>
      <c r="U52" s="101">
        <f>U28*'Investment Summary'!$E16</f>
        <v>426553.83819150593</v>
      </c>
      <c r="V52" s="101">
        <f>V28*'Investment Summary'!$E16</f>
        <v>426553.83819150593</v>
      </c>
      <c r="W52" s="101">
        <f>W28*'Investment Summary'!$E16</f>
        <v>426553.83819150593</v>
      </c>
      <c r="X52" s="101">
        <f>X28*'Investment Summary'!$E16</f>
        <v>426553.83819150593</v>
      </c>
      <c r="Y52" s="101">
        <f>Y28*'Investment Summary'!$E16</f>
        <v>426553.83819150593</v>
      </c>
      <c r="Z52" s="101">
        <f>Z28*'Investment Summary'!$E16</f>
        <v>426553.83819150593</v>
      </c>
      <c r="AA52" s="101">
        <f>AA28*'Investment Summary'!$E16</f>
        <v>426553.83819150593</v>
      </c>
      <c r="AB52" s="101">
        <f>AB28*'Investment Summary'!$E16</f>
        <v>426553.83819150593</v>
      </c>
      <c r="AC52" s="101">
        <f>AC28*'Investment Summary'!$E16</f>
        <v>426553.83819150593</v>
      </c>
      <c r="AD52" s="101">
        <f>AD28*'Investment Summary'!$E16</f>
        <v>426553.83819150593</v>
      </c>
      <c r="AE52" s="101">
        <f>AE28*'Investment Summary'!$E16</f>
        <v>426553.83819150593</v>
      </c>
      <c r="AF52" s="101">
        <f>AF28*'Investment Summary'!$E16</f>
        <v>426553.83819150593</v>
      </c>
      <c r="AG52" s="101">
        <f>AG28*'Investment Summary'!$E16</f>
        <v>1279661.5145745175</v>
      </c>
      <c r="AH52" s="101">
        <f>AH28*'Investment Summary'!$E16</f>
        <v>1279661.5145745175</v>
      </c>
      <c r="AI52" s="101">
        <f>AI28*'Investment Summary'!$E16</f>
        <v>1279661.5145745175</v>
      </c>
      <c r="AJ52" s="101">
        <f>AJ28*'Investment Summary'!$E16</f>
        <v>1279661.5145745175</v>
      </c>
      <c r="AK52" s="101">
        <f>AK28*'Investment Summary'!$E16</f>
        <v>1279661.5145745175</v>
      </c>
      <c r="AL52" s="101">
        <f>AL28*'Investment Summary'!$E16</f>
        <v>1279661.5145745175</v>
      </c>
      <c r="AM52" s="101">
        <f>AM28*'Investment Summary'!$E16</f>
        <v>1279661.5145745175</v>
      </c>
      <c r="AN52" s="101">
        <f>AN28*'Investment Summary'!$E16</f>
        <v>1279661.5145745175</v>
      </c>
      <c r="AO52" s="101">
        <f>AO28*'Investment Summary'!$E16</f>
        <v>1279661.5145745175</v>
      </c>
      <c r="AP52" s="101">
        <f>AP28*'Investment Summary'!$E16</f>
        <v>1279661.5145745175</v>
      </c>
      <c r="AQ52" s="101">
        <f>AQ28*'Investment Summary'!$E16</f>
        <v>1706215.3527660237</v>
      </c>
      <c r="AR52" s="101">
        <f>AR28*'Investment Summary'!$E16</f>
        <v>1706215.3527660237</v>
      </c>
      <c r="AS52" s="101">
        <f>AS28*'Investment Summary'!$E16</f>
        <v>1706215.3527660237</v>
      </c>
      <c r="AT52" s="101">
        <f>AT28*'Investment Summary'!$E16</f>
        <v>1706215.3527660237</v>
      </c>
      <c r="AU52" s="101">
        <f>AU28*'Investment Summary'!$E16</f>
        <v>1706215.3527660237</v>
      </c>
      <c r="AV52" s="101">
        <f>AV28*'Investment Summary'!$E16</f>
        <v>1706215.3527660237</v>
      </c>
      <c r="AW52" s="101">
        <f>AW28*'Investment Summary'!$E16</f>
        <v>1706215.3527660237</v>
      </c>
      <c r="AX52" s="101">
        <f>AX28*'Investment Summary'!$E16</f>
        <v>1706215.3527660237</v>
      </c>
      <c r="AY52" s="101">
        <f>AY28*'Investment Summary'!$E16</f>
        <v>1706215.3527660237</v>
      </c>
      <c r="AZ52" s="101">
        <f>AZ28*'Investment Summary'!$E16</f>
        <v>1706215.3527660237</v>
      </c>
      <c r="BA52" s="46">
        <f t="shared" si="17"/>
        <v>42655383.81915056</v>
      </c>
    </row>
    <row r="53" spans="1:53">
      <c r="A53" s="120" t="s">
        <v>14</v>
      </c>
      <c r="B53" s="87"/>
      <c r="C53" s="98">
        <v>0</v>
      </c>
      <c r="D53" s="98">
        <v>0</v>
      </c>
      <c r="E53" s="101">
        <f>E29*'Investment Summary'!$E17</f>
        <v>245657.39694869678</v>
      </c>
      <c r="F53" s="101">
        <f>F29*'Investment Summary'!$E17</f>
        <v>245657.39694869678</v>
      </c>
      <c r="G53" s="101">
        <f>G29*'Investment Summary'!$E17</f>
        <v>245657.39694869678</v>
      </c>
      <c r="H53" s="101">
        <f>H29*'Investment Summary'!$E17</f>
        <v>245657.39694869678</v>
      </c>
      <c r="I53" s="101">
        <f>I29*'Investment Summary'!$E17</f>
        <v>245657.39694869678</v>
      </c>
      <c r="J53" s="101">
        <f>J29*'Investment Summary'!$E17</f>
        <v>245657.39694869678</v>
      </c>
      <c r="K53" s="101">
        <f>K29*'Investment Summary'!$E17</f>
        <v>245657.39694869678</v>
      </c>
      <c r="L53" s="101">
        <f>L29*'Investment Summary'!$E17</f>
        <v>245657.39694869678</v>
      </c>
      <c r="M53" s="101">
        <f>M29*'Investment Summary'!$E17</f>
        <v>196525.91755895744</v>
      </c>
      <c r="N53" s="101">
        <f>N29*'Investment Summary'!$E17</f>
        <v>196525.91755895744</v>
      </c>
      <c r="O53" s="101">
        <f>O29*'Investment Summary'!$E17</f>
        <v>196525.91755895744</v>
      </c>
      <c r="P53" s="101">
        <f>P29*'Investment Summary'!$E17</f>
        <v>196525.91755895744</v>
      </c>
      <c r="Q53" s="101">
        <f>Q29*'Investment Summary'!$E17</f>
        <v>196525.91755895744</v>
      </c>
      <c r="R53" s="101">
        <f>R29*'Investment Summary'!$E17</f>
        <v>196525.91755895744</v>
      </c>
      <c r="S53" s="101">
        <f>S29*'Investment Summary'!$E17</f>
        <v>196525.91755895744</v>
      </c>
      <c r="T53" s="101">
        <f>T29*'Investment Summary'!$E17</f>
        <v>196525.91755895744</v>
      </c>
      <c r="U53" s="101">
        <f>U29*'Investment Summary'!$E17</f>
        <v>196525.91755895744</v>
      </c>
      <c r="V53" s="101">
        <f>V29*'Investment Summary'!$E17</f>
        <v>196525.91755895744</v>
      </c>
      <c r="W53" s="101">
        <f>W29*'Investment Summary'!$E17</f>
        <v>196525.91755895744</v>
      </c>
      <c r="X53" s="101">
        <f>X29*'Investment Summary'!$E17</f>
        <v>196525.91755895744</v>
      </c>
      <c r="Y53" s="101">
        <f>Y29*'Investment Summary'!$E17</f>
        <v>196525.91755895744</v>
      </c>
      <c r="Z53" s="101">
        <f>Z29*'Investment Summary'!$E17</f>
        <v>196525.91755895744</v>
      </c>
      <c r="AA53" s="101">
        <f>AA29*'Investment Summary'!$E17</f>
        <v>196525.91755895744</v>
      </c>
      <c r="AB53" s="101">
        <f>AB29*'Investment Summary'!$E17</f>
        <v>196525.91755895744</v>
      </c>
      <c r="AC53" s="101">
        <f>AC29*'Investment Summary'!$E17</f>
        <v>196525.91755895744</v>
      </c>
      <c r="AD53" s="101">
        <f>AD29*'Investment Summary'!$E17</f>
        <v>196525.91755895744</v>
      </c>
      <c r="AE53" s="101">
        <f>AE29*'Investment Summary'!$E17</f>
        <v>196525.91755895744</v>
      </c>
      <c r="AF53" s="101">
        <f>AF29*'Investment Summary'!$E17</f>
        <v>196525.91755895744</v>
      </c>
      <c r="AG53" s="101">
        <f>AG29*'Investment Summary'!$E17</f>
        <v>589577.75267687219</v>
      </c>
      <c r="AH53" s="101">
        <f>AH29*'Investment Summary'!$E17</f>
        <v>589577.75267687219</v>
      </c>
      <c r="AI53" s="101">
        <f>AI29*'Investment Summary'!$E17</f>
        <v>589577.75267687219</v>
      </c>
      <c r="AJ53" s="101">
        <f>AJ29*'Investment Summary'!$E17</f>
        <v>589577.75267687219</v>
      </c>
      <c r="AK53" s="101">
        <f>AK29*'Investment Summary'!$E17</f>
        <v>589577.75267687219</v>
      </c>
      <c r="AL53" s="101">
        <f>AL29*'Investment Summary'!$E17</f>
        <v>589577.75267687219</v>
      </c>
      <c r="AM53" s="101">
        <f>AM29*'Investment Summary'!$E17</f>
        <v>589577.75267687219</v>
      </c>
      <c r="AN53" s="101">
        <f>AN29*'Investment Summary'!$E17</f>
        <v>589577.75267687219</v>
      </c>
      <c r="AO53" s="101">
        <f>AO29*'Investment Summary'!$E17</f>
        <v>589577.75267687219</v>
      </c>
      <c r="AP53" s="101">
        <f>AP29*'Investment Summary'!$E17</f>
        <v>589577.75267687219</v>
      </c>
      <c r="AQ53" s="101">
        <f>AQ29*'Investment Summary'!$E17</f>
        <v>786103.67023582978</v>
      </c>
      <c r="AR53" s="101">
        <f>AR29*'Investment Summary'!$E17</f>
        <v>786103.67023582978</v>
      </c>
      <c r="AS53" s="101">
        <f>AS29*'Investment Summary'!$E17</f>
        <v>786103.67023582978</v>
      </c>
      <c r="AT53" s="101">
        <f>AT29*'Investment Summary'!$E17</f>
        <v>786103.67023582978</v>
      </c>
      <c r="AU53" s="101">
        <f>AU29*'Investment Summary'!$E17</f>
        <v>786103.67023582978</v>
      </c>
      <c r="AV53" s="101">
        <f>AV29*'Investment Summary'!$E17</f>
        <v>786103.67023582978</v>
      </c>
      <c r="AW53" s="101">
        <f>AW29*'Investment Summary'!$E17</f>
        <v>786103.67023582978</v>
      </c>
      <c r="AX53" s="101">
        <f>AX29*'Investment Summary'!$E17</f>
        <v>786103.67023582978</v>
      </c>
      <c r="AY53" s="101">
        <f>AY29*'Investment Summary'!$E17</f>
        <v>786103.67023582978</v>
      </c>
      <c r="AZ53" s="101">
        <f>AZ29*'Investment Summary'!$E17</f>
        <v>786103.67023582978</v>
      </c>
      <c r="BA53" s="46">
        <f t="shared" si="17"/>
        <v>19652591.755895752</v>
      </c>
    </row>
    <row r="54" spans="1:53">
      <c r="A54" s="120" t="s">
        <v>15</v>
      </c>
      <c r="B54" s="87"/>
      <c r="C54" s="98">
        <v>0</v>
      </c>
      <c r="D54" s="98">
        <v>0</v>
      </c>
      <c r="E54" s="101">
        <f>E30*'Investment Summary'!$E18</f>
        <v>536602.90390198771</v>
      </c>
      <c r="F54" s="101">
        <f>F30*'Investment Summary'!$E18</f>
        <v>536602.90390198771</v>
      </c>
      <c r="G54" s="101">
        <f>G30*'Investment Summary'!$E18</f>
        <v>536602.90390198771</v>
      </c>
      <c r="H54" s="101">
        <f>H30*'Investment Summary'!$E18</f>
        <v>536602.90390198771</v>
      </c>
      <c r="I54" s="101">
        <f>I30*'Investment Summary'!$E18</f>
        <v>536602.90390198771</v>
      </c>
      <c r="J54" s="101">
        <f>J30*'Investment Summary'!$E18</f>
        <v>536602.90390198771</v>
      </c>
      <c r="K54" s="101">
        <f>K30*'Investment Summary'!$E18</f>
        <v>536602.90390198771</v>
      </c>
      <c r="L54" s="101">
        <f>L30*'Investment Summary'!$E18</f>
        <v>536602.90390198771</v>
      </c>
      <c r="M54" s="101">
        <f>M30*'Investment Summary'!$E18</f>
        <v>429282.32312159025</v>
      </c>
      <c r="N54" s="101">
        <f>N30*'Investment Summary'!$E18</f>
        <v>429282.32312159025</v>
      </c>
      <c r="O54" s="101">
        <f>O30*'Investment Summary'!$E18</f>
        <v>429282.32312159025</v>
      </c>
      <c r="P54" s="101">
        <f>P30*'Investment Summary'!$E18</f>
        <v>429282.32312159025</v>
      </c>
      <c r="Q54" s="101">
        <f>Q30*'Investment Summary'!$E18</f>
        <v>429282.32312159025</v>
      </c>
      <c r="R54" s="101">
        <f>R30*'Investment Summary'!$E18</f>
        <v>429282.32312159025</v>
      </c>
      <c r="S54" s="101">
        <f>S30*'Investment Summary'!$E18</f>
        <v>429282.32312159025</v>
      </c>
      <c r="T54" s="101">
        <f>T30*'Investment Summary'!$E18</f>
        <v>429282.32312159025</v>
      </c>
      <c r="U54" s="101">
        <f>U30*'Investment Summary'!$E18</f>
        <v>429282.32312159025</v>
      </c>
      <c r="V54" s="101">
        <f>V30*'Investment Summary'!$E18</f>
        <v>429282.32312159025</v>
      </c>
      <c r="W54" s="101">
        <f>W30*'Investment Summary'!$E18</f>
        <v>429282.32312159025</v>
      </c>
      <c r="X54" s="101">
        <f>X30*'Investment Summary'!$E18</f>
        <v>429282.32312159025</v>
      </c>
      <c r="Y54" s="101">
        <f>Y30*'Investment Summary'!$E18</f>
        <v>429282.32312159025</v>
      </c>
      <c r="Z54" s="101">
        <f>Z30*'Investment Summary'!$E18</f>
        <v>429282.32312159025</v>
      </c>
      <c r="AA54" s="101">
        <f>AA30*'Investment Summary'!$E18</f>
        <v>429282.32312159025</v>
      </c>
      <c r="AB54" s="101">
        <f>AB30*'Investment Summary'!$E18</f>
        <v>429282.32312159025</v>
      </c>
      <c r="AC54" s="101">
        <f>AC30*'Investment Summary'!$E18</f>
        <v>429282.32312159025</v>
      </c>
      <c r="AD54" s="101">
        <f>AD30*'Investment Summary'!$E18</f>
        <v>429282.32312159025</v>
      </c>
      <c r="AE54" s="101">
        <f>AE30*'Investment Summary'!$E18</f>
        <v>429282.32312159025</v>
      </c>
      <c r="AF54" s="101">
        <f>AF30*'Investment Summary'!$E18</f>
        <v>429282.32312159025</v>
      </c>
      <c r="AG54" s="101">
        <f>AG30*'Investment Summary'!$E18</f>
        <v>1287846.9693647705</v>
      </c>
      <c r="AH54" s="101">
        <f>AH30*'Investment Summary'!$E18</f>
        <v>1287846.9693647705</v>
      </c>
      <c r="AI54" s="101">
        <f>AI30*'Investment Summary'!$E18</f>
        <v>1287846.9693647705</v>
      </c>
      <c r="AJ54" s="101">
        <f>AJ30*'Investment Summary'!$E18</f>
        <v>1287846.9693647705</v>
      </c>
      <c r="AK54" s="101">
        <f>AK30*'Investment Summary'!$E18</f>
        <v>1287846.9693647705</v>
      </c>
      <c r="AL54" s="101">
        <f>AL30*'Investment Summary'!$E18</f>
        <v>1287846.9693647705</v>
      </c>
      <c r="AM54" s="101">
        <f>AM30*'Investment Summary'!$E18</f>
        <v>1287846.9693647705</v>
      </c>
      <c r="AN54" s="101">
        <f>AN30*'Investment Summary'!$E18</f>
        <v>1287846.9693647705</v>
      </c>
      <c r="AO54" s="101">
        <f>AO30*'Investment Summary'!$E18</f>
        <v>1287846.9693647705</v>
      </c>
      <c r="AP54" s="101">
        <f>AP30*'Investment Summary'!$E18</f>
        <v>1287846.9693647705</v>
      </c>
      <c r="AQ54" s="101">
        <f>AQ30*'Investment Summary'!$E18</f>
        <v>1717129.292486361</v>
      </c>
      <c r="AR54" s="101">
        <f>AR30*'Investment Summary'!$E18</f>
        <v>1717129.292486361</v>
      </c>
      <c r="AS54" s="101">
        <f>AS30*'Investment Summary'!$E18</f>
        <v>1717129.292486361</v>
      </c>
      <c r="AT54" s="101">
        <f>AT30*'Investment Summary'!$E18</f>
        <v>1717129.292486361</v>
      </c>
      <c r="AU54" s="101">
        <f>AU30*'Investment Summary'!$E18</f>
        <v>1717129.292486361</v>
      </c>
      <c r="AV54" s="101">
        <f>AV30*'Investment Summary'!$E18</f>
        <v>1717129.292486361</v>
      </c>
      <c r="AW54" s="101">
        <f>AW30*'Investment Summary'!$E18</f>
        <v>1717129.292486361</v>
      </c>
      <c r="AX54" s="101">
        <f>AX30*'Investment Summary'!$E18</f>
        <v>1717129.292486361</v>
      </c>
      <c r="AY54" s="101">
        <f>AY30*'Investment Summary'!$E18</f>
        <v>1717129.292486361</v>
      </c>
      <c r="AZ54" s="101">
        <f>AZ30*'Investment Summary'!$E18</f>
        <v>1717129.292486361</v>
      </c>
      <c r="BA54" s="46">
        <f t="shared" si="17"/>
        <v>42928232.312159032</v>
      </c>
    </row>
    <row r="55" spans="1:53">
      <c r="A55" s="120" t="s">
        <v>16</v>
      </c>
      <c r="B55" s="87"/>
      <c r="C55" s="98">
        <v>0</v>
      </c>
      <c r="D55" s="98">
        <v>0</v>
      </c>
      <c r="E55" s="101">
        <f>E31*'Investment Summary'!$E19</f>
        <v>362894.7711389077</v>
      </c>
      <c r="F55" s="101">
        <f>F31*'Investment Summary'!$E19</f>
        <v>362894.7711389077</v>
      </c>
      <c r="G55" s="101">
        <f>G31*'Investment Summary'!$E19</f>
        <v>362894.7711389077</v>
      </c>
      <c r="H55" s="101">
        <f>H31*'Investment Summary'!$E19</f>
        <v>362894.7711389077</v>
      </c>
      <c r="I55" s="101">
        <f>I31*'Investment Summary'!$E19</f>
        <v>362894.7711389077</v>
      </c>
      <c r="J55" s="101">
        <f>J31*'Investment Summary'!$E19</f>
        <v>362894.7711389077</v>
      </c>
      <c r="K55" s="101">
        <f>K31*'Investment Summary'!$E19</f>
        <v>362894.7711389077</v>
      </c>
      <c r="L55" s="101">
        <f>L31*'Investment Summary'!$E19</f>
        <v>362894.7711389077</v>
      </c>
      <c r="M55" s="101">
        <f>M31*'Investment Summary'!$E19</f>
        <v>290315.8169111262</v>
      </c>
      <c r="N55" s="101">
        <f>N31*'Investment Summary'!$E19</f>
        <v>290315.8169111262</v>
      </c>
      <c r="O55" s="101">
        <f>O31*'Investment Summary'!$E19</f>
        <v>290315.8169111262</v>
      </c>
      <c r="P55" s="101">
        <f>P31*'Investment Summary'!$E19</f>
        <v>290315.8169111262</v>
      </c>
      <c r="Q55" s="101">
        <f>Q31*'Investment Summary'!$E19</f>
        <v>290315.8169111262</v>
      </c>
      <c r="R55" s="101">
        <f>R31*'Investment Summary'!$E19</f>
        <v>290315.8169111262</v>
      </c>
      <c r="S55" s="101">
        <f>S31*'Investment Summary'!$E19</f>
        <v>290315.8169111262</v>
      </c>
      <c r="T55" s="101">
        <f>T31*'Investment Summary'!$E19</f>
        <v>290315.8169111262</v>
      </c>
      <c r="U55" s="101">
        <f>U31*'Investment Summary'!$E19</f>
        <v>290315.8169111262</v>
      </c>
      <c r="V55" s="101">
        <f>V31*'Investment Summary'!$E19</f>
        <v>290315.8169111262</v>
      </c>
      <c r="W55" s="101">
        <f>W31*'Investment Summary'!$E19</f>
        <v>290315.8169111262</v>
      </c>
      <c r="X55" s="101">
        <f>X31*'Investment Summary'!$E19</f>
        <v>290315.8169111262</v>
      </c>
      <c r="Y55" s="101">
        <f>Y31*'Investment Summary'!$E19</f>
        <v>290315.8169111262</v>
      </c>
      <c r="Z55" s="101">
        <f>Z31*'Investment Summary'!$E19</f>
        <v>290315.8169111262</v>
      </c>
      <c r="AA55" s="101">
        <f>AA31*'Investment Summary'!$E19</f>
        <v>290315.8169111262</v>
      </c>
      <c r="AB55" s="101">
        <f>AB31*'Investment Summary'!$E19</f>
        <v>290315.8169111262</v>
      </c>
      <c r="AC55" s="101">
        <f>AC31*'Investment Summary'!$E19</f>
        <v>290315.8169111262</v>
      </c>
      <c r="AD55" s="101">
        <f>AD31*'Investment Summary'!$E19</f>
        <v>290315.8169111262</v>
      </c>
      <c r="AE55" s="101">
        <f>AE31*'Investment Summary'!$E19</f>
        <v>290315.8169111262</v>
      </c>
      <c r="AF55" s="101">
        <f>AF31*'Investment Summary'!$E19</f>
        <v>290315.8169111262</v>
      </c>
      <c r="AG55" s="101">
        <f>AG31*'Investment Summary'!$E19</f>
        <v>870947.45073337841</v>
      </c>
      <c r="AH55" s="101">
        <f>AH31*'Investment Summary'!$E19</f>
        <v>870947.45073337841</v>
      </c>
      <c r="AI55" s="101">
        <f>AI31*'Investment Summary'!$E19</f>
        <v>870947.45073337841</v>
      </c>
      <c r="AJ55" s="101">
        <f>AJ31*'Investment Summary'!$E19</f>
        <v>870947.45073337841</v>
      </c>
      <c r="AK55" s="101">
        <f>AK31*'Investment Summary'!$E19</f>
        <v>870947.45073337841</v>
      </c>
      <c r="AL55" s="101">
        <f>AL31*'Investment Summary'!$E19</f>
        <v>870947.45073337841</v>
      </c>
      <c r="AM55" s="101">
        <f>AM31*'Investment Summary'!$E19</f>
        <v>870947.45073337841</v>
      </c>
      <c r="AN55" s="101">
        <f>AN31*'Investment Summary'!$E19</f>
        <v>870947.45073337841</v>
      </c>
      <c r="AO55" s="101">
        <f>AO31*'Investment Summary'!$E19</f>
        <v>870947.45073337841</v>
      </c>
      <c r="AP55" s="101">
        <f>AP31*'Investment Summary'!$E19</f>
        <v>870947.45073337841</v>
      </c>
      <c r="AQ55" s="101">
        <f>AQ31*'Investment Summary'!$E19</f>
        <v>1161263.2676445048</v>
      </c>
      <c r="AR55" s="101">
        <f>AR31*'Investment Summary'!$E19</f>
        <v>1161263.2676445048</v>
      </c>
      <c r="AS55" s="101">
        <f>AS31*'Investment Summary'!$E19</f>
        <v>1161263.2676445048</v>
      </c>
      <c r="AT55" s="101">
        <f>AT31*'Investment Summary'!$E19</f>
        <v>1161263.2676445048</v>
      </c>
      <c r="AU55" s="101">
        <f>AU31*'Investment Summary'!$E19</f>
        <v>1161263.2676445048</v>
      </c>
      <c r="AV55" s="101">
        <f>AV31*'Investment Summary'!$E19</f>
        <v>1161263.2676445048</v>
      </c>
      <c r="AW55" s="101">
        <f>AW31*'Investment Summary'!$E19</f>
        <v>1161263.2676445048</v>
      </c>
      <c r="AX55" s="101">
        <f>AX31*'Investment Summary'!$E19</f>
        <v>1161263.2676445048</v>
      </c>
      <c r="AY55" s="101">
        <f>AY31*'Investment Summary'!$E19</f>
        <v>1161263.2676445048</v>
      </c>
      <c r="AZ55" s="101">
        <f>AZ31*'Investment Summary'!$E19</f>
        <v>1161263.2676445048</v>
      </c>
      <c r="BA55" s="46">
        <f t="shared" si="17"/>
        <v>29031581.691112634</v>
      </c>
    </row>
    <row r="56" spans="1:53">
      <c r="A56" s="120" t="s">
        <v>17</v>
      </c>
      <c r="B56" s="87"/>
      <c r="C56" s="98">
        <v>0</v>
      </c>
      <c r="D56" s="98">
        <v>0</v>
      </c>
      <c r="E56" s="101">
        <f>E32*'Investment Summary'!$E20</f>
        <v>204281.7027849406</v>
      </c>
      <c r="F56" s="101">
        <f>F32*'Investment Summary'!$E20</f>
        <v>204281.7027849406</v>
      </c>
      <c r="G56" s="101">
        <f>G32*'Investment Summary'!$E20</f>
        <v>204281.7027849406</v>
      </c>
      <c r="H56" s="101">
        <f>H32*'Investment Summary'!$E20</f>
        <v>204281.7027849406</v>
      </c>
      <c r="I56" s="101">
        <f>I32*'Investment Summary'!$E20</f>
        <v>204281.7027849406</v>
      </c>
      <c r="J56" s="101">
        <f>J32*'Investment Summary'!$E20</f>
        <v>204281.7027849406</v>
      </c>
      <c r="K56" s="101">
        <f>K32*'Investment Summary'!$E20</f>
        <v>204281.7027849406</v>
      </c>
      <c r="L56" s="101">
        <f>L32*'Investment Summary'!$E20</f>
        <v>204281.7027849406</v>
      </c>
      <c r="M56" s="101">
        <f>M32*'Investment Summary'!$E20</f>
        <v>163425.36222795252</v>
      </c>
      <c r="N56" s="101">
        <f>N32*'Investment Summary'!$E20</f>
        <v>163425.36222795252</v>
      </c>
      <c r="O56" s="101">
        <f>O32*'Investment Summary'!$E20</f>
        <v>163425.36222795252</v>
      </c>
      <c r="P56" s="101">
        <f>P32*'Investment Summary'!$E20</f>
        <v>163425.36222795252</v>
      </c>
      <c r="Q56" s="101">
        <f>Q32*'Investment Summary'!$E20</f>
        <v>163425.36222795252</v>
      </c>
      <c r="R56" s="101">
        <f>R32*'Investment Summary'!$E20</f>
        <v>163425.36222795252</v>
      </c>
      <c r="S56" s="101">
        <f>S32*'Investment Summary'!$E20</f>
        <v>163425.36222795252</v>
      </c>
      <c r="T56" s="101">
        <f>T32*'Investment Summary'!$E20</f>
        <v>163425.36222795252</v>
      </c>
      <c r="U56" s="101">
        <f>U32*'Investment Summary'!$E20</f>
        <v>163425.36222795252</v>
      </c>
      <c r="V56" s="101">
        <f>V32*'Investment Summary'!$E20</f>
        <v>163425.36222795252</v>
      </c>
      <c r="W56" s="101">
        <f>W32*'Investment Summary'!$E20</f>
        <v>163425.36222795252</v>
      </c>
      <c r="X56" s="101">
        <f>X32*'Investment Summary'!$E20</f>
        <v>163425.36222795252</v>
      </c>
      <c r="Y56" s="101">
        <f>Y32*'Investment Summary'!$E20</f>
        <v>163425.36222795252</v>
      </c>
      <c r="Z56" s="101">
        <f>Z32*'Investment Summary'!$E20</f>
        <v>163425.36222795252</v>
      </c>
      <c r="AA56" s="101">
        <f>AA32*'Investment Summary'!$E20</f>
        <v>163425.36222795252</v>
      </c>
      <c r="AB56" s="101">
        <f>AB32*'Investment Summary'!$E20</f>
        <v>163425.36222795252</v>
      </c>
      <c r="AC56" s="101">
        <f>AC32*'Investment Summary'!$E20</f>
        <v>163425.36222795252</v>
      </c>
      <c r="AD56" s="101">
        <f>AD32*'Investment Summary'!$E20</f>
        <v>163425.36222795252</v>
      </c>
      <c r="AE56" s="101">
        <f>AE32*'Investment Summary'!$E20</f>
        <v>163425.36222795252</v>
      </c>
      <c r="AF56" s="101">
        <f>AF32*'Investment Summary'!$E20</f>
        <v>163425.36222795252</v>
      </c>
      <c r="AG56" s="101">
        <f>AG32*'Investment Summary'!$E20</f>
        <v>490276.08668385743</v>
      </c>
      <c r="AH56" s="101">
        <f>AH32*'Investment Summary'!$E20</f>
        <v>490276.08668385743</v>
      </c>
      <c r="AI56" s="101">
        <f>AI32*'Investment Summary'!$E20</f>
        <v>490276.08668385743</v>
      </c>
      <c r="AJ56" s="101">
        <f>AJ32*'Investment Summary'!$E20</f>
        <v>490276.08668385743</v>
      </c>
      <c r="AK56" s="101">
        <f>AK32*'Investment Summary'!$E20</f>
        <v>490276.08668385743</v>
      </c>
      <c r="AL56" s="101">
        <f>AL32*'Investment Summary'!$E20</f>
        <v>490276.08668385743</v>
      </c>
      <c r="AM56" s="101">
        <f>AM32*'Investment Summary'!$E20</f>
        <v>490276.08668385743</v>
      </c>
      <c r="AN56" s="101">
        <f>AN32*'Investment Summary'!$E20</f>
        <v>490276.08668385743</v>
      </c>
      <c r="AO56" s="101">
        <f>AO32*'Investment Summary'!$E20</f>
        <v>490276.08668385743</v>
      </c>
      <c r="AP56" s="101">
        <f>AP32*'Investment Summary'!$E20</f>
        <v>490276.08668385743</v>
      </c>
      <c r="AQ56" s="101">
        <f>AQ32*'Investment Summary'!$E20</f>
        <v>653701.44891181006</v>
      </c>
      <c r="AR56" s="101">
        <f>AR32*'Investment Summary'!$E20</f>
        <v>653701.44891181006</v>
      </c>
      <c r="AS56" s="101">
        <f>AS32*'Investment Summary'!$E20</f>
        <v>653701.44891181006</v>
      </c>
      <c r="AT56" s="101">
        <f>AT32*'Investment Summary'!$E20</f>
        <v>653701.44891181006</v>
      </c>
      <c r="AU56" s="101">
        <f>AU32*'Investment Summary'!$E20</f>
        <v>653701.44891181006</v>
      </c>
      <c r="AV56" s="101">
        <f>AV32*'Investment Summary'!$E20</f>
        <v>653701.44891181006</v>
      </c>
      <c r="AW56" s="101">
        <f>AW32*'Investment Summary'!$E20</f>
        <v>653701.44891181006</v>
      </c>
      <c r="AX56" s="101">
        <f>AX32*'Investment Summary'!$E20</f>
        <v>653701.44891181006</v>
      </c>
      <c r="AY56" s="101">
        <f>AY32*'Investment Summary'!$E20</f>
        <v>653701.44891181006</v>
      </c>
      <c r="AZ56" s="101">
        <f>AZ32*'Investment Summary'!$E20</f>
        <v>653701.44891181006</v>
      </c>
      <c r="BA56" s="46">
        <f t="shared" si="17"/>
        <v>16342536.222795252</v>
      </c>
    </row>
    <row r="57" spans="1:53">
      <c r="A57" s="120" t="s">
        <v>18</v>
      </c>
      <c r="B57" s="87"/>
      <c r="C57" s="98">
        <v>0</v>
      </c>
      <c r="D57" s="98">
        <v>0</v>
      </c>
      <c r="E57" s="101">
        <f>E33*'Investment Summary'!$E21</f>
        <v>515074.7181401074</v>
      </c>
      <c r="F57" s="101">
        <f>F33*'Investment Summary'!$E21</f>
        <v>515074.7181401074</v>
      </c>
      <c r="G57" s="101">
        <f>G33*'Investment Summary'!$E21</f>
        <v>515074.7181401074</v>
      </c>
      <c r="H57" s="101">
        <f>H33*'Investment Summary'!$E21</f>
        <v>515074.7181401074</v>
      </c>
      <c r="I57" s="101">
        <f>I33*'Investment Summary'!$E21</f>
        <v>515074.7181401074</v>
      </c>
      <c r="J57" s="101">
        <f>J33*'Investment Summary'!$E21</f>
        <v>515074.7181401074</v>
      </c>
      <c r="K57" s="101">
        <f>K33*'Investment Summary'!$E21</f>
        <v>515074.7181401074</v>
      </c>
      <c r="L57" s="101">
        <f>L33*'Investment Summary'!$E21</f>
        <v>515074.7181401074</v>
      </c>
      <c r="M57" s="101">
        <f>M33*'Investment Summary'!$E21</f>
        <v>412059.77451208601</v>
      </c>
      <c r="N57" s="101">
        <f>N33*'Investment Summary'!$E21</f>
        <v>412059.77451208601</v>
      </c>
      <c r="O57" s="101">
        <f>O33*'Investment Summary'!$E21</f>
        <v>412059.77451208601</v>
      </c>
      <c r="P57" s="101">
        <f>P33*'Investment Summary'!$E21</f>
        <v>412059.77451208601</v>
      </c>
      <c r="Q57" s="101">
        <f>Q33*'Investment Summary'!$E21</f>
        <v>412059.77451208601</v>
      </c>
      <c r="R57" s="101">
        <f>R33*'Investment Summary'!$E21</f>
        <v>412059.77451208601</v>
      </c>
      <c r="S57" s="101">
        <f>S33*'Investment Summary'!$E21</f>
        <v>412059.77451208601</v>
      </c>
      <c r="T57" s="101">
        <f>T33*'Investment Summary'!$E21</f>
        <v>412059.77451208601</v>
      </c>
      <c r="U57" s="101">
        <f>U33*'Investment Summary'!$E21</f>
        <v>412059.77451208601</v>
      </c>
      <c r="V57" s="101">
        <f>V33*'Investment Summary'!$E21</f>
        <v>412059.77451208601</v>
      </c>
      <c r="W57" s="101">
        <f>W33*'Investment Summary'!$E21</f>
        <v>412059.77451208601</v>
      </c>
      <c r="X57" s="101">
        <f>X33*'Investment Summary'!$E21</f>
        <v>412059.77451208601</v>
      </c>
      <c r="Y57" s="101">
        <f>Y33*'Investment Summary'!$E21</f>
        <v>412059.77451208601</v>
      </c>
      <c r="Z57" s="101">
        <f>Z33*'Investment Summary'!$E21</f>
        <v>412059.77451208601</v>
      </c>
      <c r="AA57" s="101">
        <f>AA33*'Investment Summary'!$E21</f>
        <v>412059.77451208601</v>
      </c>
      <c r="AB57" s="101">
        <f>AB33*'Investment Summary'!$E21</f>
        <v>412059.77451208601</v>
      </c>
      <c r="AC57" s="101">
        <f>AC33*'Investment Summary'!$E21</f>
        <v>412059.77451208601</v>
      </c>
      <c r="AD57" s="101">
        <f>AD33*'Investment Summary'!$E21</f>
        <v>412059.77451208601</v>
      </c>
      <c r="AE57" s="101">
        <f>AE33*'Investment Summary'!$E21</f>
        <v>412059.77451208601</v>
      </c>
      <c r="AF57" s="101">
        <f>AF33*'Investment Summary'!$E21</f>
        <v>412059.77451208601</v>
      </c>
      <c r="AG57" s="101">
        <f>AG33*'Investment Summary'!$E21</f>
        <v>1236179.3235362577</v>
      </c>
      <c r="AH57" s="101">
        <f>AH33*'Investment Summary'!$E21</f>
        <v>1236179.3235362577</v>
      </c>
      <c r="AI57" s="101">
        <f>AI33*'Investment Summary'!$E21</f>
        <v>1236179.3235362577</v>
      </c>
      <c r="AJ57" s="101">
        <f>AJ33*'Investment Summary'!$E21</f>
        <v>1236179.3235362577</v>
      </c>
      <c r="AK57" s="101">
        <f>AK33*'Investment Summary'!$E21</f>
        <v>1236179.3235362577</v>
      </c>
      <c r="AL57" s="101">
        <f>AL33*'Investment Summary'!$E21</f>
        <v>1236179.3235362577</v>
      </c>
      <c r="AM57" s="101">
        <f>AM33*'Investment Summary'!$E21</f>
        <v>1236179.3235362577</v>
      </c>
      <c r="AN57" s="101">
        <f>AN33*'Investment Summary'!$E21</f>
        <v>1236179.3235362577</v>
      </c>
      <c r="AO57" s="101">
        <f>AO33*'Investment Summary'!$E21</f>
        <v>1236179.3235362577</v>
      </c>
      <c r="AP57" s="101">
        <f>AP33*'Investment Summary'!$E21</f>
        <v>1236179.3235362577</v>
      </c>
      <c r="AQ57" s="101">
        <f>AQ33*'Investment Summary'!$E21</f>
        <v>1648239.098048344</v>
      </c>
      <c r="AR57" s="101">
        <f>AR33*'Investment Summary'!$E21</f>
        <v>1648239.098048344</v>
      </c>
      <c r="AS57" s="101">
        <f>AS33*'Investment Summary'!$E21</f>
        <v>1648239.098048344</v>
      </c>
      <c r="AT57" s="101">
        <f>AT33*'Investment Summary'!$E21</f>
        <v>1648239.098048344</v>
      </c>
      <c r="AU57" s="101">
        <f>AU33*'Investment Summary'!$E21</f>
        <v>1648239.098048344</v>
      </c>
      <c r="AV57" s="101">
        <f>AV33*'Investment Summary'!$E21</f>
        <v>1648239.098048344</v>
      </c>
      <c r="AW57" s="101">
        <f>AW33*'Investment Summary'!$E21</f>
        <v>1648239.098048344</v>
      </c>
      <c r="AX57" s="101">
        <f>AX33*'Investment Summary'!$E21</f>
        <v>1648239.098048344</v>
      </c>
      <c r="AY57" s="101">
        <f>AY33*'Investment Summary'!$E21</f>
        <v>1648239.098048344</v>
      </c>
      <c r="AZ57" s="101">
        <f>AZ33*'Investment Summary'!$E21</f>
        <v>1648239.098048344</v>
      </c>
      <c r="BA57" s="46">
        <f t="shared" si="17"/>
        <v>41205977.451208599</v>
      </c>
    </row>
    <row r="58" spans="1:53">
      <c r="A58" s="120" t="s">
        <v>19</v>
      </c>
      <c r="B58" s="87"/>
      <c r="C58" s="98">
        <v>0</v>
      </c>
      <c r="D58" s="98">
        <v>0</v>
      </c>
      <c r="E58" s="101">
        <f>E34*'Investment Summary'!$E22</f>
        <v>812565.84458151949</v>
      </c>
      <c r="F58" s="101">
        <f>F34*'Investment Summary'!$E22</f>
        <v>812565.84458151949</v>
      </c>
      <c r="G58" s="101">
        <f>G34*'Investment Summary'!$E22</f>
        <v>812565.84458151949</v>
      </c>
      <c r="H58" s="101">
        <f>H34*'Investment Summary'!$E22</f>
        <v>812565.84458151949</v>
      </c>
      <c r="I58" s="101">
        <f>I34*'Investment Summary'!$E22</f>
        <v>812565.84458151949</v>
      </c>
      <c r="J58" s="101">
        <f>J34*'Investment Summary'!$E22</f>
        <v>812565.84458151949</v>
      </c>
      <c r="K58" s="101">
        <f>K34*'Investment Summary'!$E22</f>
        <v>812565.84458151949</v>
      </c>
      <c r="L58" s="101">
        <f>L34*'Investment Summary'!$E22</f>
        <v>812565.84458151949</v>
      </c>
      <c r="M58" s="101">
        <f>M34*'Investment Summary'!$E22</f>
        <v>650052.67566521571</v>
      </c>
      <c r="N58" s="101">
        <f>N34*'Investment Summary'!$E22</f>
        <v>650052.67566521571</v>
      </c>
      <c r="O58" s="101">
        <f>O34*'Investment Summary'!$E22</f>
        <v>650052.67566521571</v>
      </c>
      <c r="P58" s="101">
        <f>P34*'Investment Summary'!$E22</f>
        <v>650052.67566521571</v>
      </c>
      <c r="Q58" s="101">
        <f>Q34*'Investment Summary'!$E22</f>
        <v>650052.67566521571</v>
      </c>
      <c r="R58" s="101">
        <f>R34*'Investment Summary'!$E22</f>
        <v>650052.67566521571</v>
      </c>
      <c r="S58" s="101">
        <f>S34*'Investment Summary'!$E22</f>
        <v>650052.67566521571</v>
      </c>
      <c r="T58" s="101">
        <f>T34*'Investment Summary'!$E22</f>
        <v>650052.67566521571</v>
      </c>
      <c r="U58" s="101">
        <f>U34*'Investment Summary'!$E22</f>
        <v>650052.67566521571</v>
      </c>
      <c r="V58" s="101">
        <f>V34*'Investment Summary'!$E22</f>
        <v>650052.67566521571</v>
      </c>
      <c r="W58" s="101">
        <f>W34*'Investment Summary'!$E22</f>
        <v>650052.67566521571</v>
      </c>
      <c r="X58" s="101">
        <f>X34*'Investment Summary'!$E22</f>
        <v>650052.67566521571</v>
      </c>
      <c r="Y58" s="101">
        <f>Y34*'Investment Summary'!$E22</f>
        <v>650052.67566521571</v>
      </c>
      <c r="Z58" s="101">
        <f>Z34*'Investment Summary'!$E22</f>
        <v>650052.67566521571</v>
      </c>
      <c r="AA58" s="101">
        <f>AA34*'Investment Summary'!$E22</f>
        <v>650052.67566521571</v>
      </c>
      <c r="AB58" s="101">
        <f>AB34*'Investment Summary'!$E22</f>
        <v>650052.67566521571</v>
      </c>
      <c r="AC58" s="101">
        <f>AC34*'Investment Summary'!$E22</f>
        <v>650052.67566521571</v>
      </c>
      <c r="AD58" s="101">
        <f>AD34*'Investment Summary'!$E22</f>
        <v>650052.67566521571</v>
      </c>
      <c r="AE58" s="101">
        <f>AE34*'Investment Summary'!$E22</f>
        <v>650052.67566521571</v>
      </c>
      <c r="AF58" s="101">
        <f>AF34*'Investment Summary'!$E22</f>
        <v>650052.67566521571</v>
      </c>
      <c r="AG58" s="101">
        <f>AG34*'Investment Summary'!$E22</f>
        <v>1950158.0269956465</v>
      </c>
      <c r="AH58" s="101">
        <f>AH34*'Investment Summary'!$E22</f>
        <v>1950158.0269956465</v>
      </c>
      <c r="AI58" s="101">
        <f>AI34*'Investment Summary'!$E22</f>
        <v>1950158.0269956465</v>
      </c>
      <c r="AJ58" s="101">
        <f>AJ34*'Investment Summary'!$E22</f>
        <v>1950158.0269956465</v>
      </c>
      <c r="AK58" s="101">
        <f>AK34*'Investment Summary'!$E22</f>
        <v>1950158.0269956465</v>
      </c>
      <c r="AL58" s="101">
        <f>AL34*'Investment Summary'!$E22</f>
        <v>1950158.0269956465</v>
      </c>
      <c r="AM58" s="101">
        <f>AM34*'Investment Summary'!$E22</f>
        <v>1950158.0269956465</v>
      </c>
      <c r="AN58" s="101">
        <f>AN34*'Investment Summary'!$E22</f>
        <v>1950158.0269956465</v>
      </c>
      <c r="AO58" s="101">
        <f>AO34*'Investment Summary'!$E22</f>
        <v>1950158.0269956465</v>
      </c>
      <c r="AP58" s="101">
        <f>AP34*'Investment Summary'!$E22</f>
        <v>1950158.0269956465</v>
      </c>
      <c r="AQ58" s="101">
        <f>AQ34*'Investment Summary'!$E22</f>
        <v>2600210.7026608628</v>
      </c>
      <c r="AR58" s="101">
        <f>AR34*'Investment Summary'!$E22</f>
        <v>2600210.7026608628</v>
      </c>
      <c r="AS58" s="101">
        <f>AS34*'Investment Summary'!$E22</f>
        <v>2600210.7026608628</v>
      </c>
      <c r="AT58" s="101">
        <f>AT34*'Investment Summary'!$E22</f>
        <v>2600210.7026608628</v>
      </c>
      <c r="AU58" s="101">
        <f>AU34*'Investment Summary'!$E22</f>
        <v>2600210.7026608628</v>
      </c>
      <c r="AV58" s="101">
        <f>AV34*'Investment Summary'!$E22</f>
        <v>2600210.7026608628</v>
      </c>
      <c r="AW58" s="101">
        <f>AW34*'Investment Summary'!$E22</f>
        <v>2600210.7026608628</v>
      </c>
      <c r="AX58" s="101">
        <f>AX34*'Investment Summary'!$E22</f>
        <v>2600210.7026608628</v>
      </c>
      <c r="AY58" s="101">
        <f>AY34*'Investment Summary'!$E22</f>
        <v>2600210.7026608628</v>
      </c>
      <c r="AZ58" s="101">
        <f>AZ34*'Investment Summary'!$E22</f>
        <v>2600210.7026608628</v>
      </c>
      <c r="BA58" s="46">
        <f t="shared" si="17"/>
        <v>65005267.5665216</v>
      </c>
    </row>
    <row r="59" spans="1:53">
      <c r="A59" s="120" t="s">
        <v>20</v>
      </c>
      <c r="B59" s="87"/>
      <c r="C59" s="98">
        <v>0</v>
      </c>
      <c r="D59" s="98">
        <v>0</v>
      </c>
      <c r="E59" s="101">
        <f>E35*'Investment Summary'!$E23</f>
        <v>242298.24608421867</v>
      </c>
      <c r="F59" s="101">
        <f>F35*'Investment Summary'!$E23</f>
        <v>242298.24608421867</v>
      </c>
      <c r="G59" s="101">
        <f>G35*'Investment Summary'!$E23</f>
        <v>242298.24608421867</v>
      </c>
      <c r="H59" s="101">
        <f>H35*'Investment Summary'!$E23</f>
        <v>242298.24608421867</v>
      </c>
      <c r="I59" s="101">
        <f>I35*'Investment Summary'!$E23</f>
        <v>242298.24608421867</v>
      </c>
      <c r="J59" s="101">
        <f>J35*'Investment Summary'!$E23</f>
        <v>242298.24608421867</v>
      </c>
      <c r="K59" s="101">
        <f>K35*'Investment Summary'!$E23</f>
        <v>242298.24608421867</v>
      </c>
      <c r="L59" s="101">
        <f>L35*'Investment Summary'!$E23</f>
        <v>242298.24608421867</v>
      </c>
      <c r="M59" s="101">
        <f>M35*'Investment Summary'!$E23</f>
        <v>193838.59686737496</v>
      </c>
      <c r="N59" s="101">
        <f>N35*'Investment Summary'!$E23</f>
        <v>193838.59686737496</v>
      </c>
      <c r="O59" s="101">
        <f>O35*'Investment Summary'!$E23</f>
        <v>193838.59686737496</v>
      </c>
      <c r="P59" s="101">
        <f>P35*'Investment Summary'!$E23</f>
        <v>193838.59686737496</v>
      </c>
      <c r="Q59" s="101">
        <f>Q35*'Investment Summary'!$E23</f>
        <v>193838.59686737496</v>
      </c>
      <c r="R59" s="101">
        <f>R35*'Investment Summary'!$E23</f>
        <v>193838.59686737496</v>
      </c>
      <c r="S59" s="101">
        <f>S35*'Investment Summary'!$E23</f>
        <v>193838.59686737496</v>
      </c>
      <c r="T59" s="101">
        <f>T35*'Investment Summary'!$E23</f>
        <v>193838.59686737496</v>
      </c>
      <c r="U59" s="101">
        <f>U35*'Investment Summary'!$E23</f>
        <v>193838.59686737496</v>
      </c>
      <c r="V59" s="101">
        <f>V35*'Investment Summary'!$E23</f>
        <v>193838.59686737496</v>
      </c>
      <c r="W59" s="101">
        <f>W35*'Investment Summary'!$E23</f>
        <v>193838.59686737496</v>
      </c>
      <c r="X59" s="101">
        <f>X35*'Investment Summary'!$E23</f>
        <v>193838.59686737496</v>
      </c>
      <c r="Y59" s="101">
        <f>Y35*'Investment Summary'!$E23</f>
        <v>193838.59686737496</v>
      </c>
      <c r="Z59" s="101">
        <f>Z35*'Investment Summary'!$E23</f>
        <v>193838.59686737496</v>
      </c>
      <c r="AA59" s="101">
        <f>AA35*'Investment Summary'!$E23</f>
        <v>193838.59686737496</v>
      </c>
      <c r="AB59" s="101">
        <f>AB35*'Investment Summary'!$E23</f>
        <v>193838.59686737496</v>
      </c>
      <c r="AC59" s="101">
        <f>AC35*'Investment Summary'!$E23</f>
        <v>193838.59686737496</v>
      </c>
      <c r="AD59" s="101">
        <f>AD35*'Investment Summary'!$E23</f>
        <v>193838.59686737496</v>
      </c>
      <c r="AE59" s="101">
        <f>AE35*'Investment Summary'!$E23</f>
        <v>193838.59686737496</v>
      </c>
      <c r="AF59" s="101">
        <f>AF35*'Investment Summary'!$E23</f>
        <v>193838.59686737496</v>
      </c>
      <c r="AG59" s="101">
        <f>AG35*'Investment Summary'!$E23</f>
        <v>581515.79060212476</v>
      </c>
      <c r="AH59" s="101">
        <f>AH35*'Investment Summary'!$E23</f>
        <v>581515.79060212476</v>
      </c>
      <c r="AI59" s="101">
        <f>AI35*'Investment Summary'!$E23</f>
        <v>581515.79060212476</v>
      </c>
      <c r="AJ59" s="101">
        <f>AJ35*'Investment Summary'!$E23</f>
        <v>581515.79060212476</v>
      </c>
      <c r="AK59" s="101">
        <f>AK35*'Investment Summary'!$E23</f>
        <v>581515.79060212476</v>
      </c>
      <c r="AL59" s="101">
        <f>AL35*'Investment Summary'!$E23</f>
        <v>581515.79060212476</v>
      </c>
      <c r="AM59" s="101">
        <f>AM35*'Investment Summary'!$E23</f>
        <v>581515.79060212476</v>
      </c>
      <c r="AN59" s="101">
        <f>AN35*'Investment Summary'!$E23</f>
        <v>581515.79060212476</v>
      </c>
      <c r="AO59" s="101">
        <f>AO35*'Investment Summary'!$E23</f>
        <v>581515.79060212476</v>
      </c>
      <c r="AP59" s="101">
        <f>AP35*'Investment Summary'!$E23</f>
        <v>581515.79060212476</v>
      </c>
      <c r="AQ59" s="101">
        <f>AQ35*'Investment Summary'!$E23</f>
        <v>775354.38746949984</v>
      </c>
      <c r="AR59" s="101">
        <f>AR35*'Investment Summary'!$E23</f>
        <v>775354.38746949984</v>
      </c>
      <c r="AS59" s="101">
        <f>AS35*'Investment Summary'!$E23</f>
        <v>775354.38746949984</v>
      </c>
      <c r="AT59" s="101">
        <f>AT35*'Investment Summary'!$E23</f>
        <v>775354.38746949984</v>
      </c>
      <c r="AU59" s="101">
        <f>AU35*'Investment Summary'!$E23</f>
        <v>775354.38746949984</v>
      </c>
      <c r="AV59" s="101">
        <f>AV35*'Investment Summary'!$E23</f>
        <v>775354.38746949984</v>
      </c>
      <c r="AW59" s="101">
        <f>AW35*'Investment Summary'!$E23</f>
        <v>775354.38746949984</v>
      </c>
      <c r="AX59" s="101">
        <f>AX35*'Investment Summary'!$E23</f>
        <v>775354.38746949984</v>
      </c>
      <c r="AY59" s="101">
        <f>AY35*'Investment Summary'!$E23</f>
        <v>775354.38746949984</v>
      </c>
      <c r="AZ59" s="101">
        <f>AZ35*'Investment Summary'!$E23</f>
        <v>775354.38746949984</v>
      </c>
      <c r="BA59" s="46">
        <f t="shared" si="17"/>
        <v>19383859.686737504</v>
      </c>
    </row>
    <row r="60" spans="1:53">
      <c r="A60" s="53" t="s">
        <v>22</v>
      </c>
      <c r="C60" s="102">
        <f>ROUND(C37,-4)</f>
        <v>0</v>
      </c>
      <c r="D60" s="102">
        <f>ROUND(D37,-4)</f>
        <v>0</v>
      </c>
      <c r="E60" s="102">
        <f>SUM(E41:E59)</f>
        <v>29777120.445485651</v>
      </c>
      <c r="F60" s="102">
        <f t="shared" ref="F60:AZ60" si="18">SUM(F41:F59)</f>
        <v>29777120.445485651</v>
      </c>
      <c r="G60" s="102">
        <f t="shared" si="18"/>
        <v>29777120.445485651</v>
      </c>
      <c r="H60" s="102">
        <f t="shared" si="18"/>
        <v>29777120.445485651</v>
      </c>
      <c r="I60" s="102">
        <f t="shared" si="18"/>
        <v>29777120.445485651</v>
      </c>
      <c r="J60" s="102">
        <f t="shared" si="18"/>
        <v>29777120.445485651</v>
      </c>
      <c r="K60" s="102">
        <f t="shared" si="18"/>
        <v>29777120.445485651</v>
      </c>
      <c r="L60" s="102">
        <f t="shared" si="18"/>
        <v>29777120.445485651</v>
      </c>
      <c r="M60" s="102">
        <f t="shared" si="18"/>
        <v>23821696.356388528</v>
      </c>
      <c r="N60" s="102">
        <f t="shared" si="18"/>
        <v>23821696.356388528</v>
      </c>
      <c r="O60" s="102">
        <f t="shared" si="18"/>
        <v>23821696.356388528</v>
      </c>
      <c r="P60" s="102">
        <f t="shared" si="18"/>
        <v>23821696.356388528</v>
      </c>
      <c r="Q60" s="102">
        <f t="shared" si="18"/>
        <v>23821696.356388528</v>
      </c>
      <c r="R60" s="102">
        <f t="shared" si="18"/>
        <v>23821696.356388528</v>
      </c>
      <c r="S60" s="102">
        <f t="shared" si="18"/>
        <v>23821696.356388528</v>
      </c>
      <c r="T60" s="102">
        <f t="shared" si="18"/>
        <v>23821696.356388528</v>
      </c>
      <c r="U60" s="102">
        <f t="shared" si="18"/>
        <v>23821696.356388528</v>
      </c>
      <c r="V60" s="102">
        <f t="shared" si="18"/>
        <v>23821696.356388528</v>
      </c>
      <c r="W60" s="102">
        <f t="shared" si="18"/>
        <v>23821696.356388528</v>
      </c>
      <c r="X60" s="102">
        <f t="shared" si="18"/>
        <v>23821696.356388528</v>
      </c>
      <c r="Y60" s="102">
        <f t="shared" si="18"/>
        <v>23821696.356388528</v>
      </c>
      <c r="Z60" s="102">
        <f t="shared" si="18"/>
        <v>23821696.356388528</v>
      </c>
      <c r="AA60" s="102">
        <f t="shared" si="18"/>
        <v>23821696.356388528</v>
      </c>
      <c r="AB60" s="102">
        <f t="shared" si="18"/>
        <v>23821696.356388528</v>
      </c>
      <c r="AC60" s="102">
        <f t="shared" si="18"/>
        <v>23821696.356388528</v>
      </c>
      <c r="AD60" s="102">
        <f t="shared" si="18"/>
        <v>23821696.356388528</v>
      </c>
      <c r="AE60" s="102">
        <f t="shared" si="18"/>
        <v>23821696.356388528</v>
      </c>
      <c r="AF60" s="102">
        <f t="shared" si="18"/>
        <v>23821696.356388528</v>
      </c>
      <c r="AG60" s="102">
        <f t="shared" si="18"/>
        <v>32476944.855681114</v>
      </c>
      <c r="AH60" s="102">
        <f t="shared" si="18"/>
        <v>32476944.855681114</v>
      </c>
      <c r="AI60" s="102">
        <f t="shared" si="18"/>
        <v>32476944.855681114</v>
      </c>
      <c r="AJ60" s="102">
        <f t="shared" si="18"/>
        <v>32476944.855681114</v>
      </c>
      <c r="AK60" s="102">
        <f t="shared" si="18"/>
        <v>32476944.855681114</v>
      </c>
      <c r="AL60" s="102">
        <f t="shared" si="18"/>
        <v>32476944.855681114</v>
      </c>
      <c r="AM60" s="102">
        <f t="shared" si="18"/>
        <v>32476944.855681114</v>
      </c>
      <c r="AN60" s="102">
        <f t="shared" si="18"/>
        <v>32476944.855681114</v>
      </c>
      <c r="AO60" s="102">
        <f t="shared" si="18"/>
        <v>32476944.855681114</v>
      </c>
      <c r="AP60" s="102">
        <f t="shared" si="18"/>
        <v>32476944.855681114</v>
      </c>
      <c r="AQ60" s="102">
        <f t="shared" si="18"/>
        <v>36804569.105327412</v>
      </c>
      <c r="AR60" s="102">
        <f t="shared" si="18"/>
        <v>36804569.105327412</v>
      </c>
      <c r="AS60" s="102">
        <f t="shared" si="18"/>
        <v>36804569.105327412</v>
      </c>
      <c r="AT60" s="102">
        <f t="shared" si="18"/>
        <v>36804569.105327412</v>
      </c>
      <c r="AU60" s="102">
        <f t="shared" si="18"/>
        <v>36804569.105327412</v>
      </c>
      <c r="AV60" s="102">
        <f t="shared" si="18"/>
        <v>36804569.105327412</v>
      </c>
      <c r="AW60" s="102">
        <f t="shared" si="18"/>
        <v>36804569.105327412</v>
      </c>
      <c r="AX60" s="102">
        <f t="shared" si="18"/>
        <v>36804569.105327412</v>
      </c>
      <c r="AY60" s="102">
        <f t="shared" si="18"/>
        <v>36804569.105327412</v>
      </c>
      <c r="AZ60" s="102">
        <f t="shared" si="18"/>
        <v>36804569.105327412</v>
      </c>
      <c r="BA60" s="100">
        <f>SUM(BA41:BA59)</f>
        <v>1407466030.3017411</v>
      </c>
    </row>
    <row r="61" spans="1:53">
      <c r="B61" s="2" t="s">
        <v>122</v>
      </c>
      <c r="C61" s="99">
        <f>NPV(0.04,C60:AZ60)</f>
        <v>547461370.56929719</v>
      </c>
      <c r="D61"/>
      <c r="F61" s="96"/>
      <c r="G61" s="96"/>
      <c r="H61" s="96"/>
      <c r="I61" s="96"/>
      <c r="J61" s="96"/>
      <c r="K61" s="96"/>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row>
    <row r="62" spans="1:53">
      <c r="A62" s="2" t="s">
        <v>85</v>
      </c>
      <c r="C62"/>
      <c r="D62"/>
      <c r="I62" s="1"/>
      <c r="J62" s="1"/>
    </row>
    <row r="63" spans="1:53">
      <c r="A63" s="4" t="s">
        <v>0</v>
      </c>
      <c r="B63" s="4"/>
      <c r="C63" s="11">
        <v>1</v>
      </c>
      <c r="D63" s="11">
        <v>2</v>
      </c>
      <c r="E63" s="7">
        <v>3</v>
      </c>
      <c r="F63" s="7">
        <f>E63+1</f>
        <v>4</v>
      </c>
      <c r="G63" s="7">
        <f t="shared" ref="G63" si="19">F63+1</f>
        <v>5</v>
      </c>
      <c r="H63" s="7">
        <f t="shared" ref="H63" si="20">G63+1</f>
        <v>6</v>
      </c>
      <c r="I63" s="7">
        <f t="shared" ref="I63" si="21">H63+1</f>
        <v>7</v>
      </c>
      <c r="J63" s="7">
        <f t="shared" ref="J63" si="22">I63+1</f>
        <v>8</v>
      </c>
      <c r="K63" s="7">
        <f t="shared" ref="K63" si="23">J63+1</f>
        <v>9</v>
      </c>
      <c r="L63" s="7">
        <f t="shared" ref="L63" si="24">K63+1</f>
        <v>10</v>
      </c>
      <c r="M63" s="7">
        <f t="shared" ref="M63" si="25">L63+1</f>
        <v>11</v>
      </c>
      <c r="N63" s="7">
        <f t="shared" ref="N63" si="26">M63+1</f>
        <v>12</v>
      </c>
      <c r="O63" s="7">
        <f t="shared" ref="O63" si="27">N63+1</f>
        <v>13</v>
      </c>
      <c r="P63" s="7">
        <f t="shared" ref="P63" si="28">O63+1</f>
        <v>14</v>
      </c>
      <c r="Q63" s="7">
        <f t="shared" ref="Q63" si="29">P63+1</f>
        <v>15</v>
      </c>
      <c r="R63" s="7">
        <f t="shared" ref="R63" si="30">Q63+1</f>
        <v>16</v>
      </c>
      <c r="S63" s="7">
        <f t="shared" ref="S63" si="31">R63+1</f>
        <v>17</v>
      </c>
      <c r="T63" s="7">
        <f t="shared" ref="T63" si="32">S63+1</f>
        <v>18</v>
      </c>
      <c r="U63" s="7">
        <f t="shared" ref="U63" si="33">T63+1</f>
        <v>19</v>
      </c>
      <c r="V63" s="7">
        <f t="shared" ref="V63" si="34">U63+1</f>
        <v>20</v>
      </c>
      <c r="W63" s="7">
        <f t="shared" ref="W63" si="35">V63+1</f>
        <v>21</v>
      </c>
      <c r="X63" s="7">
        <f t="shared" ref="X63" si="36">W63+1</f>
        <v>22</v>
      </c>
      <c r="Y63" s="7">
        <f t="shared" ref="Y63" si="37">X63+1</f>
        <v>23</v>
      </c>
      <c r="Z63" s="7">
        <f t="shared" ref="Z63" si="38">Y63+1</f>
        <v>24</v>
      </c>
      <c r="AA63" s="7">
        <f>Z63+1</f>
        <v>25</v>
      </c>
      <c r="AB63" s="7">
        <f t="shared" ref="AB63" si="39">AA63+1</f>
        <v>26</v>
      </c>
      <c r="AC63" s="7">
        <f t="shared" ref="AC63" si="40">AB63+1</f>
        <v>27</v>
      </c>
      <c r="AD63" s="7">
        <f t="shared" ref="AD63" si="41">AC63+1</f>
        <v>28</v>
      </c>
      <c r="AE63" s="7">
        <f t="shared" ref="AE63" si="42">AD63+1</f>
        <v>29</v>
      </c>
      <c r="AF63" s="7">
        <f t="shared" ref="AF63" si="43">AE63+1</f>
        <v>30</v>
      </c>
      <c r="AG63" s="7">
        <f t="shared" ref="AG63" si="44">AF63+1</f>
        <v>31</v>
      </c>
      <c r="AH63" s="7">
        <f t="shared" ref="AH63" si="45">AG63+1</f>
        <v>32</v>
      </c>
      <c r="AI63" s="7">
        <f t="shared" ref="AI63" si="46">AH63+1</f>
        <v>33</v>
      </c>
      <c r="AJ63" s="7">
        <f t="shared" ref="AJ63" si="47">AI63+1</f>
        <v>34</v>
      </c>
      <c r="AK63" s="7">
        <f t="shared" ref="AK63" si="48">AJ63+1</f>
        <v>35</v>
      </c>
      <c r="AL63" s="7">
        <f t="shared" ref="AL63" si="49">AK63+1</f>
        <v>36</v>
      </c>
      <c r="AM63" s="7">
        <f t="shared" ref="AM63" si="50">AL63+1</f>
        <v>37</v>
      </c>
      <c r="AN63" s="7">
        <f t="shared" ref="AN63" si="51">AM63+1</f>
        <v>38</v>
      </c>
      <c r="AO63" s="7">
        <f t="shared" ref="AO63" si="52">AN63+1</f>
        <v>39</v>
      </c>
      <c r="AP63" s="7">
        <f t="shared" ref="AP63" si="53">AO63+1</f>
        <v>40</v>
      </c>
      <c r="AQ63" s="7">
        <f t="shared" ref="AQ63" si="54">AP63+1</f>
        <v>41</v>
      </c>
      <c r="AR63" s="7">
        <f t="shared" ref="AR63" si="55">AQ63+1</f>
        <v>42</v>
      </c>
      <c r="AS63" s="7">
        <f t="shared" ref="AS63" si="56">AR63+1</f>
        <v>43</v>
      </c>
      <c r="AT63" s="7">
        <f t="shared" ref="AT63" si="57">AS63+1</f>
        <v>44</v>
      </c>
      <c r="AU63" s="7">
        <f t="shared" ref="AU63" si="58">AT63+1</f>
        <v>45</v>
      </c>
      <c r="AV63" s="7">
        <f t="shared" ref="AV63" si="59">AU63+1</f>
        <v>46</v>
      </c>
      <c r="AW63" s="7">
        <f t="shared" ref="AW63" si="60">AV63+1</f>
        <v>47</v>
      </c>
      <c r="AX63" s="7">
        <f t="shared" ref="AX63" si="61">AW63+1</f>
        <v>48</v>
      </c>
      <c r="AY63" s="7">
        <f t="shared" ref="AY63" si="62">AX63+1</f>
        <v>49</v>
      </c>
      <c r="AZ63" s="7">
        <f t="shared" ref="AZ63" si="63">AY63+1</f>
        <v>50</v>
      </c>
      <c r="BA63" s="125" t="s">
        <v>22</v>
      </c>
    </row>
    <row r="64" spans="1:53">
      <c r="A64" s="87" t="s">
        <v>2</v>
      </c>
      <c r="B64" s="6"/>
      <c r="C64" s="98">
        <v>0</v>
      </c>
      <c r="D64" s="98">
        <v>0</v>
      </c>
      <c r="E64" s="101">
        <f t="shared" ref="E64:AZ64" si="64">ROUND(E41,-4)</f>
        <v>3870000</v>
      </c>
      <c r="F64" s="101">
        <f t="shared" si="64"/>
        <v>3870000</v>
      </c>
      <c r="G64" s="101">
        <f t="shared" si="64"/>
        <v>3870000</v>
      </c>
      <c r="H64" s="101">
        <f t="shared" si="64"/>
        <v>3870000</v>
      </c>
      <c r="I64" s="101">
        <f t="shared" si="64"/>
        <v>3870000</v>
      </c>
      <c r="J64" s="101">
        <f t="shared" si="64"/>
        <v>3870000</v>
      </c>
      <c r="K64" s="101">
        <f t="shared" si="64"/>
        <v>3870000</v>
      </c>
      <c r="L64" s="101">
        <f t="shared" si="64"/>
        <v>3870000</v>
      </c>
      <c r="M64" s="101">
        <f t="shared" si="64"/>
        <v>3100000</v>
      </c>
      <c r="N64" s="101">
        <f t="shared" si="64"/>
        <v>3100000</v>
      </c>
      <c r="O64" s="101">
        <f t="shared" si="64"/>
        <v>3100000</v>
      </c>
      <c r="P64" s="101">
        <f t="shared" si="64"/>
        <v>3100000</v>
      </c>
      <c r="Q64" s="101">
        <f t="shared" si="64"/>
        <v>3100000</v>
      </c>
      <c r="R64" s="101">
        <f t="shared" si="64"/>
        <v>3100000</v>
      </c>
      <c r="S64" s="101">
        <f t="shared" si="64"/>
        <v>3100000</v>
      </c>
      <c r="T64" s="101">
        <f t="shared" si="64"/>
        <v>3100000</v>
      </c>
      <c r="U64" s="101">
        <f t="shared" si="64"/>
        <v>3100000</v>
      </c>
      <c r="V64" s="101">
        <f t="shared" si="64"/>
        <v>3100000</v>
      </c>
      <c r="W64" s="101">
        <f t="shared" si="64"/>
        <v>3100000</v>
      </c>
      <c r="X64" s="101">
        <f t="shared" si="64"/>
        <v>3100000</v>
      </c>
      <c r="Y64" s="101">
        <f t="shared" si="64"/>
        <v>3100000</v>
      </c>
      <c r="Z64" s="101">
        <f t="shared" si="64"/>
        <v>3100000</v>
      </c>
      <c r="AA64" s="101">
        <f t="shared" si="64"/>
        <v>3100000</v>
      </c>
      <c r="AB64" s="101">
        <f t="shared" si="64"/>
        <v>3100000</v>
      </c>
      <c r="AC64" s="101">
        <f t="shared" si="64"/>
        <v>3100000</v>
      </c>
      <c r="AD64" s="101">
        <f t="shared" si="64"/>
        <v>3100000</v>
      </c>
      <c r="AE64" s="101">
        <f t="shared" si="64"/>
        <v>3100000</v>
      </c>
      <c r="AF64" s="101">
        <f t="shared" si="64"/>
        <v>3100000</v>
      </c>
      <c r="AG64" s="101">
        <f t="shared" si="64"/>
        <v>3100000</v>
      </c>
      <c r="AH64" s="101">
        <f t="shared" si="64"/>
        <v>3100000</v>
      </c>
      <c r="AI64" s="101">
        <f t="shared" si="64"/>
        <v>3100000</v>
      </c>
      <c r="AJ64" s="101">
        <f t="shared" si="64"/>
        <v>3100000</v>
      </c>
      <c r="AK64" s="101">
        <f t="shared" si="64"/>
        <v>3100000</v>
      </c>
      <c r="AL64" s="101">
        <f t="shared" si="64"/>
        <v>3100000</v>
      </c>
      <c r="AM64" s="101">
        <f t="shared" si="64"/>
        <v>3100000</v>
      </c>
      <c r="AN64" s="101">
        <f t="shared" si="64"/>
        <v>3100000</v>
      </c>
      <c r="AO64" s="101">
        <f t="shared" si="64"/>
        <v>3100000</v>
      </c>
      <c r="AP64" s="101">
        <f t="shared" si="64"/>
        <v>3100000</v>
      </c>
      <c r="AQ64" s="101">
        <f t="shared" si="64"/>
        <v>3100000</v>
      </c>
      <c r="AR64" s="101">
        <f t="shared" si="64"/>
        <v>3100000</v>
      </c>
      <c r="AS64" s="101">
        <f t="shared" si="64"/>
        <v>3100000</v>
      </c>
      <c r="AT64" s="101">
        <f t="shared" si="64"/>
        <v>3100000</v>
      </c>
      <c r="AU64" s="101">
        <f t="shared" si="64"/>
        <v>3100000</v>
      </c>
      <c r="AV64" s="101">
        <f t="shared" si="64"/>
        <v>3100000</v>
      </c>
      <c r="AW64" s="101">
        <f t="shared" si="64"/>
        <v>3100000</v>
      </c>
      <c r="AX64" s="101">
        <f t="shared" si="64"/>
        <v>3100000</v>
      </c>
      <c r="AY64" s="101">
        <f t="shared" si="64"/>
        <v>3100000</v>
      </c>
      <c r="AZ64" s="101">
        <f t="shared" si="64"/>
        <v>3100000</v>
      </c>
      <c r="BA64" s="46">
        <f>SUM(C64:AZ64)</f>
        <v>154960000</v>
      </c>
    </row>
    <row r="65" spans="1:53">
      <c r="A65" s="87" t="s">
        <v>3</v>
      </c>
      <c r="B65" s="6"/>
      <c r="C65" s="98">
        <v>0</v>
      </c>
      <c r="D65" s="98">
        <v>0</v>
      </c>
      <c r="E65" s="101">
        <f t="shared" ref="E65:AZ65" si="65">ROUND(E42,-4)</f>
        <v>2650000</v>
      </c>
      <c r="F65" s="101">
        <f t="shared" si="65"/>
        <v>2650000</v>
      </c>
      <c r="G65" s="101">
        <f t="shared" si="65"/>
        <v>2650000</v>
      </c>
      <c r="H65" s="101">
        <f t="shared" si="65"/>
        <v>2650000</v>
      </c>
      <c r="I65" s="101">
        <f t="shared" si="65"/>
        <v>2650000</v>
      </c>
      <c r="J65" s="101">
        <f t="shared" si="65"/>
        <v>2650000</v>
      </c>
      <c r="K65" s="101">
        <f t="shared" si="65"/>
        <v>2650000</v>
      </c>
      <c r="L65" s="101">
        <f t="shared" si="65"/>
        <v>2650000</v>
      </c>
      <c r="M65" s="101">
        <f t="shared" si="65"/>
        <v>2120000</v>
      </c>
      <c r="N65" s="101">
        <f t="shared" si="65"/>
        <v>2120000</v>
      </c>
      <c r="O65" s="101">
        <f t="shared" si="65"/>
        <v>2120000</v>
      </c>
      <c r="P65" s="101">
        <f t="shared" si="65"/>
        <v>2120000</v>
      </c>
      <c r="Q65" s="101">
        <f t="shared" si="65"/>
        <v>2120000</v>
      </c>
      <c r="R65" s="101">
        <f t="shared" si="65"/>
        <v>2120000</v>
      </c>
      <c r="S65" s="101">
        <f t="shared" si="65"/>
        <v>2120000</v>
      </c>
      <c r="T65" s="101">
        <f t="shared" si="65"/>
        <v>2120000</v>
      </c>
      <c r="U65" s="101">
        <f t="shared" si="65"/>
        <v>2120000</v>
      </c>
      <c r="V65" s="101">
        <f t="shared" si="65"/>
        <v>2120000</v>
      </c>
      <c r="W65" s="101">
        <f t="shared" si="65"/>
        <v>2120000</v>
      </c>
      <c r="X65" s="101">
        <f t="shared" si="65"/>
        <v>2120000</v>
      </c>
      <c r="Y65" s="101">
        <f t="shared" si="65"/>
        <v>2120000</v>
      </c>
      <c r="Z65" s="101">
        <f t="shared" si="65"/>
        <v>2120000</v>
      </c>
      <c r="AA65" s="101">
        <f t="shared" si="65"/>
        <v>2120000</v>
      </c>
      <c r="AB65" s="101">
        <f t="shared" si="65"/>
        <v>2120000</v>
      </c>
      <c r="AC65" s="101">
        <f t="shared" si="65"/>
        <v>2120000</v>
      </c>
      <c r="AD65" s="101">
        <f t="shared" si="65"/>
        <v>2120000</v>
      </c>
      <c r="AE65" s="101">
        <f t="shared" si="65"/>
        <v>2120000</v>
      </c>
      <c r="AF65" s="101">
        <f t="shared" si="65"/>
        <v>2120000</v>
      </c>
      <c r="AG65" s="101">
        <f t="shared" si="65"/>
        <v>2120000</v>
      </c>
      <c r="AH65" s="101">
        <f t="shared" si="65"/>
        <v>2120000</v>
      </c>
      <c r="AI65" s="101">
        <f t="shared" si="65"/>
        <v>2120000</v>
      </c>
      <c r="AJ65" s="101">
        <f t="shared" si="65"/>
        <v>2120000</v>
      </c>
      <c r="AK65" s="101">
        <f t="shared" si="65"/>
        <v>2120000</v>
      </c>
      <c r="AL65" s="101">
        <f t="shared" si="65"/>
        <v>2120000</v>
      </c>
      <c r="AM65" s="101">
        <f t="shared" si="65"/>
        <v>2120000</v>
      </c>
      <c r="AN65" s="101">
        <f t="shared" si="65"/>
        <v>2120000</v>
      </c>
      <c r="AO65" s="101">
        <f t="shared" si="65"/>
        <v>2120000</v>
      </c>
      <c r="AP65" s="101">
        <f t="shared" si="65"/>
        <v>2120000</v>
      </c>
      <c r="AQ65" s="101">
        <f t="shared" si="65"/>
        <v>2120000</v>
      </c>
      <c r="AR65" s="101">
        <f t="shared" si="65"/>
        <v>2120000</v>
      </c>
      <c r="AS65" s="101">
        <f t="shared" si="65"/>
        <v>2120000</v>
      </c>
      <c r="AT65" s="101">
        <f t="shared" si="65"/>
        <v>2120000</v>
      </c>
      <c r="AU65" s="101">
        <f t="shared" si="65"/>
        <v>2120000</v>
      </c>
      <c r="AV65" s="101">
        <f t="shared" si="65"/>
        <v>2120000</v>
      </c>
      <c r="AW65" s="101">
        <f t="shared" si="65"/>
        <v>2120000</v>
      </c>
      <c r="AX65" s="101">
        <f t="shared" si="65"/>
        <v>2120000</v>
      </c>
      <c r="AY65" s="101">
        <f t="shared" si="65"/>
        <v>2120000</v>
      </c>
      <c r="AZ65" s="101">
        <f t="shared" si="65"/>
        <v>2120000</v>
      </c>
      <c r="BA65" s="46">
        <f t="shared" ref="BA65:BA82" si="66">SUM(C65:AZ65)</f>
        <v>106000000</v>
      </c>
    </row>
    <row r="66" spans="1:53">
      <c r="A66" s="87" t="s">
        <v>4</v>
      </c>
      <c r="B66" s="6"/>
      <c r="C66" s="98">
        <v>0</v>
      </c>
      <c r="D66" s="98">
        <v>0</v>
      </c>
      <c r="E66" s="101">
        <f t="shared" ref="E66:AZ66" si="67">ROUND(E43,-4)</f>
        <v>6210000</v>
      </c>
      <c r="F66" s="101">
        <f t="shared" si="67"/>
        <v>6210000</v>
      </c>
      <c r="G66" s="101">
        <f t="shared" si="67"/>
        <v>6210000</v>
      </c>
      <c r="H66" s="101">
        <f t="shared" si="67"/>
        <v>6210000</v>
      </c>
      <c r="I66" s="101">
        <f t="shared" si="67"/>
        <v>6210000</v>
      </c>
      <c r="J66" s="101">
        <f t="shared" si="67"/>
        <v>6210000</v>
      </c>
      <c r="K66" s="101">
        <f t="shared" si="67"/>
        <v>6210000</v>
      </c>
      <c r="L66" s="101">
        <f t="shared" si="67"/>
        <v>6210000</v>
      </c>
      <c r="M66" s="101">
        <f t="shared" si="67"/>
        <v>4970000</v>
      </c>
      <c r="N66" s="101">
        <f t="shared" si="67"/>
        <v>4970000</v>
      </c>
      <c r="O66" s="101">
        <f t="shared" si="67"/>
        <v>4970000</v>
      </c>
      <c r="P66" s="101">
        <f t="shared" si="67"/>
        <v>4970000</v>
      </c>
      <c r="Q66" s="101">
        <f t="shared" si="67"/>
        <v>4970000</v>
      </c>
      <c r="R66" s="101">
        <f t="shared" si="67"/>
        <v>4970000</v>
      </c>
      <c r="S66" s="101">
        <f t="shared" si="67"/>
        <v>4970000</v>
      </c>
      <c r="T66" s="101">
        <f t="shared" si="67"/>
        <v>4970000</v>
      </c>
      <c r="U66" s="101">
        <f t="shared" si="67"/>
        <v>4970000</v>
      </c>
      <c r="V66" s="101">
        <f t="shared" si="67"/>
        <v>4970000</v>
      </c>
      <c r="W66" s="101">
        <f t="shared" si="67"/>
        <v>4970000</v>
      </c>
      <c r="X66" s="101">
        <f t="shared" si="67"/>
        <v>4970000</v>
      </c>
      <c r="Y66" s="101">
        <f t="shared" si="67"/>
        <v>4970000</v>
      </c>
      <c r="Z66" s="101">
        <f t="shared" si="67"/>
        <v>4970000</v>
      </c>
      <c r="AA66" s="101">
        <f t="shared" si="67"/>
        <v>4970000</v>
      </c>
      <c r="AB66" s="101">
        <f t="shared" si="67"/>
        <v>4970000</v>
      </c>
      <c r="AC66" s="101">
        <f t="shared" si="67"/>
        <v>4970000</v>
      </c>
      <c r="AD66" s="101">
        <f t="shared" si="67"/>
        <v>4970000</v>
      </c>
      <c r="AE66" s="101">
        <f t="shared" si="67"/>
        <v>4970000</v>
      </c>
      <c r="AF66" s="101">
        <f t="shared" si="67"/>
        <v>4970000</v>
      </c>
      <c r="AG66" s="101">
        <f t="shared" si="67"/>
        <v>4970000</v>
      </c>
      <c r="AH66" s="101">
        <f t="shared" si="67"/>
        <v>4970000</v>
      </c>
      <c r="AI66" s="101">
        <f t="shared" si="67"/>
        <v>4970000</v>
      </c>
      <c r="AJ66" s="101">
        <f t="shared" si="67"/>
        <v>4970000</v>
      </c>
      <c r="AK66" s="101">
        <f t="shared" si="67"/>
        <v>4970000</v>
      </c>
      <c r="AL66" s="101">
        <f t="shared" si="67"/>
        <v>4970000</v>
      </c>
      <c r="AM66" s="101">
        <f t="shared" si="67"/>
        <v>4970000</v>
      </c>
      <c r="AN66" s="101">
        <f t="shared" si="67"/>
        <v>4970000</v>
      </c>
      <c r="AO66" s="101">
        <f t="shared" si="67"/>
        <v>4970000</v>
      </c>
      <c r="AP66" s="101">
        <f t="shared" si="67"/>
        <v>4970000</v>
      </c>
      <c r="AQ66" s="101">
        <f t="shared" si="67"/>
        <v>4970000</v>
      </c>
      <c r="AR66" s="101">
        <f t="shared" si="67"/>
        <v>4970000</v>
      </c>
      <c r="AS66" s="101">
        <f t="shared" si="67"/>
        <v>4970000</v>
      </c>
      <c r="AT66" s="101">
        <f t="shared" si="67"/>
        <v>4970000</v>
      </c>
      <c r="AU66" s="101">
        <f t="shared" si="67"/>
        <v>4970000</v>
      </c>
      <c r="AV66" s="101">
        <f t="shared" si="67"/>
        <v>4970000</v>
      </c>
      <c r="AW66" s="101">
        <f t="shared" si="67"/>
        <v>4970000</v>
      </c>
      <c r="AX66" s="101">
        <f t="shared" si="67"/>
        <v>4970000</v>
      </c>
      <c r="AY66" s="101">
        <f t="shared" si="67"/>
        <v>4970000</v>
      </c>
      <c r="AZ66" s="101">
        <f t="shared" si="67"/>
        <v>4970000</v>
      </c>
      <c r="BA66" s="46">
        <f t="shared" si="66"/>
        <v>248480000</v>
      </c>
    </row>
    <row r="67" spans="1:53">
      <c r="A67" s="87" t="s">
        <v>5</v>
      </c>
      <c r="B67" s="6"/>
      <c r="C67" s="98">
        <v>0</v>
      </c>
      <c r="D67" s="98">
        <v>0</v>
      </c>
      <c r="E67" s="101">
        <f t="shared" ref="E67:AZ67" si="68">ROUND(E44,-4)</f>
        <v>1170000</v>
      </c>
      <c r="F67" s="101">
        <f t="shared" si="68"/>
        <v>1170000</v>
      </c>
      <c r="G67" s="101">
        <f t="shared" si="68"/>
        <v>1170000</v>
      </c>
      <c r="H67" s="101">
        <f t="shared" si="68"/>
        <v>1170000</v>
      </c>
      <c r="I67" s="101">
        <f t="shared" si="68"/>
        <v>1170000</v>
      </c>
      <c r="J67" s="101">
        <f t="shared" si="68"/>
        <v>1170000</v>
      </c>
      <c r="K67" s="101">
        <f t="shared" si="68"/>
        <v>1170000</v>
      </c>
      <c r="L67" s="101">
        <f t="shared" si="68"/>
        <v>1170000</v>
      </c>
      <c r="M67" s="101">
        <f t="shared" si="68"/>
        <v>940000</v>
      </c>
      <c r="N67" s="101">
        <f t="shared" si="68"/>
        <v>940000</v>
      </c>
      <c r="O67" s="101">
        <f t="shared" si="68"/>
        <v>940000</v>
      </c>
      <c r="P67" s="101">
        <f t="shared" si="68"/>
        <v>940000</v>
      </c>
      <c r="Q67" s="101">
        <f t="shared" si="68"/>
        <v>940000</v>
      </c>
      <c r="R67" s="101">
        <f t="shared" si="68"/>
        <v>940000</v>
      </c>
      <c r="S67" s="101">
        <f t="shared" si="68"/>
        <v>940000</v>
      </c>
      <c r="T67" s="101">
        <f t="shared" si="68"/>
        <v>940000</v>
      </c>
      <c r="U67" s="101">
        <f t="shared" si="68"/>
        <v>940000</v>
      </c>
      <c r="V67" s="101">
        <f t="shared" si="68"/>
        <v>940000</v>
      </c>
      <c r="W67" s="101">
        <f t="shared" si="68"/>
        <v>940000</v>
      </c>
      <c r="X67" s="101">
        <f t="shared" si="68"/>
        <v>940000</v>
      </c>
      <c r="Y67" s="101">
        <f t="shared" si="68"/>
        <v>940000</v>
      </c>
      <c r="Z67" s="101">
        <f t="shared" si="68"/>
        <v>940000</v>
      </c>
      <c r="AA67" s="101">
        <f t="shared" si="68"/>
        <v>940000</v>
      </c>
      <c r="AB67" s="101">
        <f t="shared" si="68"/>
        <v>940000</v>
      </c>
      <c r="AC67" s="101">
        <f t="shared" si="68"/>
        <v>940000</v>
      </c>
      <c r="AD67" s="101">
        <f t="shared" si="68"/>
        <v>940000</v>
      </c>
      <c r="AE67" s="101">
        <f t="shared" si="68"/>
        <v>940000</v>
      </c>
      <c r="AF67" s="101">
        <f t="shared" si="68"/>
        <v>940000</v>
      </c>
      <c r="AG67" s="101">
        <f t="shared" si="68"/>
        <v>940000</v>
      </c>
      <c r="AH67" s="101">
        <f t="shared" si="68"/>
        <v>940000</v>
      </c>
      <c r="AI67" s="101">
        <f t="shared" si="68"/>
        <v>940000</v>
      </c>
      <c r="AJ67" s="101">
        <f t="shared" si="68"/>
        <v>940000</v>
      </c>
      <c r="AK67" s="101">
        <f t="shared" si="68"/>
        <v>940000</v>
      </c>
      <c r="AL67" s="101">
        <f t="shared" si="68"/>
        <v>940000</v>
      </c>
      <c r="AM67" s="101">
        <f t="shared" si="68"/>
        <v>940000</v>
      </c>
      <c r="AN67" s="101">
        <f t="shared" si="68"/>
        <v>940000</v>
      </c>
      <c r="AO67" s="101">
        <f t="shared" si="68"/>
        <v>940000</v>
      </c>
      <c r="AP67" s="101">
        <f t="shared" si="68"/>
        <v>940000</v>
      </c>
      <c r="AQ67" s="101">
        <f t="shared" si="68"/>
        <v>940000</v>
      </c>
      <c r="AR67" s="101">
        <f t="shared" si="68"/>
        <v>940000</v>
      </c>
      <c r="AS67" s="101">
        <f t="shared" si="68"/>
        <v>940000</v>
      </c>
      <c r="AT67" s="101">
        <f t="shared" si="68"/>
        <v>940000</v>
      </c>
      <c r="AU67" s="101">
        <f t="shared" si="68"/>
        <v>940000</v>
      </c>
      <c r="AV67" s="101">
        <f t="shared" si="68"/>
        <v>940000</v>
      </c>
      <c r="AW67" s="101">
        <f t="shared" si="68"/>
        <v>940000</v>
      </c>
      <c r="AX67" s="101">
        <f t="shared" si="68"/>
        <v>940000</v>
      </c>
      <c r="AY67" s="101">
        <f t="shared" si="68"/>
        <v>940000</v>
      </c>
      <c r="AZ67" s="101">
        <f t="shared" si="68"/>
        <v>940000</v>
      </c>
      <c r="BA67" s="46">
        <f t="shared" si="66"/>
        <v>46960000</v>
      </c>
    </row>
    <row r="68" spans="1:53">
      <c r="A68" s="87" t="s">
        <v>6</v>
      </c>
      <c r="B68" s="6"/>
      <c r="C68" s="98">
        <v>0</v>
      </c>
      <c r="D68" s="98">
        <v>0</v>
      </c>
      <c r="E68" s="101">
        <f t="shared" ref="E68:AZ68" si="69">ROUND(E45,-4)</f>
        <v>2500000</v>
      </c>
      <c r="F68" s="101">
        <f t="shared" si="69"/>
        <v>2500000</v>
      </c>
      <c r="G68" s="101">
        <f t="shared" si="69"/>
        <v>2500000</v>
      </c>
      <c r="H68" s="101">
        <f t="shared" si="69"/>
        <v>2500000</v>
      </c>
      <c r="I68" s="101">
        <f t="shared" si="69"/>
        <v>2500000</v>
      </c>
      <c r="J68" s="101">
        <f t="shared" si="69"/>
        <v>2500000</v>
      </c>
      <c r="K68" s="101">
        <f t="shared" si="69"/>
        <v>2500000</v>
      </c>
      <c r="L68" s="101">
        <f t="shared" si="69"/>
        <v>2500000</v>
      </c>
      <c r="M68" s="101">
        <f t="shared" si="69"/>
        <v>2000000</v>
      </c>
      <c r="N68" s="101">
        <f t="shared" si="69"/>
        <v>2000000</v>
      </c>
      <c r="O68" s="101">
        <f t="shared" si="69"/>
        <v>2000000</v>
      </c>
      <c r="P68" s="101">
        <f t="shared" si="69"/>
        <v>2000000</v>
      </c>
      <c r="Q68" s="101">
        <f t="shared" si="69"/>
        <v>2000000</v>
      </c>
      <c r="R68" s="101">
        <f t="shared" si="69"/>
        <v>2000000</v>
      </c>
      <c r="S68" s="101">
        <f t="shared" si="69"/>
        <v>2000000</v>
      </c>
      <c r="T68" s="101">
        <f t="shared" si="69"/>
        <v>2000000</v>
      </c>
      <c r="U68" s="101">
        <f t="shared" si="69"/>
        <v>2000000</v>
      </c>
      <c r="V68" s="101">
        <f t="shared" si="69"/>
        <v>2000000</v>
      </c>
      <c r="W68" s="101">
        <f t="shared" si="69"/>
        <v>2000000</v>
      </c>
      <c r="X68" s="101">
        <f t="shared" si="69"/>
        <v>2000000</v>
      </c>
      <c r="Y68" s="101">
        <f t="shared" si="69"/>
        <v>2000000</v>
      </c>
      <c r="Z68" s="101">
        <f t="shared" si="69"/>
        <v>2000000</v>
      </c>
      <c r="AA68" s="101">
        <f t="shared" si="69"/>
        <v>2000000</v>
      </c>
      <c r="AB68" s="101">
        <f t="shared" si="69"/>
        <v>2000000</v>
      </c>
      <c r="AC68" s="101">
        <f t="shared" si="69"/>
        <v>2000000</v>
      </c>
      <c r="AD68" s="101">
        <f t="shared" si="69"/>
        <v>2000000</v>
      </c>
      <c r="AE68" s="101">
        <f t="shared" si="69"/>
        <v>2000000</v>
      </c>
      <c r="AF68" s="101">
        <f t="shared" si="69"/>
        <v>2000000</v>
      </c>
      <c r="AG68" s="101">
        <f t="shared" si="69"/>
        <v>2000000</v>
      </c>
      <c r="AH68" s="101">
        <f t="shared" si="69"/>
        <v>2000000</v>
      </c>
      <c r="AI68" s="101">
        <f t="shared" si="69"/>
        <v>2000000</v>
      </c>
      <c r="AJ68" s="101">
        <f t="shared" si="69"/>
        <v>2000000</v>
      </c>
      <c r="AK68" s="101">
        <f t="shared" si="69"/>
        <v>2000000</v>
      </c>
      <c r="AL68" s="101">
        <f t="shared" si="69"/>
        <v>2000000</v>
      </c>
      <c r="AM68" s="101">
        <f t="shared" si="69"/>
        <v>2000000</v>
      </c>
      <c r="AN68" s="101">
        <f t="shared" si="69"/>
        <v>2000000</v>
      </c>
      <c r="AO68" s="101">
        <f t="shared" si="69"/>
        <v>2000000</v>
      </c>
      <c r="AP68" s="101">
        <f t="shared" si="69"/>
        <v>2000000</v>
      </c>
      <c r="AQ68" s="101">
        <f t="shared" si="69"/>
        <v>2000000</v>
      </c>
      <c r="AR68" s="101">
        <f t="shared" si="69"/>
        <v>2000000</v>
      </c>
      <c r="AS68" s="101">
        <f t="shared" si="69"/>
        <v>2000000</v>
      </c>
      <c r="AT68" s="101">
        <f t="shared" si="69"/>
        <v>2000000</v>
      </c>
      <c r="AU68" s="101">
        <f t="shared" si="69"/>
        <v>2000000</v>
      </c>
      <c r="AV68" s="101">
        <f t="shared" si="69"/>
        <v>2000000</v>
      </c>
      <c r="AW68" s="101">
        <f t="shared" si="69"/>
        <v>2000000</v>
      </c>
      <c r="AX68" s="101">
        <f t="shared" si="69"/>
        <v>2000000</v>
      </c>
      <c r="AY68" s="101">
        <f t="shared" si="69"/>
        <v>2000000</v>
      </c>
      <c r="AZ68" s="101">
        <f t="shared" si="69"/>
        <v>2000000</v>
      </c>
      <c r="BA68" s="46">
        <f t="shared" si="66"/>
        <v>100000000</v>
      </c>
    </row>
    <row r="69" spans="1:53">
      <c r="A69" s="87" t="s">
        <v>7</v>
      </c>
      <c r="B69" s="6"/>
      <c r="C69" s="98">
        <v>0</v>
      </c>
      <c r="D69" s="98">
        <v>0</v>
      </c>
      <c r="E69" s="101">
        <f t="shared" ref="E69:AZ69" si="70">ROUND(E46,-4)</f>
        <v>3040000</v>
      </c>
      <c r="F69" s="101">
        <f t="shared" si="70"/>
        <v>3040000</v>
      </c>
      <c r="G69" s="101">
        <f t="shared" si="70"/>
        <v>3040000</v>
      </c>
      <c r="H69" s="101">
        <f t="shared" si="70"/>
        <v>3040000</v>
      </c>
      <c r="I69" s="101">
        <f t="shared" si="70"/>
        <v>3040000</v>
      </c>
      <c r="J69" s="101">
        <f t="shared" si="70"/>
        <v>3040000</v>
      </c>
      <c r="K69" s="101">
        <f t="shared" si="70"/>
        <v>3040000</v>
      </c>
      <c r="L69" s="101">
        <f t="shared" si="70"/>
        <v>3040000</v>
      </c>
      <c r="M69" s="101">
        <f t="shared" si="70"/>
        <v>2430000</v>
      </c>
      <c r="N69" s="101">
        <f t="shared" si="70"/>
        <v>2430000</v>
      </c>
      <c r="O69" s="101">
        <f t="shared" si="70"/>
        <v>2430000</v>
      </c>
      <c r="P69" s="101">
        <f t="shared" si="70"/>
        <v>2430000</v>
      </c>
      <c r="Q69" s="101">
        <f t="shared" si="70"/>
        <v>2430000</v>
      </c>
      <c r="R69" s="101">
        <f t="shared" si="70"/>
        <v>2430000</v>
      </c>
      <c r="S69" s="101">
        <f t="shared" si="70"/>
        <v>2430000</v>
      </c>
      <c r="T69" s="101">
        <f t="shared" si="70"/>
        <v>2430000</v>
      </c>
      <c r="U69" s="101">
        <f t="shared" si="70"/>
        <v>2430000</v>
      </c>
      <c r="V69" s="101">
        <f t="shared" si="70"/>
        <v>2430000</v>
      </c>
      <c r="W69" s="101">
        <f t="shared" si="70"/>
        <v>2430000</v>
      </c>
      <c r="X69" s="101">
        <f t="shared" si="70"/>
        <v>2430000</v>
      </c>
      <c r="Y69" s="101">
        <f t="shared" si="70"/>
        <v>2430000</v>
      </c>
      <c r="Z69" s="101">
        <f t="shared" si="70"/>
        <v>2430000</v>
      </c>
      <c r="AA69" s="101">
        <f t="shared" si="70"/>
        <v>2430000</v>
      </c>
      <c r="AB69" s="101">
        <f t="shared" si="70"/>
        <v>2430000</v>
      </c>
      <c r="AC69" s="101">
        <f t="shared" si="70"/>
        <v>2430000</v>
      </c>
      <c r="AD69" s="101">
        <f t="shared" si="70"/>
        <v>2430000</v>
      </c>
      <c r="AE69" s="101">
        <f t="shared" si="70"/>
        <v>2430000</v>
      </c>
      <c r="AF69" s="101">
        <f t="shared" si="70"/>
        <v>2430000</v>
      </c>
      <c r="AG69" s="101">
        <f t="shared" si="70"/>
        <v>2430000</v>
      </c>
      <c r="AH69" s="101">
        <f t="shared" si="70"/>
        <v>2430000</v>
      </c>
      <c r="AI69" s="101">
        <f t="shared" si="70"/>
        <v>2430000</v>
      </c>
      <c r="AJ69" s="101">
        <f t="shared" si="70"/>
        <v>2430000</v>
      </c>
      <c r="AK69" s="101">
        <f t="shared" si="70"/>
        <v>2430000</v>
      </c>
      <c r="AL69" s="101">
        <f t="shared" si="70"/>
        <v>2430000</v>
      </c>
      <c r="AM69" s="101">
        <f t="shared" si="70"/>
        <v>2430000</v>
      </c>
      <c r="AN69" s="101">
        <f t="shared" si="70"/>
        <v>2430000</v>
      </c>
      <c r="AO69" s="101">
        <f t="shared" si="70"/>
        <v>2430000</v>
      </c>
      <c r="AP69" s="101">
        <f t="shared" si="70"/>
        <v>2430000</v>
      </c>
      <c r="AQ69" s="101">
        <f t="shared" si="70"/>
        <v>2430000</v>
      </c>
      <c r="AR69" s="101">
        <f t="shared" si="70"/>
        <v>2430000</v>
      </c>
      <c r="AS69" s="101">
        <f t="shared" si="70"/>
        <v>2430000</v>
      </c>
      <c r="AT69" s="101">
        <f t="shared" si="70"/>
        <v>2430000</v>
      </c>
      <c r="AU69" s="101">
        <f t="shared" si="70"/>
        <v>2430000</v>
      </c>
      <c r="AV69" s="101">
        <f t="shared" si="70"/>
        <v>2430000</v>
      </c>
      <c r="AW69" s="101">
        <f t="shared" si="70"/>
        <v>2430000</v>
      </c>
      <c r="AX69" s="101">
        <f t="shared" si="70"/>
        <v>2430000</v>
      </c>
      <c r="AY69" s="101">
        <f t="shared" si="70"/>
        <v>2430000</v>
      </c>
      <c r="AZ69" s="101">
        <f t="shared" si="70"/>
        <v>2430000</v>
      </c>
      <c r="BA69" s="46">
        <f t="shared" si="66"/>
        <v>121520000</v>
      </c>
    </row>
    <row r="70" spans="1:53">
      <c r="A70" s="87" t="s">
        <v>8</v>
      </c>
      <c r="B70" s="6"/>
      <c r="C70" s="98">
        <v>0</v>
      </c>
      <c r="D70" s="98">
        <v>0</v>
      </c>
      <c r="E70" s="101">
        <f t="shared" ref="E70:AZ70" si="71">ROUND(E47,-4)</f>
        <v>2240000</v>
      </c>
      <c r="F70" s="101">
        <f t="shared" si="71"/>
        <v>2240000</v>
      </c>
      <c r="G70" s="101">
        <f t="shared" si="71"/>
        <v>2240000</v>
      </c>
      <c r="H70" s="101">
        <f t="shared" si="71"/>
        <v>2240000</v>
      </c>
      <c r="I70" s="101">
        <f t="shared" si="71"/>
        <v>2240000</v>
      </c>
      <c r="J70" s="101">
        <f t="shared" si="71"/>
        <v>2240000</v>
      </c>
      <c r="K70" s="101">
        <f t="shared" si="71"/>
        <v>2240000</v>
      </c>
      <c r="L70" s="101">
        <f t="shared" si="71"/>
        <v>2240000</v>
      </c>
      <c r="M70" s="101">
        <f t="shared" si="71"/>
        <v>1790000</v>
      </c>
      <c r="N70" s="101">
        <f t="shared" si="71"/>
        <v>1790000</v>
      </c>
      <c r="O70" s="101">
        <f t="shared" si="71"/>
        <v>1790000</v>
      </c>
      <c r="P70" s="101">
        <f t="shared" si="71"/>
        <v>1790000</v>
      </c>
      <c r="Q70" s="101">
        <f t="shared" si="71"/>
        <v>1790000</v>
      </c>
      <c r="R70" s="101">
        <f t="shared" si="71"/>
        <v>1790000</v>
      </c>
      <c r="S70" s="101">
        <f t="shared" si="71"/>
        <v>1790000</v>
      </c>
      <c r="T70" s="101">
        <f t="shared" si="71"/>
        <v>1790000</v>
      </c>
      <c r="U70" s="101">
        <f t="shared" si="71"/>
        <v>1790000</v>
      </c>
      <c r="V70" s="101">
        <f t="shared" si="71"/>
        <v>1790000</v>
      </c>
      <c r="W70" s="101">
        <f t="shared" si="71"/>
        <v>1790000</v>
      </c>
      <c r="X70" s="101">
        <f t="shared" si="71"/>
        <v>1790000</v>
      </c>
      <c r="Y70" s="101">
        <f t="shared" si="71"/>
        <v>1790000</v>
      </c>
      <c r="Z70" s="101">
        <f t="shared" si="71"/>
        <v>1790000</v>
      </c>
      <c r="AA70" s="101">
        <f t="shared" si="71"/>
        <v>1790000</v>
      </c>
      <c r="AB70" s="101">
        <f t="shared" si="71"/>
        <v>1790000</v>
      </c>
      <c r="AC70" s="101">
        <f t="shared" si="71"/>
        <v>1790000</v>
      </c>
      <c r="AD70" s="101">
        <f t="shared" si="71"/>
        <v>1790000</v>
      </c>
      <c r="AE70" s="101">
        <f t="shared" si="71"/>
        <v>1790000</v>
      </c>
      <c r="AF70" s="101">
        <f t="shared" si="71"/>
        <v>1790000</v>
      </c>
      <c r="AG70" s="101">
        <f t="shared" si="71"/>
        <v>1790000</v>
      </c>
      <c r="AH70" s="101">
        <f t="shared" si="71"/>
        <v>1790000</v>
      </c>
      <c r="AI70" s="101">
        <f t="shared" si="71"/>
        <v>1790000</v>
      </c>
      <c r="AJ70" s="101">
        <f t="shared" si="71"/>
        <v>1790000</v>
      </c>
      <c r="AK70" s="101">
        <f t="shared" si="71"/>
        <v>1790000</v>
      </c>
      <c r="AL70" s="101">
        <f t="shared" si="71"/>
        <v>1790000</v>
      </c>
      <c r="AM70" s="101">
        <f t="shared" si="71"/>
        <v>1790000</v>
      </c>
      <c r="AN70" s="101">
        <f t="shared" si="71"/>
        <v>1790000</v>
      </c>
      <c r="AO70" s="101">
        <f t="shared" si="71"/>
        <v>1790000</v>
      </c>
      <c r="AP70" s="101">
        <f t="shared" si="71"/>
        <v>1790000</v>
      </c>
      <c r="AQ70" s="101">
        <f t="shared" si="71"/>
        <v>1790000</v>
      </c>
      <c r="AR70" s="101">
        <f t="shared" si="71"/>
        <v>1790000</v>
      </c>
      <c r="AS70" s="101">
        <f t="shared" si="71"/>
        <v>1790000</v>
      </c>
      <c r="AT70" s="101">
        <f t="shared" si="71"/>
        <v>1790000</v>
      </c>
      <c r="AU70" s="101">
        <f t="shared" si="71"/>
        <v>1790000</v>
      </c>
      <c r="AV70" s="101">
        <f t="shared" si="71"/>
        <v>1790000</v>
      </c>
      <c r="AW70" s="101">
        <f t="shared" si="71"/>
        <v>1790000</v>
      </c>
      <c r="AX70" s="101">
        <f t="shared" si="71"/>
        <v>1790000</v>
      </c>
      <c r="AY70" s="101">
        <f t="shared" si="71"/>
        <v>1790000</v>
      </c>
      <c r="AZ70" s="101">
        <f t="shared" si="71"/>
        <v>1790000</v>
      </c>
      <c r="BA70" s="46">
        <f t="shared" si="66"/>
        <v>89520000</v>
      </c>
    </row>
    <row r="71" spans="1:53">
      <c r="A71" s="87" t="s">
        <v>9</v>
      </c>
      <c r="B71" s="6"/>
      <c r="C71" s="98">
        <v>0</v>
      </c>
      <c r="D71" s="98">
        <v>0</v>
      </c>
      <c r="E71" s="101">
        <f t="shared" ref="E71:AZ71" si="72">ROUND(E48,-4)</f>
        <v>790000</v>
      </c>
      <c r="F71" s="101">
        <f t="shared" si="72"/>
        <v>790000</v>
      </c>
      <c r="G71" s="101">
        <f t="shared" si="72"/>
        <v>790000</v>
      </c>
      <c r="H71" s="101">
        <f t="shared" si="72"/>
        <v>790000</v>
      </c>
      <c r="I71" s="101">
        <f t="shared" si="72"/>
        <v>790000</v>
      </c>
      <c r="J71" s="101">
        <f t="shared" si="72"/>
        <v>790000</v>
      </c>
      <c r="K71" s="101">
        <f t="shared" si="72"/>
        <v>790000</v>
      </c>
      <c r="L71" s="101">
        <f t="shared" si="72"/>
        <v>790000</v>
      </c>
      <c r="M71" s="101">
        <f t="shared" si="72"/>
        <v>630000</v>
      </c>
      <c r="N71" s="101">
        <f t="shared" si="72"/>
        <v>630000</v>
      </c>
      <c r="O71" s="101">
        <f t="shared" si="72"/>
        <v>630000</v>
      </c>
      <c r="P71" s="101">
        <f t="shared" si="72"/>
        <v>630000</v>
      </c>
      <c r="Q71" s="101">
        <f t="shared" si="72"/>
        <v>630000</v>
      </c>
      <c r="R71" s="101">
        <f t="shared" si="72"/>
        <v>630000</v>
      </c>
      <c r="S71" s="101">
        <f t="shared" si="72"/>
        <v>630000</v>
      </c>
      <c r="T71" s="101">
        <f t="shared" si="72"/>
        <v>630000</v>
      </c>
      <c r="U71" s="101">
        <f t="shared" si="72"/>
        <v>630000</v>
      </c>
      <c r="V71" s="101">
        <f t="shared" si="72"/>
        <v>630000</v>
      </c>
      <c r="W71" s="101">
        <f t="shared" si="72"/>
        <v>630000</v>
      </c>
      <c r="X71" s="101">
        <f t="shared" si="72"/>
        <v>630000</v>
      </c>
      <c r="Y71" s="101">
        <f t="shared" si="72"/>
        <v>630000</v>
      </c>
      <c r="Z71" s="101">
        <f t="shared" si="72"/>
        <v>630000</v>
      </c>
      <c r="AA71" s="101">
        <f t="shared" si="72"/>
        <v>630000</v>
      </c>
      <c r="AB71" s="101">
        <f t="shared" si="72"/>
        <v>630000</v>
      </c>
      <c r="AC71" s="101">
        <f t="shared" si="72"/>
        <v>630000</v>
      </c>
      <c r="AD71" s="101">
        <f t="shared" si="72"/>
        <v>630000</v>
      </c>
      <c r="AE71" s="101">
        <f t="shared" si="72"/>
        <v>630000</v>
      </c>
      <c r="AF71" s="101">
        <f t="shared" si="72"/>
        <v>630000</v>
      </c>
      <c r="AG71" s="101">
        <f t="shared" si="72"/>
        <v>630000</v>
      </c>
      <c r="AH71" s="101">
        <f t="shared" si="72"/>
        <v>630000</v>
      </c>
      <c r="AI71" s="101">
        <f t="shared" si="72"/>
        <v>630000</v>
      </c>
      <c r="AJ71" s="101">
        <f t="shared" si="72"/>
        <v>630000</v>
      </c>
      <c r="AK71" s="101">
        <f t="shared" si="72"/>
        <v>630000</v>
      </c>
      <c r="AL71" s="101">
        <f t="shared" si="72"/>
        <v>630000</v>
      </c>
      <c r="AM71" s="101">
        <f t="shared" si="72"/>
        <v>630000</v>
      </c>
      <c r="AN71" s="101">
        <f t="shared" si="72"/>
        <v>630000</v>
      </c>
      <c r="AO71" s="101">
        <f t="shared" si="72"/>
        <v>630000</v>
      </c>
      <c r="AP71" s="101">
        <f t="shared" si="72"/>
        <v>630000</v>
      </c>
      <c r="AQ71" s="101">
        <f t="shared" si="72"/>
        <v>630000</v>
      </c>
      <c r="AR71" s="101">
        <f t="shared" si="72"/>
        <v>630000</v>
      </c>
      <c r="AS71" s="101">
        <f t="shared" si="72"/>
        <v>630000</v>
      </c>
      <c r="AT71" s="101">
        <f t="shared" si="72"/>
        <v>630000</v>
      </c>
      <c r="AU71" s="101">
        <f t="shared" si="72"/>
        <v>630000</v>
      </c>
      <c r="AV71" s="101">
        <f t="shared" si="72"/>
        <v>630000</v>
      </c>
      <c r="AW71" s="101">
        <f t="shared" si="72"/>
        <v>630000</v>
      </c>
      <c r="AX71" s="101">
        <f t="shared" si="72"/>
        <v>630000</v>
      </c>
      <c r="AY71" s="101">
        <f t="shared" si="72"/>
        <v>630000</v>
      </c>
      <c r="AZ71" s="101">
        <f t="shared" si="72"/>
        <v>630000</v>
      </c>
      <c r="BA71" s="46">
        <f t="shared" si="66"/>
        <v>31520000</v>
      </c>
    </row>
    <row r="72" spans="1:53">
      <c r="A72" s="87" t="s">
        <v>10</v>
      </c>
      <c r="B72" s="6"/>
      <c r="C72" s="98">
        <v>0</v>
      </c>
      <c r="D72" s="98">
        <v>0</v>
      </c>
      <c r="E72" s="101">
        <f t="shared" ref="E72:AZ72" si="73">ROUND(E49,-4)</f>
        <v>1880000</v>
      </c>
      <c r="F72" s="101">
        <f t="shared" si="73"/>
        <v>1880000</v>
      </c>
      <c r="G72" s="101">
        <f t="shared" si="73"/>
        <v>1880000</v>
      </c>
      <c r="H72" s="101">
        <f t="shared" si="73"/>
        <v>1880000</v>
      </c>
      <c r="I72" s="101">
        <f t="shared" si="73"/>
        <v>1880000</v>
      </c>
      <c r="J72" s="101">
        <f t="shared" si="73"/>
        <v>1880000</v>
      </c>
      <c r="K72" s="101">
        <f t="shared" si="73"/>
        <v>1880000</v>
      </c>
      <c r="L72" s="101">
        <f t="shared" si="73"/>
        <v>1880000</v>
      </c>
      <c r="M72" s="101">
        <f t="shared" si="73"/>
        <v>1510000</v>
      </c>
      <c r="N72" s="101">
        <f t="shared" si="73"/>
        <v>1510000</v>
      </c>
      <c r="O72" s="101">
        <f t="shared" si="73"/>
        <v>1510000</v>
      </c>
      <c r="P72" s="101">
        <f t="shared" si="73"/>
        <v>1510000</v>
      </c>
      <c r="Q72" s="101">
        <f t="shared" si="73"/>
        <v>1510000</v>
      </c>
      <c r="R72" s="101">
        <f t="shared" si="73"/>
        <v>1510000</v>
      </c>
      <c r="S72" s="101">
        <f t="shared" si="73"/>
        <v>1510000</v>
      </c>
      <c r="T72" s="101">
        <f t="shared" si="73"/>
        <v>1510000</v>
      </c>
      <c r="U72" s="101">
        <f t="shared" si="73"/>
        <v>1510000</v>
      </c>
      <c r="V72" s="101">
        <f t="shared" si="73"/>
        <v>1510000</v>
      </c>
      <c r="W72" s="101">
        <f t="shared" si="73"/>
        <v>1510000</v>
      </c>
      <c r="X72" s="101">
        <f t="shared" si="73"/>
        <v>1510000</v>
      </c>
      <c r="Y72" s="101">
        <f t="shared" si="73"/>
        <v>1510000</v>
      </c>
      <c r="Z72" s="101">
        <f t="shared" si="73"/>
        <v>1510000</v>
      </c>
      <c r="AA72" s="101">
        <f t="shared" si="73"/>
        <v>1510000</v>
      </c>
      <c r="AB72" s="101">
        <f t="shared" si="73"/>
        <v>1510000</v>
      </c>
      <c r="AC72" s="101">
        <f t="shared" si="73"/>
        <v>1510000</v>
      </c>
      <c r="AD72" s="101">
        <f t="shared" si="73"/>
        <v>1510000</v>
      </c>
      <c r="AE72" s="101">
        <f t="shared" si="73"/>
        <v>1510000</v>
      </c>
      <c r="AF72" s="101">
        <f t="shared" si="73"/>
        <v>1510000</v>
      </c>
      <c r="AG72" s="101">
        <f t="shared" si="73"/>
        <v>1510000</v>
      </c>
      <c r="AH72" s="101">
        <f t="shared" si="73"/>
        <v>1510000</v>
      </c>
      <c r="AI72" s="101">
        <f t="shared" si="73"/>
        <v>1510000</v>
      </c>
      <c r="AJ72" s="101">
        <f t="shared" si="73"/>
        <v>1510000</v>
      </c>
      <c r="AK72" s="101">
        <f t="shared" si="73"/>
        <v>1510000</v>
      </c>
      <c r="AL72" s="101">
        <f t="shared" si="73"/>
        <v>1510000</v>
      </c>
      <c r="AM72" s="101">
        <f t="shared" si="73"/>
        <v>1510000</v>
      </c>
      <c r="AN72" s="101">
        <f t="shared" si="73"/>
        <v>1510000</v>
      </c>
      <c r="AO72" s="101">
        <f t="shared" si="73"/>
        <v>1510000</v>
      </c>
      <c r="AP72" s="101">
        <f t="shared" si="73"/>
        <v>1510000</v>
      </c>
      <c r="AQ72" s="101">
        <f t="shared" si="73"/>
        <v>1510000</v>
      </c>
      <c r="AR72" s="101">
        <f t="shared" si="73"/>
        <v>1510000</v>
      </c>
      <c r="AS72" s="101">
        <f t="shared" si="73"/>
        <v>1510000</v>
      </c>
      <c r="AT72" s="101">
        <f t="shared" si="73"/>
        <v>1510000</v>
      </c>
      <c r="AU72" s="101">
        <f t="shared" si="73"/>
        <v>1510000</v>
      </c>
      <c r="AV72" s="101">
        <f t="shared" si="73"/>
        <v>1510000</v>
      </c>
      <c r="AW72" s="101">
        <f t="shared" si="73"/>
        <v>1510000</v>
      </c>
      <c r="AX72" s="101">
        <f t="shared" si="73"/>
        <v>1510000</v>
      </c>
      <c r="AY72" s="101">
        <f t="shared" si="73"/>
        <v>1510000</v>
      </c>
      <c r="AZ72" s="101">
        <f t="shared" si="73"/>
        <v>1510000</v>
      </c>
      <c r="BA72" s="46">
        <f t="shared" si="66"/>
        <v>75440000</v>
      </c>
    </row>
    <row r="73" spans="1:53">
      <c r="A73" s="87" t="s">
        <v>11</v>
      </c>
      <c r="B73" s="6"/>
      <c r="C73" s="98">
        <v>0</v>
      </c>
      <c r="D73" s="98">
        <v>0</v>
      </c>
      <c r="E73" s="101">
        <f t="shared" ref="E73:AZ73" si="74">ROUND(E50,-4)</f>
        <v>970000</v>
      </c>
      <c r="F73" s="101">
        <f t="shared" si="74"/>
        <v>970000</v>
      </c>
      <c r="G73" s="101">
        <f t="shared" si="74"/>
        <v>970000</v>
      </c>
      <c r="H73" s="101">
        <f t="shared" si="74"/>
        <v>970000</v>
      </c>
      <c r="I73" s="101">
        <f t="shared" si="74"/>
        <v>970000</v>
      </c>
      <c r="J73" s="101">
        <f t="shared" si="74"/>
        <v>970000</v>
      </c>
      <c r="K73" s="101">
        <f t="shared" si="74"/>
        <v>970000</v>
      </c>
      <c r="L73" s="101">
        <f t="shared" si="74"/>
        <v>970000</v>
      </c>
      <c r="M73" s="101">
        <f t="shared" si="74"/>
        <v>780000</v>
      </c>
      <c r="N73" s="101">
        <f t="shared" si="74"/>
        <v>780000</v>
      </c>
      <c r="O73" s="101">
        <f t="shared" si="74"/>
        <v>780000</v>
      </c>
      <c r="P73" s="101">
        <f t="shared" si="74"/>
        <v>780000</v>
      </c>
      <c r="Q73" s="101">
        <f t="shared" si="74"/>
        <v>780000</v>
      </c>
      <c r="R73" s="101">
        <f t="shared" si="74"/>
        <v>780000</v>
      </c>
      <c r="S73" s="101">
        <f t="shared" si="74"/>
        <v>780000</v>
      </c>
      <c r="T73" s="101">
        <f t="shared" si="74"/>
        <v>780000</v>
      </c>
      <c r="U73" s="101">
        <f t="shared" si="74"/>
        <v>780000</v>
      </c>
      <c r="V73" s="101">
        <f t="shared" si="74"/>
        <v>780000</v>
      </c>
      <c r="W73" s="101">
        <f t="shared" si="74"/>
        <v>780000</v>
      </c>
      <c r="X73" s="101">
        <f t="shared" si="74"/>
        <v>780000</v>
      </c>
      <c r="Y73" s="101">
        <f t="shared" si="74"/>
        <v>780000</v>
      </c>
      <c r="Z73" s="101">
        <f t="shared" si="74"/>
        <v>780000</v>
      </c>
      <c r="AA73" s="101">
        <f t="shared" si="74"/>
        <v>780000</v>
      </c>
      <c r="AB73" s="101">
        <f t="shared" si="74"/>
        <v>780000</v>
      </c>
      <c r="AC73" s="101">
        <f t="shared" si="74"/>
        <v>780000</v>
      </c>
      <c r="AD73" s="101">
        <f t="shared" si="74"/>
        <v>780000</v>
      </c>
      <c r="AE73" s="101">
        <f t="shared" si="74"/>
        <v>780000</v>
      </c>
      <c r="AF73" s="101">
        <f t="shared" si="74"/>
        <v>780000</v>
      </c>
      <c r="AG73" s="101">
        <f t="shared" si="74"/>
        <v>2340000</v>
      </c>
      <c r="AH73" s="101">
        <f t="shared" si="74"/>
        <v>2340000</v>
      </c>
      <c r="AI73" s="101">
        <f t="shared" si="74"/>
        <v>2340000</v>
      </c>
      <c r="AJ73" s="101">
        <f t="shared" si="74"/>
        <v>2340000</v>
      </c>
      <c r="AK73" s="101">
        <f t="shared" si="74"/>
        <v>2340000</v>
      </c>
      <c r="AL73" s="101">
        <f t="shared" si="74"/>
        <v>2340000</v>
      </c>
      <c r="AM73" s="101">
        <f t="shared" si="74"/>
        <v>2340000</v>
      </c>
      <c r="AN73" s="101">
        <f t="shared" si="74"/>
        <v>2340000</v>
      </c>
      <c r="AO73" s="101">
        <f t="shared" si="74"/>
        <v>2340000</v>
      </c>
      <c r="AP73" s="101">
        <f t="shared" si="74"/>
        <v>2340000</v>
      </c>
      <c r="AQ73" s="101">
        <f t="shared" si="74"/>
        <v>3120000</v>
      </c>
      <c r="AR73" s="101">
        <f t="shared" si="74"/>
        <v>3120000</v>
      </c>
      <c r="AS73" s="101">
        <f t="shared" si="74"/>
        <v>3120000</v>
      </c>
      <c r="AT73" s="101">
        <f t="shared" si="74"/>
        <v>3120000</v>
      </c>
      <c r="AU73" s="101">
        <f t="shared" si="74"/>
        <v>3120000</v>
      </c>
      <c r="AV73" s="101">
        <f t="shared" si="74"/>
        <v>3120000</v>
      </c>
      <c r="AW73" s="101">
        <f t="shared" si="74"/>
        <v>3120000</v>
      </c>
      <c r="AX73" s="101">
        <f t="shared" si="74"/>
        <v>3120000</v>
      </c>
      <c r="AY73" s="101">
        <f t="shared" si="74"/>
        <v>3120000</v>
      </c>
      <c r="AZ73" s="101">
        <f t="shared" si="74"/>
        <v>3120000</v>
      </c>
      <c r="BA73" s="46">
        <f t="shared" si="66"/>
        <v>77960000</v>
      </c>
    </row>
    <row r="74" spans="1:53">
      <c r="A74" s="87" t="s">
        <v>12</v>
      </c>
      <c r="B74" s="6"/>
      <c r="C74" s="98">
        <v>0</v>
      </c>
      <c r="D74" s="98">
        <v>0</v>
      </c>
      <c r="E74" s="101">
        <f t="shared" ref="E74:AZ74" si="75">ROUND(E51,-4)</f>
        <v>980000</v>
      </c>
      <c r="F74" s="101">
        <f t="shared" si="75"/>
        <v>980000</v>
      </c>
      <c r="G74" s="101">
        <f t="shared" si="75"/>
        <v>980000</v>
      </c>
      <c r="H74" s="101">
        <f t="shared" si="75"/>
        <v>980000</v>
      </c>
      <c r="I74" s="101">
        <f t="shared" si="75"/>
        <v>980000</v>
      </c>
      <c r="J74" s="101">
        <f t="shared" si="75"/>
        <v>980000</v>
      </c>
      <c r="K74" s="101">
        <f t="shared" si="75"/>
        <v>980000</v>
      </c>
      <c r="L74" s="101">
        <f t="shared" si="75"/>
        <v>980000</v>
      </c>
      <c r="M74" s="101">
        <f t="shared" si="75"/>
        <v>790000</v>
      </c>
      <c r="N74" s="101">
        <f t="shared" si="75"/>
        <v>790000</v>
      </c>
      <c r="O74" s="101">
        <f t="shared" si="75"/>
        <v>790000</v>
      </c>
      <c r="P74" s="101">
        <f t="shared" si="75"/>
        <v>790000</v>
      </c>
      <c r="Q74" s="101">
        <f t="shared" si="75"/>
        <v>790000</v>
      </c>
      <c r="R74" s="101">
        <f t="shared" si="75"/>
        <v>790000</v>
      </c>
      <c r="S74" s="101">
        <f t="shared" si="75"/>
        <v>790000</v>
      </c>
      <c r="T74" s="101">
        <f t="shared" si="75"/>
        <v>790000</v>
      </c>
      <c r="U74" s="101">
        <f t="shared" si="75"/>
        <v>790000</v>
      </c>
      <c r="V74" s="101">
        <f t="shared" si="75"/>
        <v>790000</v>
      </c>
      <c r="W74" s="101">
        <f t="shared" si="75"/>
        <v>790000</v>
      </c>
      <c r="X74" s="101">
        <f t="shared" si="75"/>
        <v>790000</v>
      </c>
      <c r="Y74" s="101">
        <f t="shared" si="75"/>
        <v>790000</v>
      </c>
      <c r="Z74" s="101">
        <f t="shared" si="75"/>
        <v>790000</v>
      </c>
      <c r="AA74" s="101">
        <f t="shared" si="75"/>
        <v>790000</v>
      </c>
      <c r="AB74" s="101">
        <f t="shared" si="75"/>
        <v>790000</v>
      </c>
      <c r="AC74" s="101">
        <f t="shared" si="75"/>
        <v>790000</v>
      </c>
      <c r="AD74" s="101">
        <f t="shared" si="75"/>
        <v>790000</v>
      </c>
      <c r="AE74" s="101">
        <f t="shared" si="75"/>
        <v>790000</v>
      </c>
      <c r="AF74" s="101">
        <f t="shared" si="75"/>
        <v>790000</v>
      </c>
      <c r="AG74" s="101">
        <f t="shared" si="75"/>
        <v>2360000</v>
      </c>
      <c r="AH74" s="101">
        <f t="shared" si="75"/>
        <v>2360000</v>
      </c>
      <c r="AI74" s="101">
        <f t="shared" si="75"/>
        <v>2360000</v>
      </c>
      <c r="AJ74" s="101">
        <f t="shared" si="75"/>
        <v>2360000</v>
      </c>
      <c r="AK74" s="101">
        <f t="shared" si="75"/>
        <v>2360000</v>
      </c>
      <c r="AL74" s="101">
        <f t="shared" si="75"/>
        <v>2360000</v>
      </c>
      <c r="AM74" s="101">
        <f t="shared" si="75"/>
        <v>2360000</v>
      </c>
      <c r="AN74" s="101">
        <f t="shared" si="75"/>
        <v>2360000</v>
      </c>
      <c r="AO74" s="101">
        <f t="shared" si="75"/>
        <v>2360000</v>
      </c>
      <c r="AP74" s="101">
        <f t="shared" si="75"/>
        <v>2360000</v>
      </c>
      <c r="AQ74" s="101">
        <f t="shared" si="75"/>
        <v>3150000</v>
      </c>
      <c r="AR74" s="101">
        <f t="shared" si="75"/>
        <v>3150000</v>
      </c>
      <c r="AS74" s="101">
        <f t="shared" si="75"/>
        <v>3150000</v>
      </c>
      <c r="AT74" s="101">
        <f t="shared" si="75"/>
        <v>3150000</v>
      </c>
      <c r="AU74" s="101">
        <f t="shared" si="75"/>
        <v>3150000</v>
      </c>
      <c r="AV74" s="101">
        <f t="shared" si="75"/>
        <v>3150000</v>
      </c>
      <c r="AW74" s="101">
        <f t="shared" si="75"/>
        <v>3150000</v>
      </c>
      <c r="AX74" s="101">
        <f t="shared" si="75"/>
        <v>3150000</v>
      </c>
      <c r="AY74" s="101">
        <f t="shared" si="75"/>
        <v>3150000</v>
      </c>
      <c r="AZ74" s="101">
        <f t="shared" si="75"/>
        <v>3150000</v>
      </c>
      <c r="BA74" s="46">
        <f t="shared" si="66"/>
        <v>78740000</v>
      </c>
    </row>
    <row r="75" spans="1:53">
      <c r="A75" s="87" t="s">
        <v>13</v>
      </c>
      <c r="B75" s="6"/>
      <c r="C75" s="98">
        <v>0</v>
      </c>
      <c r="D75" s="98">
        <v>0</v>
      </c>
      <c r="E75" s="101">
        <f t="shared" ref="E75:AZ75" si="76">ROUND(E52,-4)</f>
        <v>530000</v>
      </c>
      <c r="F75" s="101">
        <f t="shared" si="76"/>
        <v>530000</v>
      </c>
      <c r="G75" s="101">
        <f t="shared" si="76"/>
        <v>530000</v>
      </c>
      <c r="H75" s="101">
        <f t="shared" si="76"/>
        <v>530000</v>
      </c>
      <c r="I75" s="101">
        <f t="shared" si="76"/>
        <v>530000</v>
      </c>
      <c r="J75" s="101">
        <f t="shared" si="76"/>
        <v>530000</v>
      </c>
      <c r="K75" s="101">
        <f t="shared" si="76"/>
        <v>530000</v>
      </c>
      <c r="L75" s="101">
        <f t="shared" si="76"/>
        <v>530000</v>
      </c>
      <c r="M75" s="101">
        <f t="shared" si="76"/>
        <v>430000</v>
      </c>
      <c r="N75" s="101">
        <f t="shared" si="76"/>
        <v>430000</v>
      </c>
      <c r="O75" s="101">
        <f t="shared" si="76"/>
        <v>430000</v>
      </c>
      <c r="P75" s="101">
        <f t="shared" si="76"/>
        <v>430000</v>
      </c>
      <c r="Q75" s="101">
        <f t="shared" si="76"/>
        <v>430000</v>
      </c>
      <c r="R75" s="101">
        <f t="shared" si="76"/>
        <v>430000</v>
      </c>
      <c r="S75" s="101">
        <f t="shared" si="76"/>
        <v>430000</v>
      </c>
      <c r="T75" s="101">
        <f t="shared" si="76"/>
        <v>430000</v>
      </c>
      <c r="U75" s="101">
        <f t="shared" si="76"/>
        <v>430000</v>
      </c>
      <c r="V75" s="101">
        <f t="shared" si="76"/>
        <v>430000</v>
      </c>
      <c r="W75" s="101">
        <f t="shared" si="76"/>
        <v>430000</v>
      </c>
      <c r="X75" s="101">
        <f t="shared" si="76"/>
        <v>430000</v>
      </c>
      <c r="Y75" s="101">
        <f t="shared" si="76"/>
        <v>430000</v>
      </c>
      <c r="Z75" s="101">
        <f t="shared" si="76"/>
        <v>430000</v>
      </c>
      <c r="AA75" s="101">
        <f t="shared" si="76"/>
        <v>430000</v>
      </c>
      <c r="AB75" s="101">
        <f t="shared" si="76"/>
        <v>430000</v>
      </c>
      <c r="AC75" s="101">
        <f t="shared" si="76"/>
        <v>430000</v>
      </c>
      <c r="AD75" s="101">
        <f t="shared" si="76"/>
        <v>430000</v>
      </c>
      <c r="AE75" s="101">
        <f t="shared" si="76"/>
        <v>430000</v>
      </c>
      <c r="AF75" s="101">
        <f t="shared" si="76"/>
        <v>430000</v>
      </c>
      <c r="AG75" s="101">
        <f t="shared" si="76"/>
        <v>1280000</v>
      </c>
      <c r="AH75" s="101">
        <f t="shared" si="76"/>
        <v>1280000</v>
      </c>
      <c r="AI75" s="101">
        <f t="shared" si="76"/>
        <v>1280000</v>
      </c>
      <c r="AJ75" s="101">
        <f t="shared" si="76"/>
        <v>1280000</v>
      </c>
      <c r="AK75" s="101">
        <f t="shared" si="76"/>
        <v>1280000</v>
      </c>
      <c r="AL75" s="101">
        <f t="shared" si="76"/>
        <v>1280000</v>
      </c>
      <c r="AM75" s="101">
        <f t="shared" si="76"/>
        <v>1280000</v>
      </c>
      <c r="AN75" s="101">
        <f t="shared" si="76"/>
        <v>1280000</v>
      </c>
      <c r="AO75" s="101">
        <f t="shared" si="76"/>
        <v>1280000</v>
      </c>
      <c r="AP75" s="101">
        <f t="shared" si="76"/>
        <v>1280000</v>
      </c>
      <c r="AQ75" s="101">
        <f t="shared" si="76"/>
        <v>1710000</v>
      </c>
      <c r="AR75" s="101">
        <f t="shared" si="76"/>
        <v>1710000</v>
      </c>
      <c r="AS75" s="101">
        <f t="shared" si="76"/>
        <v>1710000</v>
      </c>
      <c r="AT75" s="101">
        <f t="shared" si="76"/>
        <v>1710000</v>
      </c>
      <c r="AU75" s="101">
        <f t="shared" si="76"/>
        <v>1710000</v>
      </c>
      <c r="AV75" s="101">
        <f t="shared" si="76"/>
        <v>1710000</v>
      </c>
      <c r="AW75" s="101">
        <f t="shared" si="76"/>
        <v>1710000</v>
      </c>
      <c r="AX75" s="101">
        <f t="shared" si="76"/>
        <v>1710000</v>
      </c>
      <c r="AY75" s="101">
        <f t="shared" si="76"/>
        <v>1710000</v>
      </c>
      <c r="AZ75" s="101">
        <f t="shared" si="76"/>
        <v>1710000</v>
      </c>
      <c r="BA75" s="46">
        <f t="shared" si="66"/>
        <v>42740000</v>
      </c>
    </row>
    <row r="76" spans="1:53">
      <c r="A76" s="87" t="s">
        <v>14</v>
      </c>
      <c r="B76" s="6"/>
      <c r="C76" s="98">
        <v>0</v>
      </c>
      <c r="D76" s="98">
        <v>0</v>
      </c>
      <c r="E76" s="101">
        <f t="shared" ref="E76:AZ76" si="77">ROUND(E53,-4)</f>
        <v>250000</v>
      </c>
      <c r="F76" s="101">
        <f t="shared" si="77"/>
        <v>250000</v>
      </c>
      <c r="G76" s="101">
        <f t="shared" si="77"/>
        <v>250000</v>
      </c>
      <c r="H76" s="101">
        <f t="shared" si="77"/>
        <v>250000</v>
      </c>
      <c r="I76" s="101">
        <f t="shared" si="77"/>
        <v>250000</v>
      </c>
      <c r="J76" s="101">
        <f t="shared" si="77"/>
        <v>250000</v>
      </c>
      <c r="K76" s="101">
        <f t="shared" si="77"/>
        <v>250000</v>
      </c>
      <c r="L76" s="101">
        <f t="shared" si="77"/>
        <v>250000</v>
      </c>
      <c r="M76" s="101">
        <f t="shared" si="77"/>
        <v>200000</v>
      </c>
      <c r="N76" s="101">
        <f t="shared" si="77"/>
        <v>200000</v>
      </c>
      <c r="O76" s="101">
        <f t="shared" si="77"/>
        <v>200000</v>
      </c>
      <c r="P76" s="101">
        <f t="shared" si="77"/>
        <v>200000</v>
      </c>
      <c r="Q76" s="101">
        <f t="shared" si="77"/>
        <v>200000</v>
      </c>
      <c r="R76" s="101">
        <f t="shared" si="77"/>
        <v>200000</v>
      </c>
      <c r="S76" s="101">
        <f t="shared" si="77"/>
        <v>200000</v>
      </c>
      <c r="T76" s="101">
        <f t="shared" si="77"/>
        <v>200000</v>
      </c>
      <c r="U76" s="101">
        <f t="shared" si="77"/>
        <v>200000</v>
      </c>
      <c r="V76" s="101">
        <f t="shared" si="77"/>
        <v>200000</v>
      </c>
      <c r="W76" s="101">
        <f t="shared" si="77"/>
        <v>200000</v>
      </c>
      <c r="X76" s="101">
        <f t="shared" si="77"/>
        <v>200000</v>
      </c>
      <c r="Y76" s="101">
        <f t="shared" si="77"/>
        <v>200000</v>
      </c>
      <c r="Z76" s="101">
        <f t="shared" si="77"/>
        <v>200000</v>
      </c>
      <c r="AA76" s="101">
        <f t="shared" si="77"/>
        <v>200000</v>
      </c>
      <c r="AB76" s="101">
        <f t="shared" si="77"/>
        <v>200000</v>
      </c>
      <c r="AC76" s="101">
        <f t="shared" si="77"/>
        <v>200000</v>
      </c>
      <c r="AD76" s="101">
        <f t="shared" si="77"/>
        <v>200000</v>
      </c>
      <c r="AE76" s="101">
        <f t="shared" si="77"/>
        <v>200000</v>
      </c>
      <c r="AF76" s="101">
        <f t="shared" si="77"/>
        <v>200000</v>
      </c>
      <c r="AG76" s="101">
        <f t="shared" si="77"/>
        <v>590000</v>
      </c>
      <c r="AH76" s="101">
        <f t="shared" si="77"/>
        <v>590000</v>
      </c>
      <c r="AI76" s="101">
        <f t="shared" si="77"/>
        <v>590000</v>
      </c>
      <c r="AJ76" s="101">
        <f t="shared" si="77"/>
        <v>590000</v>
      </c>
      <c r="AK76" s="101">
        <f t="shared" si="77"/>
        <v>590000</v>
      </c>
      <c r="AL76" s="101">
        <f t="shared" si="77"/>
        <v>590000</v>
      </c>
      <c r="AM76" s="101">
        <f t="shared" si="77"/>
        <v>590000</v>
      </c>
      <c r="AN76" s="101">
        <f t="shared" si="77"/>
        <v>590000</v>
      </c>
      <c r="AO76" s="101">
        <f t="shared" si="77"/>
        <v>590000</v>
      </c>
      <c r="AP76" s="101">
        <f t="shared" si="77"/>
        <v>590000</v>
      </c>
      <c r="AQ76" s="101">
        <f t="shared" si="77"/>
        <v>790000</v>
      </c>
      <c r="AR76" s="101">
        <f t="shared" si="77"/>
        <v>790000</v>
      </c>
      <c r="AS76" s="101">
        <f t="shared" si="77"/>
        <v>790000</v>
      </c>
      <c r="AT76" s="101">
        <f t="shared" si="77"/>
        <v>790000</v>
      </c>
      <c r="AU76" s="101">
        <f t="shared" si="77"/>
        <v>790000</v>
      </c>
      <c r="AV76" s="101">
        <f t="shared" si="77"/>
        <v>790000</v>
      </c>
      <c r="AW76" s="101">
        <f t="shared" si="77"/>
        <v>790000</v>
      </c>
      <c r="AX76" s="101">
        <f t="shared" si="77"/>
        <v>790000</v>
      </c>
      <c r="AY76" s="101">
        <f t="shared" si="77"/>
        <v>790000</v>
      </c>
      <c r="AZ76" s="101">
        <f t="shared" si="77"/>
        <v>790000</v>
      </c>
      <c r="BA76" s="46">
        <f t="shared" si="66"/>
        <v>19800000</v>
      </c>
    </row>
    <row r="77" spans="1:53">
      <c r="A77" s="87" t="s">
        <v>15</v>
      </c>
      <c r="B77" s="6"/>
      <c r="C77" s="98">
        <v>0</v>
      </c>
      <c r="D77" s="98">
        <v>0</v>
      </c>
      <c r="E77" s="101">
        <f t="shared" ref="E77:AZ77" si="78">ROUND(E54,-4)</f>
        <v>540000</v>
      </c>
      <c r="F77" s="101">
        <f t="shared" si="78"/>
        <v>540000</v>
      </c>
      <c r="G77" s="101">
        <f t="shared" si="78"/>
        <v>540000</v>
      </c>
      <c r="H77" s="101">
        <f t="shared" si="78"/>
        <v>540000</v>
      </c>
      <c r="I77" s="101">
        <f t="shared" si="78"/>
        <v>540000</v>
      </c>
      <c r="J77" s="101">
        <f t="shared" si="78"/>
        <v>540000</v>
      </c>
      <c r="K77" s="101">
        <f t="shared" si="78"/>
        <v>540000</v>
      </c>
      <c r="L77" s="101">
        <f t="shared" si="78"/>
        <v>540000</v>
      </c>
      <c r="M77" s="101">
        <f t="shared" si="78"/>
        <v>430000</v>
      </c>
      <c r="N77" s="101">
        <f t="shared" si="78"/>
        <v>430000</v>
      </c>
      <c r="O77" s="101">
        <f t="shared" si="78"/>
        <v>430000</v>
      </c>
      <c r="P77" s="101">
        <f t="shared" si="78"/>
        <v>430000</v>
      </c>
      <c r="Q77" s="101">
        <f t="shared" si="78"/>
        <v>430000</v>
      </c>
      <c r="R77" s="101">
        <f t="shared" si="78"/>
        <v>430000</v>
      </c>
      <c r="S77" s="101">
        <f t="shared" si="78"/>
        <v>430000</v>
      </c>
      <c r="T77" s="101">
        <f t="shared" si="78"/>
        <v>430000</v>
      </c>
      <c r="U77" s="101">
        <f t="shared" si="78"/>
        <v>430000</v>
      </c>
      <c r="V77" s="101">
        <f t="shared" si="78"/>
        <v>430000</v>
      </c>
      <c r="W77" s="101">
        <f t="shared" si="78"/>
        <v>430000</v>
      </c>
      <c r="X77" s="101">
        <f t="shared" si="78"/>
        <v>430000</v>
      </c>
      <c r="Y77" s="101">
        <f t="shared" si="78"/>
        <v>430000</v>
      </c>
      <c r="Z77" s="101">
        <f t="shared" si="78"/>
        <v>430000</v>
      </c>
      <c r="AA77" s="101">
        <f t="shared" si="78"/>
        <v>430000</v>
      </c>
      <c r="AB77" s="101">
        <f t="shared" si="78"/>
        <v>430000</v>
      </c>
      <c r="AC77" s="101">
        <f t="shared" si="78"/>
        <v>430000</v>
      </c>
      <c r="AD77" s="101">
        <f t="shared" si="78"/>
        <v>430000</v>
      </c>
      <c r="AE77" s="101">
        <f t="shared" si="78"/>
        <v>430000</v>
      </c>
      <c r="AF77" s="101">
        <f t="shared" si="78"/>
        <v>430000</v>
      </c>
      <c r="AG77" s="101">
        <f t="shared" si="78"/>
        <v>1290000</v>
      </c>
      <c r="AH77" s="101">
        <f t="shared" si="78"/>
        <v>1290000</v>
      </c>
      <c r="AI77" s="101">
        <f t="shared" si="78"/>
        <v>1290000</v>
      </c>
      <c r="AJ77" s="101">
        <f t="shared" si="78"/>
        <v>1290000</v>
      </c>
      <c r="AK77" s="101">
        <f t="shared" si="78"/>
        <v>1290000</v>
      </c>
      <c r="AL77" s="101">
        <f t="shared" si="78"/>
        <v>1290000</v>
      </c>
      <c r="AM77" s="101">
        <f t="shared" si="78"/>
        <v>1290000</v>
      </c>
      <c r="AN77" s="101">
        <f t="shared" si="78"/>
        <v>1290000</v>
      </c>
      <c r="AO77" s="101">
        <f t="shared" si="78"/>
        <v>1290000</v>
      </c>
      <c r="AP77" s="101">
        <f t="shared" si="78"/>
        <v>1290000</v>
      </c>
      <c r="AQ77" s="101">
        <f t="shared" si="78"/>
        <v>1720000</v>
      </c>
      <c r="AR77" s="101">
        <f t="shared" si="78"/>
        <v>1720000</v>
      </c>
      <c r="AS77" s="101">
        <f t="shared" si="78"/>
        <v>1720000</v>
      </c>
      <c r="AT77" s="101">
        <f t="shared" si="78"/>
        <v>1720000</v>
      </c>
      <c r="AU77" s="101">
        <f t="shared" si="78"/>
        <v>1720000</v>
      </c>
      <c r="AV77" s="101">
        <f t="shared" si="78"/>
        <v>1720000</v>
      </c>
      <c r="AW77" s="101">
        <f t="shared" si="78"/>
        <v>1720000</v>
      </c>
      <c r="AX77" s="101">
        <f t="shared" si="78"/>
        <v>1720000</v>
      </c>
      <c r="AY77" s="101">
        <f t="shared" si="78"/>
        <v>1720000</v>
      </c>
      <c r="AZ77" s="101">
        <f t="shared" si="78"/>
        <v>1720000</v>
      </c>
      <c r="BA77" s="46">
        <f t="shared" si="66"/>
        <v>43020000</v>
      </c>
    </row>
    <row r="78" spans="1:53">
      <c r="A78" s="87" t="s">
        <v>16</v>
      </c>
      <c r="B78" s="6"/>
      <c r="C78" s="98">
        <v>0</v>
      </c>
      <c r="D78" s="98">
        <v>0</v>
      </c>
      <c r="E78" s="101">
        <f t="shared" ref="E78:AZ78" si="79">ROUND(E55,-4)</f>
        <v>360000</v>
      </c>
      <c r="F78" s="101">
        <f t="shared" si="79"/>
        <v>360000</v>
      </c>
      <c r="G78" s="101">
        <f t="shared" si="79"/>
        <v>360000</v>
      </c>
      <c r="H78" s="101">
        <f t="shared" si="79"/>
        <v>360000</v>
      </c>
      <c r="I78" s="101">
        <f t="shared" si="79"/>
        <v>360000</v>
      </c>
      <c r="J78" s="101">
        <f t="shared" si="79"/>
        <v>360000</v>
      </c>
      <c r="K78" s="101">
        <f t="shared" si="79"/>
        <v>360000</v>
      </c>
      <c r="L78" s="101">
        <f t="shared" si="79"/>
        <v>360000</v>
      </c>
      <c r="M78" s="101">
        <f t="shared" si="79"/>
        <v>290000</v>
      </c>
      <c r="N78" s="101">
        <f t="shared" si="79"/>
        <v>290000</v>
      </c>
      <c r="O78" s="101">
        <f t="shared" si="79"/>
        <v>290000</v>
      </c>
      <c r="P78" s="101">
        <f t="shared" si="79"/>
        <v>290000</v>
      </c>
      <c r="Q78" s="101">
        <f t="shared" si="79"/>
        <v>290000</v>
      </c>
      <c r="R78" s="101">
        <f t="shared" si="79"/>
        <v>290000</v>
      </c>
      <c r="S78" s="101">
        <f t="shared" si="79"/>
        <v>290000</v>
      </c>
      <c r="T78" s="101">
        <f t="shared" si="79"/>
        <v>290000</v>
      </c>
      <c r="U78" s="101">
        <f t="shared" si="79"/>
        <v>290000</v>
      </c>
      <c r="V78" s="101">
        <f t="shared" si="79"/>
        <v>290000</v>
      </c>
      <c r="W78" s="101">
        <f t="shared" si="79"/>
        <v>290000</v>
      </c>
      <c r="X78" s="101">
        <f t="shared" si="79"/>
        <v>290000</v>
      </c>
      <c r="Y78" s="101">
        <f t="shared" si="79"/>
        <v>290000</v>
      </c>
      <c r="Z78" s="101">
        <f t="shared" si="79"/>
        <v>290000</v>
      </c>
      <c r="AA78" s="101">
        <f t="shared" si="79"/>
        <v>290000</v>
      </c>
      <c r="AB78" s="101">
        <f t="shared" si="79"/>
        <v>290000</v>
      </c>
      <c r="AC78" s="101">
        <f t="shared" si="79"/>
        <v>290000</v>
      </c>
      <c r="AD78" s="101">
        <f t="shared" si="79"/>
        <v>290000</v>
      </c>
      <c r="AE78" s="101">
        <f t="shared" si="79"/>
        <v>290000</v>
      </c>
      <c r="AF78" s="101">
        <f t="shared" si="79"/>
        <v>290000</v>
      </c>
      <c r="AG78" s="101">
        <f t="shared" si="79"/>
        <v>870000</v>
      </c>
      <c r="AH78" s="101">
        <f t="shared" si="79"/>
        <v>870000</v>
      </c>
      <c r="AI78" s="101">
        <f t="shared" si="79"/>
        <v>870000</v>
      </c>
      <c r="AJ78" s="101">
        <f t="shared" si="79"/>
        <v>870000</v>
      </c>
      <c r="AK78" s="101">
        <f t="shared" si="79"/>
        <v>870000</v>
      </c>
      <c r="AL78" s="101">
        <f t="shared" si="79"/>
        <v>870000</v>
      </c>
      <c r="AM78" s="101">
        <f t="shared" si="79"/>
        <v>870000</v>
      </c>
      <c r="AN78" s="101">
        <f t="shared" si="79"/>
        <v>870000</v>
      </c>
      <c r="AO78" s="101">
        <f t="shared" si="79"/>
        <v>870000</v>
      </c>
      <c r="AP78" s="101">
        <f t="shared" si="79"/>
        <v>870000</v>
      </c>
      <c r="AQ78" s="101">
        <f t="shared" si="79"/>
        <v>1160000</v>
      </c>
      <c r="AR78" s="101">
        <f t="shared" si="79"/>
        <v>1160000</v>
      </c>
      <c r="AS78" s="101">
        <f t="shared" si="79"/>
        <v>1160000</v>
      </c>
      <c r="AT78" s="101">
        <f t="shared" si="79"/>
        <v>1160000</v>
      </c>
      <c r="AU78" s="101">
        <f t="shared" si="79"/>
        <v>1160000</v>
      </c>
      <c r="AV78" s="101">
        <f t="shared" si="79"/>
        <v>1160000</v>
      </c>
      <c r="AW78" s="101">
        <f t="shared" si="79"/>
        <v>1160000</v>
      </c>
      <c r="AX78" s="101">
        <f t="shared" si="79"/>
        <v>1160000</v>
      </c>
      <c r="AY78" s="101">
        <f t="shared" si="79"/>
        <v>1160000</v>
      </c>
      <c r="AZ78" s="101">
        <f t="shared" si="79"/>
        <v>1160000</v>
      </c>
      <c r="BA78" s="46">
        <f t="shared" si="66"/>
        <v>28980000</v>
      </c>
    </row>
    <row r="79" spans="1:53">
      <c r="A79" s="87" t="s">
        <v>17</v>
      </c>
      <c r="B79" s="6"/>
      <c r="C79" s="98">
        <v>0</v>
      </c>
      <c r="D79" s="98">
        <v>0</v>
      </c>
      <c r="E79" s="101">
        <f t="shared" ref="E79:AZ79" si="80">ROUND(E56,-4)</f>
        <v>200000</v>
      </c>
      <c r="F79" s="101">
        <f t="shared" si="80"/>
        <v>200000</v>
      </c>
      <c r="G79" s="101">
        <f t="shared" si="80"/>
        <v>200000</v>
      </c>
      <c r="H79" s="101">
        <f t="shared" si="80"/>
        <v>200000</v>
      </c>
      <c r="I79" s="101">
        <f t="shared" si="80"/>
        <v>200000</v>
      </c>
      <c r="J79" s="101">
        <f t="shared" si="80"/>
        <v>200000</v>
      </c>
      <c r="K79" s="101">
        <f t="shared" si="80"/>
        <v>200000</v>
      </c>
      <c r="L79" s="101">
        <f t="shared" si="80"/>
        <v>200000</v>
      </c>
      <c r="M79" s="101">
        <f t="shared" si="80"/>
        <v>160000</v>
      </c>
      <c r="N79" s="101">
        <f t="shared" si="80"/>
        <v>160000</v>
      </c>
      <c r="O79" s="101">
        <f t="shared" si="80"/>
        <v>160000</v>
      </c>
      <c r="P79" s="101">
        <f t="shared" si="80"/>
        <v>160000</v>
      </c>
      <c r="Q79" s="101">
        <f t="shared" si="80"/>
        <v>160000</v>
      </c>
      <c r="R79" s="101">
        <f t="shared" si="80"/>
        <v>160000</v>
      </c>
      <c r="S79" s="101">
        <f t="shared" si="80"/>
        <v>160000</v>
      </c>
      <c r="T79" s="101">
        <f t="shared" si="80"/>
        <v>160000</v>
      </c>
      <c r="U79" s="101">
        <f t="shared" si="80"/>
        <v>160000</v>
      </c>
      <c r="V79" s="101">
        <f t="shared" si="80"/>
        <v>160000</v>
      </c>
      <c r="W79" s="101">
        <f t="shared" si="80"/>
        <v>160000</v>
      </c>
      <c r="X79" s="101">
        <f t="shared" si="80"/>
        <v>160000</v>
      </c>
      <c r="Y79" s="101">
        <f t="shared" si="80"/>
        <v>160000</v>
      </c>
      <c r="Z79" s="101">
        <f t="shared" si="80"/>
        <v>160000</v>
      </c>
      <c r="AA79" s="101">
        <f t="shared" si="80"/>
        <v>160000</v>
      </c>
      <c r="AB79" s="101">
        <f t="shared" si="80"/>
        <v>160000</v>
      </c>
      <c r="AC79" s="101">
        <f t="shared" si="80"/>
        <v>160000</v>
      </c>
      <c r="AD79" s="101">
        <f t="shared" si="80"/>
        <v>160000</v>
      </c>
      <c r="AE79" s="101">
        <f t="shared" si="80"/>
        <v>160000</v>
      </c>
      <c r="AF79" s="101">
        <f t="shared" si="80"/>
        <v>160000</v>
      </c>
      <c r="AG79" s="101">
        <f t="shared" si="80"/>
        <v>490000</v>
      </c>
      <c r="AH79" s="101">
        <f t="shared" si="80"/>
        <v>490000</v>
      </c>
      <c r="AI79" s="101">
        <f t="shared" si="80"/>
        <v>490000</v>
      </c>
      <c r="AJ79" s="101">
        <f t="shared" si="80"/>
        <v>490000</v>
      </c>
      <c r="AK79" s="101">
        <f t="shared" si="80"/>
        <v>490000</v>
      </c>
      <c r="AL79" s="101">
        <f t="shared" si="80"/>
        <v>490000</v>
      </c>
      <c r="AM79" s="101">
        <f t="shared" si="80"/>
        <v>490000</v>
      </c>
      <c r="AN79" s="101">
        <f t="shared" si="80"/>
        <v>490000</v>
      </c>
      <c r="AO79" s="101">
        <f t="shared" si="80"/>
        <v>490000</v>
      </c>
      <c r="AP79" s="101">
        <f t="shared" si="80"/>
        <v>490000</v>
      </c>
      <c r="AQ79" s="101">
        <f t="shared" si="80"/>
        <v>650000</v>
      </c>
      <c r="AR79" s="101">
        <f t="shared" si="80"/>
        <v>650000</v>
      </c>
      <c r="AS79" s="101">
        <f t="shared" si="80"/>
        <v>650000</v>
      </c>
      <c r="AT79" s="101">
        <f t="shared" si="80"/>
        <v>650000</v>
      </c>
      <c r="AU79" s="101">
        <f t="shared" si="80"/>
        <v>650000</v>
      </c>
      <c r="AV79" s="101">
        <f t="shared" si="80"/>
        <v>650000</v>
      </c>
      <c r="AW79" s="101">
        <f t="shared" si="80"/>
        <v>650000</v>
      </c>
      <c r="AX79" s="101">
        <f t="shared" si="80"/>
        <v>650000</v>
      </c>
      <c r="AY79" s="101">
        <f t="shared" si="80"/>
        <v>650000</v>
      </c>
      <c r="AZ79" s="101">
        <f t="shared" si="80"/>
        <v>650000</v>
      </c>
      <c r="BA79" s="46">
        <f t="shared" si="66"/>
        <v>16200000</v>
      </c>
    </row>
    <row r="80" spans="1:53">
      <c r="A80" s="87" t="s">
        <v>18</v>
      </c>
      <c r="B80" s="6"/>
      <c r="C80" s="98">
        <v>0</v>
      </c>
      <c r="D80" s="98">
        <v>0</v>
      </c>
      <c r="E80" s="101">
        <f t="shared" ref="E80:AZ80" si="81">ROUND(E57,-4)</f>
        <v>520000</v>
      </c>
      <c r="F80" s="101">
        <f t="shared" si="81"/>
        <v>520000</v>
      </c>
      <c r="G80" s="101">
        <f t="shared" si="81"/>
        <v>520000</v>
      </c>
      <c r="H80" s="101">
        <f t="shared" si="81"/>
        <v>520000</v>
      </c>
      <c r="I80" s="101">
        <f t="shared" si="81"/>
        <v>520000</v>
      </c>
      <c r="J80" s="101">
        <f t="shared" si="81"/>
        <v>520000</v>
      </c>
      <c r="K80" s="101">
        <f t="shared" si="81"/>
        <v>520000</v>
      </c>
      <c r="L80" s="101">
        <f t="shared" si="81"/>
        <v>520000</v>
      </c>
      <c r="M80" s="101">
        <f t="shared" si="81"/>
        <v>410000</v>
      </c>
      <c r="N80" s="101">
        <f t="shared" si="81"/>
        <v>410000</v>
      </c>
      <c r="O80" s="101">
        <f t="shared" si="81"/>
        <v>410000</v>
      </c>
      <c r="P80" s="101">
        <f t="shared" si="81"/>
        <v>410000</v>
      </c>
      <c r="Q80" s="101">
        <f t="shared" si="81"/>
        <v>410000</v>
      </c>
      <c r="R80" s="101">
        <f t="shared" si="81"/>
        <v>410000</v>
      </c>
      <c r="S80" s="101">
        <f t="shared" si="81"/>
        <v>410000</v>
      </c>
      <c r="T80" s="101">
        <f t="shared" si="81"/>
        <v>410000</v>
      </c>
      <c r="U80" s="101">
        <f t="shared" si="81"/>
        <v>410000</v>
      </c>
      <c r="V80" s="101">
        <f t="shared" si="81"/>
        <v>410000</v>
      </c>
      <c r="W80" s="101">
        <f t="shared" si="81"/>
        <v>410000</v>
      </c>
      <c r="X80" s="101">
        <f t="shared" si="81"/>
        <v>410000</v>
      </c>
      <c r="Y80" s="101">
        <f t="shared" si="81"/>
        <v>410000</v>
      </c>
      <c r="Z80" s="101">
        <f t="shared" si="81"/>
        <v>410000</v>
      </c>
      <c r="AA80" s="101">
        <f t="shared" si="81"/>
        <v>410000</v>
      </c>
      <c r="AB80" s="101">
        <f t="shared" si="81"/>
        <v>410000</v>
      </c>
      <c r="AC80" s="101">
        <f t="shared" si="81"/>
        <v>410000</v>
      </c>
      <c r="AD80" s="101">
        <f t="shared" si="81"/>
        <v>410000</v>
      </c>
      <c r="AE80" s="101">
        <f t="shared" si="81"/>
        <v>410000</v>
      </c>
      <c r="AF80" s="101">
        <f t="shared" si="81"/>
        <v>410000</v>
      </c>
      <c r="AG80" s="101">
        <f t="shared" si="81"/>
        <v>1240000</v>
      </c>
      <c r="AH80" s="101">
        <f t="shared" si="81"/>
        <v>1240000</v>
      </c>
      <c r="AI80" s="101">
        <f t="shared" si="81"/>
        <v>1240000</v>
      </c>
      <c r="AJ80" s="101">
        <f t="shared" si="81"/>
        <v>1240000</v>
      </c>
      <c r="AK80" s="101">
        <f t="shared" si="81"/>
        <v>1240000</v>
      </c>
      <c r="AL80" s="101">
        <f t="shared" si="81"/>
        <v>1240000</v>
      </c>
      <c r="AM80" s="101">
        <f t="shared" si="81"/>
        <v>1240000</v>
      </c>
      <c r="AN80" s="101">
        <f t="shared" si="81"/>
        <v>1240000</v>
      </c>
      <c r="AO80" s="101">
        <f t="shared" si="81"/>
        <v>1240000</v>
      </c>
      <c r="AP80" s="101">
        <f t="shared" si="81"/>
        <v>1240000</v>
      </c>
      <c r="AQ80" s="101">
        <f t="shared" si="81"/>
        <v>1650000</v>
      </c>
      <c r="AR80" s="101">
        <f t="shared" si="81"/>
        <v>1650000</v>
      </c>
      <c r="AS80" s="101">
        <f t="shared" si="81"/>
        <v>1650000</v>
      </c>
      <c r="AT80" s="101">
        <f t="shared" si="81"/>
        <v>1650000</v>
      </c>
      <c r="AU80" s="101">
        <f t="shared" si="81"/>
        <v>1650000</v>
      </c>
      <c r="AV80" s="101">
        <f t="shared" si="81"/>
        <v>1650000</v>
      </c>
      <c r="AW80" s="101">
        <f t="shared" si="81"/>
        <v>1650000</v>
      </c>
      <c r="AX80" s="101">
        <f t="shared" si="81"/>
        <v>1650000</v>
      </c>
      <c r="AY80" s="101">
        <f t="shared" si="81"/>
        <v>1650000</v>
      </c>
      <c r="AZ80" s="101">
        <f t="shared" si="81"/>
        <v>1650000</v>
      </c>
      <c r="BA80" s="46">
        <f t="shared" si="66"/>
        <v>41260000</v>
      </c>
    </row>
    <row r="81" spans="1:53">
      <c r="A81" s="87" t="s">
        <v>19</v>
      </c>
      <c r="B81" s="6"/>
      <c r="C81" s="98">
        <v>0</v>
      </c>
      <c r="D81" s="98">
        <v>0</v>
      </c>
      <c r="E81" s="101">
        <f t="shared" ref="E81:AZ81" si="82">ROUND(E58,-4)</f>
        <v>810000</v>
      </c>
      <c r="F81" s="101">
        <f t="shared" si="82"/>
        <v>810000</v>
      </c>
      <c r="G81" s="101">
        <f t="shared" si="82"/>
        <v>810000</v>
      </c>
      <c r="H81" s="101">
        <f t="shared" si="82"/>
        <v>810000</v>
      </c>
      <c r="I81" s="101">
        <f t="shared" si="82"/>
        <v>810000</v>
      </c>
      <c r="J81" s="101">
        <f t="shared" si="82"/>
        <v>810000</v>
      </c>
      <c r="K81" s="101">
        <f t="shared" si="82"/>
        <v>810000</v>
      </c>
      <c r="L81" s="101">
        <f t="shared" si="82"/>
        <v>810000</v>
      </c>
      <c r="M81" s="101">
        <f t="shared" si="82"/>
        <v>650000</v>
      </c>
      <c r="N81" s="101">
        <f t="shared" si="82"/>
        <v>650000</v>
      </c>
      <c r="O81" s="101">
        <f t="shared" si="82"/>
        <v>650000</v>
      </c>
      <c r="P81" s="101">
        <f t="shared" si="82"/>
        <v>650000</v>
      </c>
      <c r="Q81" s="101">
        <f t="shared" si="82"/>
        <v>650000</v>
      </c>
      <c r="R81" s="101">
        <f t="shared" si="82"/>
        <v>650000</v>
      </c>
      <c r="S81" s="101">
        <f t="shared" si="82"/>
        <v>650000</v>
      </c>
      <c r="T81" s="101">
        <f t="shared" si="82"/>
        <v>650000</v>
      </c>
      <c r="U81" s="101">
        <f t="shared" si="82"/>
        <v>650000</v>
      </c>
      <c r="V81" s="101">
        <f t="shared" si="82"/>
        <v>650000</v>
      </c>
      <c r="W81" s="101">
        <f t="shared" si="82"/>
        <v>650000</v>
      </c>
      <c r="X81" s="101">
        <f t="shared" si="82"/>
        <v>650000</v>
      </c>
      <c r="Y81" s="101">
        <f t="shared" si="82"/>
        <v>650000</v>
      </c>
      <c r="Z81" s="101">
        <f t="shared" si="82"/>
        <v>650000</v>
      </c>
      <c r="AA81" s="101">
        <f t="shared" si="82"/>
        <v>650000</v>
      </c>
      <c r="AB81" s="101">
        <f t="shared" si="82"/>
        <v>650000</v>
      </c>
      <c r="AC81" s="101">
        <f t="shared" si="82"/>
        <v>650000</v>
      </c>
      <c r="AD81" s="101">
        <f t="shared" si="82"/>
        <v>650000</v>
      </c>
      <c r="AE81" s="101">
        <f t="shared" si="82"/>
        <v>650000</v>
      </c>
      <c r="AF81" s="101">
        <f t="shared" si="82"/>
        <v>650000</v>
      </c>
      <c r="AG81" s="101">
        <f t="shared" si="82"/>
        <v>1950000</v>
      </c>
      <c r="AH81" s="101">
        <f t="shared" si="82"/>
        <v>1950000</v>
      </c>
      <c r="AI81" s="101">
        <f t="shared" si="82"/>
        <v>1950000</v>
      </c>
      <c r="AJ81" s="101">
        <f t="shared" si="82"/>
        <v>1950000</v>
      </c>
      <c r="AK81" s="101">
        <f t="shared" si="82"/>
        <v>1950000</v>
      </c>
      <c r="AL81" s="101">
        <f t="shared" si="82"/>
        <v>1950000</v>
      </c>
      <c r="AM81" s="101">
        <f t="shared" si="82"/>
        <v>1950000</v>
      </c>
      <c r="AN81" s="101">
        <f t="shared" si="82"/>
        <v>1950000</v>
      </c>
      <c r="AO81" s="101">
        <f t="shared" si="82"/>
        <v>1950000</v>
      </c>
      <c r="AP81" s="101">
        <f t="shared" si="82"/>
        <v>1950000</v>
      </c>
      <c r="AQ81" s="101">
        <f t="shared" si="82"/>
        <v>2600000</v>
      </c>
      <c r="AR81" s="101">
        <f t="shared" si="82"/>
        <v>2600000</v>
      </c>
      <c r="AS81" s="101">
        <f t="shared" si="82"/>
        <v>2600000</v>
      </c>
      <c r="AT81" s="101">
        <f t="shared" si="82"/>
        <v>2600000</v>
      </c>
      <c r="AU81" s="101">
        <f t="shared" si="82"/>
        <v>2600000</v>
      </c>
      <c r="AV81" s="101">
        <f t="shared" si="82"/>
        <v>2600000</v>
      </c>
      <c r="AW81" s="101">
        <f t="shared" si="82"/>
        <v>2600000</v>
      </c>
      <c r="AX81" s="101">
        <f t="shared" si="82"/>
        <v>2600000</v>
      </c>
      <c r="AY81" s="101">
        <f t="shared" si="82"/>
        <v>2600000</v>
      </c>
      <c r="AZ81" s="101">
        <f t="shared" si="82"/>
        <v>2600000</v>
      </c>
      <c r="BA81" s="46">
        <f t="shared" si="66"/>
        <v>64980000</v>
      </c>
    </row>
    <row r="82" spans="1:53">
      <c r="A82" s="87" t="s">
        <v>20</v>
      </c>
      <c r="B82" s="6"/>
      <c r="C82" s="98">
        <v>0</v>
      </c>
      <c r="D82" s="98">
        <v>0</v>
      </c>
      <c r="E82" s="101">
        <f t="shared" ref="E82:AZ82" si="83">ROUND(E59,-4)</f>
        <v>240000</v>
      </c>
      <c r="F82" s="101">
        <f t="shared" si="83"/>
        <v>240000</v>
      </c>
      <c r="G82" s="101">
        <f t="shared" si="83"/>
        <v>240000</v>
      </c>
      <c r="H82" s="101">
        <f t="shared" si="83"/>
        <v>240000</v>
      </c>
      <c r="I82" s="101">
        <f t="shared" si="83"/>
        <v>240000</v>
      </c>
      <c r="J82" s="101">
        <f t="shared" si="83"/>
        <v>240000</v>
      </c>
      <c r="K82" s="101">
        <f t="shared" si="83"/>
        <v>240000</v>
      </c>
      <c r="L82" s="101">
        <f t="shared" si="83"/>
        <v>240000</v>
      </c>
      <c r="M82" s="101">
        <f t="shared" si="83"/>
        <v>190000</v>
      </c>
      <c r="N82" s="101">
        <f t="shared" si="83"/>
        <v>190000</v>
      </c>
      <c r="O82" s="101">
        <f t="shared" si="83"/>
        <v>190000</v>
      </c>
      <c r="P82" s="101">
        <f t="shared" si="83"/>
        <v>190000</v>
      </c>
      <c r="Q82" s="101">
        <f t="shared" si="83"/>
        <v>190000</v>
      </c>
      <c r="R82" s="101">
        <f t="shared" si="83"/>
        <v>190000</v>
      </c>
      <c r="S82" s="101">
        <f t="shared" si="83"/>
        <v>190000</v>
      </c>
      <c r="T82" s="101">
        <f t="shared" si="83"/>
        <v>190000</v>
      </c>
      <c r="U82" s="101">
        <f t="shared" si="83"/>
        <v>190000</v>
      </c>
      <c r="V82" s="101">
        <f t="shared" si="83"/>
        <v>190000</v>
      </c>
      <c r="W82" s="101">
        <f t="shared" si="83"/>
        <v>190000</v>
      </c>
      <c r="X82" s="101">
        <f t="shared" si="83"/>
        <v>190000</v>
      </c>
      <c r="Y82" s="101">
        <f t="shared" si="83"/>
        <v>190000</v>
      </c>
      <c r="Z82" s="101">
        <f t="shared" si="83"/>
        <v>190000</v>
      </c>
      <c r="AA82" s="101">
        <f t="shared" si="83"/>
        <v>190000</v>
      </c>
      <c r="AB82" s="101">
        <f t="shared" si="83"/>
        <v>190000</v>
      </c>
      <c r="AC82" s="101">
        <f t="shared" si="83"/>
        <v>190000</v>
      </c>
      <c r="AD82" s="101">
        <f t="shared" si="83"/>
        <v>190000</v>
      </c>
      <c r="AE82" s="101">
        <f t="shared" si="83"/>
        <v>190000</v>
      </c>
      <c r="AF82" s="101">
        <f t="shared" si="83"/>
        <v>190000</v>
      </c>
      <c r="AG82" s="101">
        <f t="shared" si="83"/>
        <v>580000</v>
      </c>
      <c r="AH82" s="101">
        <f t="shared" si="83"/>
        <v>580000</v>
      </c>
      <c r="AI82" s="101">
        <f t="shared" si="83"/>
        <v>580000</v>
      </c>
      <c r="AJ82" s="101">
        <f t="shared" si="83"/>
        <v>580000</v>
      </c>
      <c r="AK82" s="101">
        <f t="shared" si="83"/>
        <v>580000</v>
      </c>
      <c r="AL82" s="101">
        <f t="shared" si="83"/>
        <v>580000</v>
      </c>
      <c r="AM82" s="101">
        <f t="shared" si="83"/>
        <v>580000</v>
      </c>
      <c r="AN82" s="101">
        <f t="shared" si="83"/>
        <v>580000</v>
      </c>
      <c r="AO82" s="101">
        <f t="shared" si="83"/>
        <v>580000</v>
      </c>
      <c r="AP82" s="101">
        <f t="shared" si="83"/>
        <v>580000</v>
      </c>
      <c r="AQ82" s="101">
        <f t="shared" si="83"/>
        <v>780000</v>
      </c>
      <c r="AR82" s="101">
        <f t="shared" si="83"/>
        <v>780000</v>
      </c>
      <c r="AS82" s="101">
        <f t="shared" si="83"/>
        <v>780000</v>
      </c>
      <c r="AT82" s="101">
        <f t="shared" si="83"/>
        <v>780000</v>
      </c>
      <c r="AU82" s="101">
        <f t="shared" si="83"/>
        <v>780000</v>
      </c>
      <c r="AV82" s="101">
        <f t="shared" si="83"/>
        <v>780000</v>
      </c>
      <c r="AW82" s="101">
        <f t="shared" si="83"/>
        <v>780000</v>
      </c>
      <c r="AX82" s="101">
        <f t="shared" si="83"/>
        <v>780000</v>
      </c>
      <c r="AY82" s="101">
        <f t="shared" si="83"/>
        <v>780000</v>
      </c>
      <c r="AZ82" s="101">
        <f t="shared" si="83"/>
        <v>780000</v>
      </c>
      <c r="BA82" s="46">
        <f t="shared" si="66"/>
        <v>19320000</v>
      </c>
    </row>
    <row r="83" spans="1:53" s="2" customFormat="1">
      <c r="A83" s="53" t="s">
        <v>22</v>
      </c>
      <c r="C83" s="102">
        <f>ROUND(C60,-4)</f>
        <v>0</v>
      </c>
      <c r="D83" s="102">
        <f>ROUND(D60,-4)</f>
        <v>0</v>
      </c>
      <c r="E83" s="102">
        <f t="shared" ref="E83:AZ83" si="84">ROUND(E60,-4)</f>
        <v>29780000</v>
      </c>
      <c r="F83" s="102">
        <f t="shared" si="84"/>
        <v>29780000</v>
      </c>
      <c r="G83" s="102">
        <f t="shared" si="84"/>
        <v>29780000</v>
      </c>
      <c r="H83" s="102">
        <f t="shared" si="84"/>
        <v>29780000</v>
      </c>
      <c r="I83" s="102">
        <f t="shared" si="84"/>
        <v>29780000</v>
      </c>
      <c r="J83" s="102">
        <f t="shared" si="84"/>
        <v>29780000</v>
      </c>
      <c r="K83" s="102">
        <f t="shared" si="84"/>
        <v>29780000</v>
      </c>
      <c r="L83" s="102">
        <f t="shared" si="84"/>
        <v>29780000</v>
      </c>
      <c r="M83" s="102">
        <f t="shared" si="84"/>
        <v>23820000</v>
      </c>
      <c r="N83" s="102">
        <f t="shared" si="84"/>
        <v>23820000</v>
      </c>
      <c r="O83" s="102">
        <f t="shared" si="84"/>
        <v>23820000</v>
      </c>
      <c r="P83" s="102">
        <f t="shared" si="84"/>
        <v>23820000</v>
      </c>
      <c r="Q83" s="102">
        <f t="shared" si="84"/>
        <v>23820000</v>
      </c>
      <c r="R83" s="102">
        <f t="shared" si="84"/>
        <v>23820000</v>
      </c>
      <c r="S83" s="102">
        <f t="shared" si="84"/>
        <v>23820000</v>
      </c>
      <c r="T83" s="102">
        <f t="shared" si="84"/>
        <v>23820000</v>
      </c>
      <c r="U83" s="102">
        <f t="shared" si="84"/>
        <v>23820000</v>
      </c>
      <c r="V83" s="102">
        <f t="shared" si="84"/>
        <v>23820000</v>
      </c>
      <c r="W83" s="102">
        <f t="shared" si="84"/>
        <v>23820000</v>
      </c>
      <c r="X83" s="102">
        <f t="shared" si="84"/>
        <v>23820000</v>
      </c>
      <c r="Y83" s="102">
        <f t="shared" si="84"/>
        <v>23820000</v>
      </c>
      <c r="Z83" s="102">
        <f t="shared" si="84"/>
        <v>23820000</v>
      </c>
      <c r="AA83" s="102">
        <f t="shared" si="84"/>
        <v>23820000</v>
      </c>
      <c r="AB83" s="102">
        <f t="shared" si="84"/>
        <v>23820000</v>
      </c>
      <c r="AC83" s="102">
        <f t="shared" si="84"/>
        <v>23820000</v>
      </c>
      <c r="AD83" s="102">
        <f t="shared" si="84"/>
        <v>23820000</v>
      </c>
      <c r="AE83" s="102">
        <f t="shared" si="84"/>
        <v>23820000</v>
      </c>
      <c r="AF83" s="102">
        <f t="shared" si="84"/>
        <v>23820000</v>
      </c>
      <c r="AG83" s="102">
        <f t="shared" si="84"/>
        <v>32480000</v>
      </c>
      <c r="AH83" s="102">
        <f t="shared" si="84"/>
        <v>32480000</v>
      </c>
      <c r="AI83" s="102">
        <f t="shared" si="84"/>
        <v>32480000</v>
      </c>
      <c r="AJ83" s="102">
        <f t="shared" si="84"/>
        <v>32480000</v>
      </c>
      <c r="AK83" s="102">
        <f t="shared" si="84"/>
        <v>32480000</v>
      </c>
      <c r="AL83" s="102">
        <f t="shared" si="84"/>
        <v>32480000</v>
      </c>
      <c r="AM83" s="102">
        <f t="shared" si="84"/>
        <v>32480000</v>
      </c>
      <c r="AN83" s="102">
        <f t="shared" si="84"/>
        <v>32480000</v>
      </c>
      <c r="AO83" s="102">
        <f t="shared" si="84"/>
        <v>32480000</v>
      </c>
      <c r="AP83" s="102">
        <f t="shared" si="84"/>
        <v>32480000</v>
      </c>
      <c r="AQ83" s="102">
        <f t="shared" si="84"/>
        <v>36800000</v>
      </c>
      <c r="AR83" s="102">
        <f t="shared" si="84"/>
        <v>36800000</v>
      </c>
      <c r="AS83" s="102">
        <f t="shared" si="84"/>
        <v>36800000</v>
      </c>
      <c r="AT83" s="102">
        <f t="shared" si="84"/>
        <v>36800000</v>
      </c>
      <c r="AU83" s="102">
        <f t="shared" si="84"/>
        <v>36800000</v>
      </c>
      <c r="AV83" s="102">
        <f t="shared" si="84"/>
        <v>36800000</v>
      </c>
      <c r="AW83" s="102">
        <f t="shared" si="84"/>
        <v>36800000</v>
      </c>
      <c r="AX83" s="102">
        <f t="shared" si="84"/>
        <v>36800000</v>
      </c>
      <c r="AY83" s="102">
        <f t="shared" si="84"/>
        <v>36800000</v>
      </c>
      <c r="AZ83" s="102">
        <f t="shared" si="84"/>
        <v>36800000</v>
      </c>
      <c r="BA83" s="100">
        <f>SUM(BA64:BA82)</f>
        <v>1407400000</v>
      </c>
    </row>
    <row r="84" spans="1:53">
      <c r="B84" s="2" t="s">
        <v>122</v>
      </c>
      <c r="C84" s="99">
        <f>NPV(0.04,C83:AZ83)</f>
        <v>547463641.76993418</v>
      </c>
      <c r="D84" s="99"/>
      <c r="E84" s="99"/>
      <c r="F84" s="96"/>
      <c r="G84" s="96"/>
      <c r="H84" s="96"/>
      <c r="I84" s="96"/>
      <c r="J84" s="96"/>
      <c r="K84" s="96"/>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row>
    <row r="85" spans="1:53">
      <c r="A85" s="89" t="s">
        <v>86</v>
      </c>
      <c r="C85"/>
      <c r="D85"/>
      <c r="I85" s="1"/>
      <c r="J85" s="1"/>
    </row>
    <row r="86" spans="1:53" s="86" customFormat="1">
      <c r="A86" s="4" t="s">
        <v>0</v>
      </c>
      <c r="B86" s="4"/>
      <c r="C86" s="11">
        <v>1</v>
      </c>
      <c r="D86" s="11">
        <v>2</v>
      </c>
      <c r="E86" s="13">
        <v>3</v>
      </c>
      <c r="F86" s="13">
        <f>E86+1</f>
        <v>4</v>
      </c>
      <c r="G86" s="13">
        <f t="shared" ref="G86" si="85">F86+1</f>
        <v>5</v>
      </c>
      <c r="H86" s="13">
        <f t="shared" ref="H86" si="86">G86+1</f>
        <v>6</v>
      </c>
      <c r="I86" s="13">
        <f t="shared" ref="I86" si="87">H86+1</f>
        <v>7</v>
      </c>
      <c r="J86" s="13">
        <f t="shared" ref="J86" si="88">I86+1</f>
        <v>8</v>
      </c>
      <c r="K86" s="13">
        <f t="shared" ref="K86" si="89">J86+1</f>
        <v>9</v>
      </c>
      <c r="L86" s="13">
        <f t="shared" ref="L86" si="90">K86+1</f>
        <v>10</v>
      </c>
      <c r="M86" s="13">
        <f t="shared" ref="M86" si="91">L86+1</f>
        <v>11</v>
      </c>
      <c r="N86" s="13">
        <f t="shared" ref="N86" si="92">M86+1</f>
        <v>12</v>
      </c>
      <c r="O86" s="13">
        <f t="shared" ref="O86" si="93">N86+1</f>
        <v>13</v>
      </c>
      <c r="P86" s="13">
        <f t="shared" ref="P86" si="94">O86+1</f>
        <v>14</v>
      </c>
      <c r="Q86" s="13">
        <f t="shared" ref="Q86" si="95">P86+1</f>
        <v>15</v>
      </c>
      <c r="R86" s="13">
        <f t="shared" ref="R86" si="96">Q86+1</f>
        <v>16</v>
      </c>
      <c r="S86" s="13">
        <f t="shared" ref="S86" si="97">R86+1</f>
        <v>17</v>
      </c>
      <c r="T86" s="13">
        <f t="shared" ref="T86" si="98">S86+1</f>
        <v>18</v>
      </c>
      <c r="U86" s="13">
        <f t="shared" ref="U86" si="99">T86+1</f>
        <v>19</v>
      </c>
      <c r="V86" s="13">
        <f t="shared" ref="V86" si="100">U86+1</f>
        <v>20</v>
      </c>
      <c r="W86" s="13">
        <f t="shared" ref="W86" si="101">V86+1</f>
        <v>21</v>
      </c>
      <c r="X86" s="13">
        <f t="shared" ref="X86" si="102">W86+1</f>
        <v>22</v>
      </c>
      <c r="Y86" s="13">
        <f t="shared" ref="Y86" si="103">X86+1</f>
        <v>23</v>
      </c>
      <c r="Z86" s="13">
        <f t="shared" ref="Z86" si="104">Y86+1</f>
        <v>24</v>
      </c>
      <c r="AA86" s="13">
        <f>Z86+1</f>
        <v>25</v>
      </c>
      <c r="AB86" s="13">
        <f t="shared" ref="AB86" si="105">AA86+1</f>
        <v>26</v>
      </c>
      <c r="AC86" s="13">
        <f t="shared" ref="AC86" si="106">AB86+1</f>
        <v>27</v>
      </c>
      <c r="AD86" s="13">
        <f t="shared" ref="AD86" si="107">AC86+1</f>
        <v>28</v>
      </c>
      <c r="AE86" s="13">
        <f t="shared" ref="AE86" si="108">AD86+1</f>
        <v>29</v>
      </c>
      <c r="AF86" s="13">
        <f t="shared" ref="AF86" si="109">AE86+1</f>
        <v>30</v>
      </c>
      <c r="AG86" s="13">
        <f t="shared" ref="AG86" si="110">AF86+1</f>
        <v>31</v>
      </c>
      <c r="AH86" s="13">
        <f t="shared" ref="AH86" si="111">AG86+1</f>
        <v>32</v>
      </c>
      <c r="AI86" s="13">
        <f t="shared" ref="AI86" si="112">AH86+1</f>
        <v>33</v>
      </c>
      <c r="AJ86" s="13">
        <f t="shared" ref="AJ86" si="113">AI86+1</f>
        <v>34</v>
      </c>
      <c r="AK86" s="13">
        <f t="shared" ref="AK86" si="114">AJ86+1</f>
        <v>35</v>
      </c>
      <c r="AL86" s="13">
        <f t="shared" ref="AL86" si="115">AK86+1</f>
        <v>36</v>
      </c>
      <c r="AM86" s="13">
        <f t="shared" ref="AM86" si="116">AL86+1</f>
        <v>37</v>
      </c>
      <c r="AN86" s="13">
        <f t="shared" ref="AN86" si="117">AM86+1</f>
        <v>38</v>
      </c>
      <c r="AO86" s="13">
        <f t="shared" ref="AO86" si="118">AN86+1</f>
        <v>39</v>
      </c>
      <c r="AP86" s="13">
        <f t="shared" ref="AP86" si="119">AO86+1</f>
        <v>40</v>
      </c>
      <c r="AQ86" s="13">
        <f t="shared" ref="AQ86" si="120">AP86+1</f>
        <v>41</v>
      </c>
      <c r="AR86" s="13">
        <f t="shared" ref="AR86" si="121">AQ86+1</f>
        <v>42</v>
      </c>
      <c r="AS86" s="13">
        <f t="shared" ref="AS86" si="122">AR86+1</f>
        <v>43</v>
      </c>
      <c r="AT86" s="13">
        <f t="shared" ref="AT86" si="123">AS86+1</f>
        <v>44</v>
      </c>
      <c r="AU86" s="13">
        <f t="shared" ref="AU86" si="124">AT86+1</f>
        <v>45</v>
      </c>
      <c r="AV86" s="13">
        <f t="shared" ref="AV86" si="125">AU86+1</f>
        <v>46</v>
      </c>
      <c r="AW86" s="13">
        <f t="shared" ref="AW86" si="126">AV86+1</f>
        <v>47</v>
      </c>
      <c r="AX86" s="13">
        <f t="shared" ref="AX86" si="127">AW86+1</f>
        <v>48</v>
      </c>
      <c r="AY86" s="13">
        <v>49</v>
      </c>
      <c r="AZ86" s="13">
        <v>50</v>
      </c>
      <c r="BA86" s="125" t="s">
        <v>22</v>
      </c>
    </row>
    <row r="87" spans="1:53" s="86" customFormat="1">
      <c r="A87" s="87" t="s">
        <v>2</v>
      </c>
      <c r="B87" s="87"/>
      <c r="C87" s="103">
        <f>E64*($J$6/2)</f>
        <v>580500</v>
      </c>
      <c r="D87" s="103">
        <f t="shared" ref="D87:AX87" si="128">F64*($J$6/2)</f>
        <v>580500</v>
      </c>
      <c r="E87" s="103">
        <f t="shared" si="128"/>
        <v>580500</v>
      </c>
      <c r="F87" s="103">
        <f t="shared" si="128"/>
        <v>580500</v>
      </c>
      <c r="G87" s="103">
        <f t="shared" si="128"/>
        <v>580500</v>
      </c>
      <c r="H87" s="103">
        <f t="shared" si="128"/>
        <v>580500</v>
      </c>
      <c r="I87" s="103">
        <f t="shared" si="128"/>
        <v>580500</v>
      </c>
      <c r="J87" s="103">
        <f t="shared" si="128"/>
        <v>580500</v>
      </c>
      <c r="K87" s="103">
        <f t="shared" si="128"/>
        <v>465000</v>
      </c>
      <c r="L87" s="103">
        <f t="shared" si="128"/>
        <v>465000</v>
      </c>
      <c r="M87" s="103">
        <f t="shared" si="128"/>
        <v>465000</v>
      </c>
      <c r="N87" s="103">
        <f t="shared" si="128"/>
        <v>465000</v>
      </c>
      <c r="O87" s="103">
        <f t="shared" si="128"/>
        <v>465000</v>
      </c>
      <c r="P87" s="103">
        <f t="shared" si="128"/>
        <v>465000</v>
      </c>
      <c r="Q87" s="103">
        <f t="shared" si="128"/>
        <v>465000</v>
      </c>
      <c r="R87" s="103">
        <f t="shared" si="128"/>
        <v>465000</v>
      </c>
      <c r="S87" s="103">
        <f t="shared" si="128"/>
        <v>465000</v>
      </c>
      <c r="T87" s="103">
        <f t="shared" si="128"/>
        <v>465000</v>
      </c>
      <c r="U87" s="103">
        <f t="shared" si="128"/>
        <v>465000</v>
      </c>
      <c r="V87" s="103">
        <f t="shared" si="128"/>
        <v>465000</v>
      </c>
      <c r="W87" s="103">
        <f t="shared" si="128"/>
        <v>465000</v>
      </c>
      <c r="X87" s="103">
        <f t="shared" si="128"/>
        <v>465000</v>
      </c>
      <c r="Y87" s="103">
        <f t="shared" si="128"/>
        <v>465000</v>
      </c>
      <c r="Z87" s="103">
        <f t="shared" si="128"/>
        <v>465000</v>
      </c>
      <c r="AA87" s="103">
        <f t="shared" si="128"/>
        <v>465000</v>
      </c>
      <c r="AB87" s="103">
        <f t="shared" si="128"/>
        <v>465000</v>
      </c>
      <c r="AC87" s="103">
        <f t="shared" si="128"/>
        <v>465000</v>
      </c>
      <c r="AD87" s="103">
        <f t="shared" si="128"/>
        <v>465000</v>
      </c>
      <c r="AE87" s="103">
        <f t="shared" si="128"/>
        <v>465000</v>
      </c>
      <c r="AF87" s="103">
        <f t="shared" si="128"/>
        <v>465000</v>
      </c>
      <c r="AG87" s="103">
        <f t="shared" si="128"/>
        <v>465000</v>
      </c>
      <c r="AH87" s="103">
        <f t="shared" si="128"/>
        <v>465000</v>
      </c>
      <c r="AI87" s="103">
        <f t="shared" si="128"/>
        <v>465000</v>
      </c>
      <c r="AJ87" s="103">
        <f t="shared" si="128"/>
        <v>465000</v>
      </c>
      <c r="AK87" s="103">
        <f t="shared" si="128"/>
        <v>465000</v>
      </c>
      <c r="AL87" s="103">
        <f t="shared" si="128"/>
        <v>465000</v>
      </c>
      <c r="AM87" s="103">
        <f t="shared" si="128"/>
        <v>465000</v>
      </c>
      <c r="AN87" s="103">
        <f t="shared" si="128"/>
        <v>465000</v>
      </c>
      <c r="AO87" s="103">
        <f t="shared" si="128"/>
        <v>465000</v>
      </c>
      <c r="AP87" s="103">
        <f t="shared" si="128"/>
        <v>465000</v>
      </c>
      <c r="AQ87" s="103">
        <f t="shared" si="128"/>
        <v>465000</v>
      </c>
      <c r="AR87" s="103">
        <f t="shared" si="128"/>
        <v>465000</v>
      </c>
      <c r="AS87" s="103">
        <f t="shared" si="128"/>
        <v>465000</v>
      </c>
      <c r="AT87" s="103">
        <f t="shared" si="128"/>
        <v>465000</v>
      </c>
      <c r="AU87" s="103">
        <f t="shared" si="128"/>
        <v>465000</v>
      </c>
      <c r="AV87" s="103">
        <f t="shared" si="128"/>
        <v>465000</v>
      </c>
      <c r="AW87" s="103">
        <f t="shared" si="128"/>
        <v>465000</v>
      </c>
      <c r="AX87" s="103">
        <f t="shared" si="128"/>
        <v>465000</v>
      </c>
      <c r="AY87" s="42">
        <v>0</v>
      </c>
      <c r="AZ87" s="42">
        <v>0</v>
      </c>
      <c r="BA87" s="46">
        <f>SUM(C87:AZ87)</f>
        <v>23244000</v>
      </c>
    </row>
    <row r="88" spans="1:53" s="86" customFormat="1">
      <c r="A88" s="87" t="s">
        <v>3</v>
      </c>
      <c r="B88" s="87"/>
      <c r="C88" s="103">
        <f t="shared" ref="C88:C105" si="129">E65*($J$6/2)</f>
        <v>397500</v>
      </c>
      <c r="D88" s="103">
        <f t="shared" ref="D88:D105" si="130">F65*($J$6/2)</f>
        <v>397500</v>
      </c>
      <c r="E88" s="103">
        <f t="shared" ref="E88:E105" si="131">G65*($J$6/2)</f>
        <v>397500</v>
      </c>
      <c r="F88" s="103">
        <f t="shared" ref="F88:F105" si="132">H65*($J$6/2)</f>
        <v>397500</v>
      </c>
      <c r="G88" s="103">
        <f t="shared" ref="G88:G105" si="133">I65*($J$6/2)</f>
        <v>397500</v>
      </c>
      <c r="H88" s="103">
        <f t="shared" ref="H88:H105" si="134">J65*($J$6/2)</f>
        <v>397500</v>
      </c>
      <c r="I88" s="103">
        <f t="shared" ref="I88:I105" si="135">K65*($J$6/2)</f>
        <v>397500</v>
      </c>
      <c r="J88" s="103">
        <f t="shared" ref="J88:J105" si="136">L65*($J$6/2)</f>
        <v>397500</v>
      </c>
      <c r="K88" s="103">
        <f t="shared" ref="K88:K105" si="137">M65*($J$6/2)</f>
        <v>318000</v>
      </c>
      <c r="L88" s="103">
        <f t="shared" ref="L88:L105" si="138">N65*($J$6/2)</f>
        <v>318000</v>
      </c>
      <c r="M88" s="103">
        <f t="shared" ref="M88:M105" si="139">O65*($J$6/2)</f>
        <v>318000</v>
      </c>
      <c r="N88" s="103">
        <f t="shared" ref="N88:N105" si="140">P65*($J$6/2)</f>
        <v>318000</v>
      </c>
      <c r="O88" s="103">
        <f t="shared" ref="O88:O105" si="141">Q65*($J$6/2)</f>
        <v>318000</v>
      </c>
      <c r="P88" s="103">
        <f t="shared" ref="P88:P105" si="142">R65*($J$6/2)</f>
        <v>318000</v>
      </c>
      <c r="Q88" s="103">
        <f t="shared" ref="Q88:Q105" si="143">S65*($J$6/2)</f>
        <v>318000</v>
      </c>
      <c r="R88" s="103">
        <f t="shared" ref="R88:R105" si="144">T65*($J$6/2)</f>
        <v>318000</v>
      </c>
      <c r="S88" s="103">
        <f t="shared" ref="S88:S105" si="145">U65*($J$6/2)</f>
        <v>318000</v>
      </c>
      <c r="T88" s="103">
        <f t="shared" ref="T88:T105" si="146">V65*($J$6/2)</f>
        <v>318000</v>
      </c>
      <c r="U88" s="103">
        <f t="shared" ref="U88:U105" si="147">W65*($J$6/2)</f>
        <v>318000</v>
      </c>
      <c r="V88" s="103">
        <f t="shared" ref="V88:V105" si="148">X65*($J$6/2)</f>
        <v>318000</v>
      </c>
      <c r="W88" s="103">
        <f t="shared" ref="W88:W105" si="149">Y65*($J$6/2)</f>
        <v>318000</v>
      </c>
      <c r="X88" s="103">
        <f t="shared" ref="X88:X105" si="150">Z65*($J$6/2)</f>
        <v>318000</v>
      </c>
      <c r="Y88" s="103">
        <f t="shared" ref="Y88:Y105" si="151">AA65*($J$6/2)</f>
        <v>318000</v>
      </c>
      <c r="Z88" s="103">
        <f t="shared" ref="Z88:Z105" si="152">AB65*($J$6/2)</f>
        <v>318000</v>
      </c>
      <c r="AA88" s="103">
        <f t="shared" ref="AA88:AA105" si="153">AC65*($J$6/2)</f>
        <v>318000</v>
      </c>
      <c r="AB88" s="103">
        <f t="shared" ref="AB88:AB105" si="154">AD65*($J$6/2)</f>
        <v>318000</v>
      </c>
      <c r="AC88" s="103">
        <f t="shared" ref="AC88:AC105" si="155">AE65*($J$6/2)</f>
        <v>318000</v>
      </c>
      <c r="AD88" s="103">
        <f t="shared" ref="AD88:AD105" si="156">AF65*($J$6/2)</f>
        <v>318000</v>
      </c>
      <c r="AE88" s="103">
        <f t="shared" ref="AE88:AE105" si="157">AG65*($J$6/2)</f>
        <v>318000</v>
      </c>
      <c r="AF88" s="103">
        <f t="shared" ref="AF88:AF105" si="158">AH65*($J$6/2)</f>
        <v>318000</v>
      </c>
      <c r="AG88" s="103">
        <f t="shared" ref="AG88:AG105" si="159">AI65*($J$6/2)</f>
        <v>318000</v>
      </c>
      <c r="AH88" s="103">
        <f t="shared" ref="AH88:AH105" si="160">AJ65*($J$6/2)</f>
        <v>318000</v>
      </c>
      <c r="AI88" s="103">
        <f t="shared" ref="AI88:AI105" si="161">AK65*($J$6/2)</f>
        <v>318000</v>
      </c>
      <c r="AJ88" s="103">
        <f t="shared" ref="AJ88:AJ105" si="162">AL65*($J$6/2)</f>
        <v>318000</v>
      </c>
      <c r="AK88" s="103">
        <f t="shared" ref="AK88:AK105" si="163">AM65*($J$6/2)</f>
        <v>318000</v>
      </c>
      <c r="AL88" s="103">
        <f t="shared" ref="AL88:AL105" si="164">AN65*($J$6/2)</f>
        <v>318000</v>
      </c>
      <c r="AM88" s="103">
        <f t="shared" ref="AM88:AM105" si="165">AO65*($J$6/2)</f>
        <v>318000</v>
      </c>
      <c r="AN88" s="103">
        <f t="shared" ref="AN88:AN105" si="166">AP65*($J$6/2)</f>
        <v>318000</v>
      </c>
      <c r="AO88" s="103">
        <f t="shared" ref="AO88:AO105" si="167">AQ65*($J$6/2)</f>
        <v>318000</v>
      </c>
      <c r="AP88" s="103">
        <f t="shared" ref="AP88:AP105" si="168">AR65*($J$6/2)</f>
        <v>318000</v>
      </c>
      <c r="AQ88" s="103">
        <f t="shared" ref="AQ88:AQ105" si="169">AS65*($J$6/2)</f>
        <v>318000</v>
      </c>
      <c r="AR88" s="103">
        <f t="shared" ref="AR88:AR105" si="170">AT65*($J$6/2)</f>
        <v>318000</v>
      </c>
      <c r="AS88" s="103">
        <f t="shared" ref="AS88:AS105" si="171">AU65*($J$6/2)</f>
        <v>318000</v>
      </c>
      <c r="AT88" s="103">
        <f t="shared" ref="AT88:AT105" si="172">AV65*($J$6/2)</f>
        <v>318000</v>
      </c>
      <c r="AU88" s="103">
        <f t="shared" ref="AU88:AU105" si="173">AW65*($J$6/2)</f>
        <v>318000</v>
      </c>
      <c r="AV88" s="103">
        <f t="shared" ref="AV88:AV105" si="174">AX65*($J$6/2)</f>
        <v>318000</v>
      </c>
      <c r="AW88" s="103">
        <f t="shared" ref="AW88:AW105" si="175">AY65*($J$6/2)</f>
        <v>318000</v>
      </c>
      <c r="AX88" s="103">
        <f t="shared" ref="AX88:AX105" si="176">AZ65*($J$6/2)</f>
        <v>318000</v>
      </c>
      <c r="AY88" s="42">
        <v>0</v>
      </c>
      <c r="AZ88" s="42">
        <v>0</v>
      </c>
      <c r="BA88" s="46">
        <f t="shared" ref="BA88:BA105" si="177">SUM(C88:AZ88)</f>
        <v>15900000</v>
      </c>
    </row>
    <row r="89" spans="1:53" s="86" customFormat="1">
      <c r="A89" s="87" t="s">
        <v>4</v>
      </c>
      <c r="B89" s="87"/>
      <c r="C89" s="103">
        <f t="shared" si="129"/>
        <v>931500</v>
      </c>
      <c r="D89" s="103">
        <f t="shared" si="130"/>
        <v>931500</v>
      </c>
      <c r="E89" s="103">
        <f t="shared" si="131"/>
        <v>931500</v>
      </c>
      <c r="F89" s="103">
        <f t="shared" si="132"/>
        <v>931500</v>
      </c>
      <c r="G89" s="103">
        <f t="shared" si="133"/>
        <v>931500</v>
      </c>
      <c r="H89" s="103">
        <f t="shared" si="134"/>
        <v>931500</v>
      </c>
      <c r="I89" s="103">
        <f t="shared" si="135"/>
        <v>931500</v>
      </c>
      <c r="J89" s="103">
        <f t="shared" si="136"/>
        <v>931500</v>
      </c>
      <c r="K89" s="103">
        <f t="shared" si="137"/>
        <v>745500</v>
      </c>
      <c r="L89" s="103">
        <f t="shared" si="138"/>
        <v>745500</v>
      </c>
      <c r="M89" s="103">
        <f t="shared" si="139"/>
        <v>745500</v>
      </c>
      <c r="N89" s="103">
        <f t="shared" si="140"/>
        <v>745500</v>
      </c>
      <c r="O89" s="103">
        <f t="shared" si="141"/>
        <v>745500</v>
      </c>
      <c r="P89" s="103">
        <f t="shared" si="142"/>
        <v>745500</v>
      </c>
      <c r="Q89" s="103">
        <f t="shared" si="143"/>
        <v>745500</v>
      </c>
      <c r="R89" s="103">
        <f t="shared" si="144"/>
        <v>745500</v>
      </c>
      <c r="S89" s="103">
        <f t="shared" si="145"/>
        <v>745500</v>
      </c>
      <c r="T89" s="103">
        <f t="shared" si="146"/>
        <v>745500</v>
      </c>
      <c r="U89" s="103">
        <f t="shared" si="147"/>
        <v>745500</v>
      </c>
      <c r="V89" s="103">
        <f t="shared" si="148"/>
        <v>745500</v>
      </c>
      <c r="W89" s="103">
        <f t="shared" si="149"/>
        <v>745500</v>
      </c>
      <c r="X89" s="103">
        <f t="shared" si="150"/>
        <v>745500</v>
      </c>
      <c r="Y89" s="103">
        <f t="shared" si="151"/>
        <v>745500</v>
      </c>
      <c r="Z89" s="103">
        <f t="shared" si="152"/>
        <v>745500</v>
      </c>
      <c r="AA89" s="103">
        <f t="shared" si="153"/>
        <v>745500</v>
      </c>
      <c r="AB89" s="103">
        <f t="shared" si="154"/>
        <v>745500</v>
      </c>
      <c r="AC89" s="103">
        <f t="shared" si="155"/>
        <v>745500</v>
      </c>
      <c r="AD89" s="103">
        <f t="shared" si="156"/>
        <v>745500</v>
      </c>
      <c r="AE89" s="103">
        <f t="shared" si="157"/>
        <v>745500</v>
      </c>
      <c r="AF89" s="103">
        <f t="shared" si="158"/>
        <v>745500</v>
      </c>
      <c r="AG89" s="103">
        <f t="shared" si="159"/>
        <v>745500</v>
      </c>
      <c r="AH89" s="103">
        <f t="shared" si="160"/>
        <v>745500</v>
      </c>
      <c r="AI89" s="103">
        <f t="shared" si="161"/>
        <v>745500</v>
      </c>
      <c r="AJ89" s="103">
        <f t="shared" si="162"/>
        <v>745500</v>
      </c>
      <c r="AK89" s="103">
        <f t="shared" si="163"/>
        <v>745500</v>
      </c>
      <c r="AL89" s="103">
        <f t="shared" si="164"/>
        <v>745500</v>
      </c>
      <c r="AM89" s="103">
        <f t="shared" si="165"/>
        <v>745500</v>
      </c>
      <c r="AN89" s="103">
        <f t="shared" si="166"/>
        <v>745500</v>
      </c>
      <c r="AO89" s="103">
        <f t="shared" si="167"/>
        <v>745500</v>
      </c>
      <c r="AP89" s="103">
        <f t="shared" si="168"/>
        <v>745500</v>
      </c>
      <c r="AQ89" s="103">
        <f t="shared" si="169"/>
        <v>745500</v>
      </c>
      <c r="AR89" s="103">
        <f t="shared" si="170"/>
        <v>745500</v>
      </c>
      <c r="AS89" s="103">
        <f t="shared" si="171"/>
        <v>745500</v>
      </c>
      <c r="AT89" s="103">
        <f t="shared" si="172"/>
        <v>745500</v>
      </c>
      <c r="AU89" s="103">
        <f t="shared" si="173"/>
        <v>745500</v>
      </c>
      <c r="AV89" s="103">
        <f t="shared" si="174"/>
        <v>745500</v>
      </c>
      <c r="AW89" s="103">
        <f t="shared" si="175"/>
        <v>745500</v>
      </c>
      <c r="AX89" s="103">
        <f t="shared" si="176"/>
        <v>745500</v>
      </c>
      <c r="AY89" s="42">
        <v>0</v>
      </c>
      <c r="AZ89" s="42">
        <v>0</v>
      </c>
      <c r="BA89" s="46">
        <f t="shared" si="177"/>
        <v>37272000</v>
      </c>
    </row>
    <row r="90" spans="1:53" s="86" customFormat="1">
      <c r="A90" s="87" t="s">
        <v>5</v>
      </c>
      <c r="B90" s="87"/>
      <c r="C90" s="103">
        <f t="shared" si="129"/>
        <v>175500</v>
      </c>
      <c r="D90" s="103">
        <f t="shared" si="130"/>
        <v>175500</v>
      </c>
      <c r="E90" s="103">
        <f t="shared" si="131"/>
        <v>175500</v>
      </c>
      <c r="F90" s="103">
        <f t="shared" si="132"/>
        <v>175500</v>
      </c>
      <c r="G90" s="103">
        <f t="shared" si="133"/>
        <v>175500</v>
      </c>
      <c r="H90" s="103">
        <f t="shared" si="134"/>
        <v>175500</v>
      </c>
      <c r="I90" s="103">
        <f t="shared" si="135"/>
        <v>175500</v>
      </c>
      <c r="J90" s="103">
        <f t="shared" si="136"/>
        <v>175500</v>
      </c>
      <c r="K90" s="103">
        <f t="shared" si="137"/>
        <v>141000</v>
      </c>
      <c r="L90" s="103">
        <f t="shared" si="138"/>
        <v>141000</v>
      </c>
      <c r="M90" s="103">
        <f t="shared" si="139"/>
        <v>141000</v>
      </c>
      <c r="N90" s="103">
        <f t="shared" si="140"/>
        <v>141000</v>
      </c>
      <c r="O90" s="103">
        <f t="shared" si="141"/>
        <v>141000</v>
      </c>
      <c r="P90" s="103">
        <f t="shared" si="142"/>
        <v>141000</v>
      </c>
      <c r="Q90" s="103">
        <f t="shared" si="143"/>
        <v>141000</v>
      </c>
      <c r="R90" s="103">
        <f t="shared" si="144"/>
        <v>141000</v>
      </c>
      <c r="S90" s="103">
        <f t="shared" si="145"/>
        <v>141000</v>
      </c>
      <c r="T90" s="103">
        <f t="shared" si="146"/>
        <v>141000</v>
      </c>
      <c r="U90" s="103">
        <f t="shared" si="147"/>
        <v>141000</v>
      </c>
      <c r="V90" s="103">
        <f t="shared" si="148"/>
        <v>141000</v>
      </c>
      <c r="W90" s="103">
        <f t="shared" si="149"/>
        <v>141000</v>
      </c>
      <c r="X90" s="103">
        <f t="shared" si="150"/>
        <v>141000</v>
      </c>
      <c r="Y90" s="103">
        <f t="shared" si="151"/>
        <v>141000</v>
      </c>
      <c r="Z90" s="103">
        <f t="shared" si="152"/>
        <v>141000</v>
      </c>
      <c r="AA90" s="103">
        <f t="shared" si="153"/>
        <v>141000</v>
      </c>
      <c r="AB90" s="103">
        <f t="shared" si="154"/>
        <v>141000</v>
      </c>
      <c r="AC90" s="103">
        <f t="shared" si="155"/>
        <v>141000</v>
      </c>
      <c r="AD90" s="103">
        <f t="shared" si="156"/>
        <v>141000</v>
      </c>
      <c r="AE90" s="103">
        <f t="shared" si="157"/>
        <v>141000</v>
      </c>
      <c r="AF90" s="103">
        <f t="shared" si="158"/>
        <v>141000</v>
      </c>
      <c r="AG90" s="103">
        <f t="shared" si="159"/>
        <v>141000</v>
      </c>
      <c r="AH90" s="103">
        <f t="shared" si="160"/>
        <v>141000</v>
      </c>
      <c r="AI90" s="103">
        <f t="shared" si="161"/>
        <v>141000</v>
      </c>
      <c r="AJ90" s="103">
        <f t="shared" si="162"/>
        <v>141000</v>
      </c>
      <c r="AK90" s="103">
        <f t="shared" si="163"/>
        <v>141000</v>
      </c>
      <c r="AL90" s="103">
        <f t="shared" si="164"/>
        <v>141000</v>
      </c>
      <c r="AM90" s="103">
        <f t="shared" si="165"/>
        <v>141000</v>
      </c>
      <c r="AN90" s="103">
        <f t="shared" si="166"/>
        <v>141000</v>
      </c>
      <c r="AO90" s="103">
        <f t="shared" si="167"/>
        <v>141000</v>
      </c>
      <c r="AP90" s="103">
        <f t="shared" si="168"/>
        <v>141000</v>
      </c>
      <c r="AQ90" s="103">
        <f t="shared" si="169"/>
        <v>141000</v>
      </c>
      <c r="AR90" s="103">
        <f t="shared" si="170"/>
        <v>141000</v>
      </c>
      <c r="AS90" s="103">
        <f t="shared" si="171"/>
        <v>141000</v>
      </c>
      <c r="AT90" s="103">
        <f t="shared" si="172"/>
        <v>141000</v>
      </c>
      <c r="AU90" s="103">
        <f t="shared" si="173"/>
        <v>141000</v>
      </c>
      <c r="AV90" s="103">
        <f t="shared" si="174"/>
        <v>141000</v>
      </c>
      <c r="AW90" s="103">
        <f t="shared" si="175"/>
        <v>141000</v>
      </c>
      <c r="AX90" s="103">
        <f t="shared" si="176"/>
        <v>141000</v>
      </c>
      <c r="AY90" s="42">
        <v>0</v>
      </c>
      <c r="AZ90" s="42">
        <v>0</v>
      </c>
      <c r="BA90" s="46">
        <f t="shared" si="177"/>
        <v>7044000</v>
      </c>
    </row>
    <row r="91" spans="1:53" s="86" customFormat="1">
      <c r="A91" s="87" t="s">
        <v>6</v>
      </c>
      <c r="B91" s="87"/>
      <c r="C91" s="103">
        <f t="shared" si="129"/>
        <v>375000</v>
      </c>
      <c r="D91" s="103">
        <f t="shared" si="130"/>
        <v>375000</v>
      </c>
      <c r="E91" s="103">
        <f t="shared" si="131"/>
        <v>375000</v>
      </c>
      <c r="F91" s="103">
        <f t="shared" si="132"/>
        <v>375000</v>
      </c>
      <c r="G91" s="103">
        <f t="shared" si="133"/>
        <v>375000</v>
      </c>
      <c r="H91" s="103">
        <f t="shared" si="134"/>
        <v>375000</v>
      </c>
      <c r="I91" s="103">
        <f t="shared" si="135"/>
        <v>375000</v>
      </c>
      <c r="J91" s="103">
        <f t="shared" si="136"/>
        <v>375000</v>
      </c>
      <c r="K91" s="103">
        <f t="shared" si="137"/>
        <v>300000</v>
      </c>
      <c r="L91" s="103">
        <f t="shared" si="138"/>
        <v>300000</v>
      </c>
      <c r="M91" s="103">
        <f t="shared" si="139"/>
        <v>300000</v>
      </c>
      <c r="N91" s="103">
        <f t="shared" si="140"/>
        <v>300000</v>
      </c>
      <c r="O91" s="103">
        <f t="shared" si="141"/>
        <v>300000</v>
      </c>
      <c r="P91" s="103">
        <f t="shared" si="142"/>
        <v>300000</v>
      </c>
      <c r="Q91" s="103">
        <f t="shared" si="143"/>
        <v>300000</v>
      </c>
      <c r="R91" s="103">
        <f t="shared" si="144"/>
        <v>300000</v>
      </c>
      <c r="S91" s="103">
        <f t="shared" si="145"/>
        <v>300000</v>
      </c>
      <c r="T91" s="103">
        <f t="shared" si="146"/>
        <v>300000</v>
      </c>
      <c r="U91" s="103">
        <f t="shared" si="147"/>
        <v>300000</v>
      </c>
      <c r="V91" s="103">
        <f t="shared" si="148"/>
        <v>300000</v>
      </c>
      <c r="W91" s="103">
        <f t="shared" si="149"/>
        <v>300000</v>
      </c>
      <c r="X91" s="103">
        <f t="shared" si="150"/>
        <v>300000</v>
      </c>
      <c r="Y91" s="103">
        <f t="shared" si="151"/>
        <v>300000</v>
      </c>
      <c r="Z91" s="103">
        <f t="shared" si="152"/>
        <v>300000</v>
      </c>
      <c r="AA91" s="103">
        <f t="shared" si="153"/>
        <v>300000</v>
      </c>
      <c r="AB91" s="103">
        <f t="shared" si="154"/>
        <v>300000</v>
      </c>
      <c r="AC91" s="103">
        <f t="shared" si="155"/>
        <v>300000</v>
      </c>
      <c r="AD91" s="103">
        <f t="shared" si="156"/>
        <v>300000</v>
      </c>
      <c r="AE91" s="103">
        <f t="shared" si="157"/>
        <v>300000</v>
      </c>
      <c r="AF91" s="103">
        <f t="shared" si="158"/>
        <v>300000</v>
      </c>
      <c r="AG91" s="103">
        <f t="shared" si="159"/>
        <v>300000</v>
      </c>
      <c r="AH91" s="103">
        <f t="shared" si="160"/>
        <v>300000</v>
      </c>
      <c r="AI91" s="103">
        <f t="shared" si="161"/>
        <v>300000</v>
      </c>
      <c r="AJ91" s="103">
        <f t="shared" si="162"/>
        <v>300000</v>
      </c>
      <c r="AK91" s="103">
        <f t="shared" si="163"/>
        <v>300000</v>
      </c>
      <c r="AL91" s="103">
        <f t="shared" si="164"/>
        <v>300000</v>
      </c>
      <c r="AM91" s="103">
        <f t="shared" si="165"/>
        <v>300000</v>
      </c>
      <c r="AN91" s="103">
        <f t="shared" si="166"/>
        <v>300000</v>
      </c>
      <c r="AO91" s="103">
        <f t="shared" si="167"/>
        <v>300000</v>
      </c>
      <c r="AP91" s="103">
        <f t="shared" si="168"/>
        <v>300000</v>
      </c>
      <c r="AQ91" s="103">
        <f t="shared" si="169"/>
        <v>300000</v>
      </c>
      <c r="AR91" s="103">
        <f t="shared" si="170"/>
        <v>300000</v>
      </c>
      <c r="AS91" s="103">
        <f t="shared" si="171"/>
        <v>300000</v>
      </c>
      <c r="AT91" s="103">
        <f t="shared" si="172"/>
        <v>300000</v>
      </c>
      <c r="AU91" s="103">
        <f t="shared" si="173"/>
        <v>300000</v>
      </c>
      <c r="AV91" s="103">
        <f t="shared" si="174"/>
        <v>300000</v>
      </c>
      <c r="AW91" s="103">
        <f t="shared" si="175"/>
        <v>300000</v>
      </c>
      <c r="AX91" s="103">
        <f t="shared" si="176"/>
        <v>300000</v>
      </c>
      <c r="AY91" s="42">
        <v>0</v>
      </c>
      <c r="AZ91" s="42">
        <v>0</v>
      </c>
      <c r="BA91" s="46">
        <f t="shared" si="177"/>
        <v>15000000</v>
      </c>
    </row>
    <row r="92" spans="1:53" s="86" customFormat="1">
      <c r="A92" s="87" t="s">
        <v>7</v>
      </c>
      <c r="B92" s="87"/>
      <c r="C92" s="103">
        <f t="shared" si="129"/>
        <v>456000</v>
      </c>
      <c r="D92" s="103">
        <f t="shared" si="130"/>
        <v>456000</v>
      </c>
      <c r="E92" s="103">
        <f t="shared" si="131"/>
        <v>456000</v>
      </c>
      <c r="F92" s="103">
        <f t="shared" si="132"/>
        <v>456000</v>
      </c>
      <c r="G92" s="103">
        <f t="shared" si="133"/>
        <v>456000</v>
      </c>
      <c r="H92" s="103">
        <f t="shared" si="134"/>
        <v>456000</v>
      </c>
      <c r="I92" s="103">
        <f t="shared" si="135"/>
        <v>456000</v>
      </c>
      <c r="J92" s="103">
        <f t="shared" si="136"/>
        <v>456000</v>
      </c>
      <c r="K92" s="103">
        <f t="shared" si="137"/>
        <v>364500</v>
      </c>
      <c r="L92" s="103">
        <f t="shared" si="138"/>
        <v>364500</v>
      </c>
      <c r="M92" s="103">
        <f t="shared" si="139"/>
        <v>364500</v>
      </c>
      <c r="N92" s="103">
        <f t="shared" si="140"/>
        <v>364500</v>
      </c>
      <c r="O92" s="103">
        <f t="shared" si="141"/>
        <v>364500</v>
      </c>
      <c r="P92" s="103">
        <f t="shared" si="142"/>
        <v>364500</v>
      </c>
      <c r="Q92" s="103">
        <f t="shared" si="143"/>
        <v>364500</v>
      </c>
      <c r="R92" s="103">
        <f t="shared" si="144"/>
        <v>364500</v>
      </c>
      <c r="S92" s="103">
        <f t="shared" si="145"/>
        <v>364500</v>
      </c>
      <c r="T92" s="103">
        <f t="shared" si="146"/>
        <v>364500</v>
      </c>
      <c r="U92" s="103">
        <f t="shared" si="147"/>
        <v>364500</v>
      </c>
      <c r="V92" s="103">
        <f t="shared" si="148"/>
        <v>364500</v>
      </c>
      <c r="W92" s="103">
        <f t="shared" si="149"/>
        <v>364500</v>
      </c>
      <c r="X92" s="103">
        <f t="shared" si="150"/>
        <v>364500</v>
      </c>
      <c r="Y92" s="103">
        <f t="shared" si="151"/>
        <v>364500</v>
      </c>
      <c r="Z92" s="103">
        <f t="shared" si="152"/>
        <v>364500</v>
      </c>
      <c r="AA92" s="103">
        <f t="shared" si="153"/>
        <v>364500</v>
      </c>
      <c r="AB92" s="103">
        <f t="shared" si="154"/>
        <v>364500</v>
      </c>
      <c r="AC92" s="103">
        <f t="shared" si="155"/>
        <v>364500</v>
      </c>
      <c r="AD92" s="103">
        <f t="shared" si="156"/>
        <v>364500</v>
      </c>
      <c r="AE92" s="103">
        <f t="shared" si="157"/>
        <v>364500</v>
      </c>
      <c r="AF92" s="103">
        <f t="shared" si="158"/>
        <v>364500</v>
      </c>
      <c r="AG92" s="103">
        <f t="shared" si="159"/>
        <v>364500</v>
      </c>
      <c r="AH92" s="103">
        <f t="shared" si="160"/>
        <v>364500</v>
      </c>
      <c r="AI92" s="103">
        <f t="shared" si="161"/>
        <v>364500</v>
      </c>
      <c r="AJ92" s="103">
        <f t="shared" si="162"/>
        <v>364500</v>
      </c>
      <c r="AK92" s="103">
        <f t="shared" si="163"/>
        <v>364500</v>
      </c>
      <c r="AL92" s="103">
        <f t="shared" si="164"/>
        <v>364500</v>
      </c>
      <c r="AM92" s="103">
        <f t="shared" si="165"/>
        <v>364500</v>
      </c>
      <c r="AN92" s="103">
        <f t="shared" si="166"/>
        <v>364500</v>
      </c>
      <c r="AO92" s="103">
        <f t="shared" si="167"/>
        <v>364500</v>
      </c>
      <c r="AP92" s="103">
        <f t="shared" si="168"/>
        <v>364500</v>
      </c>
      <c r="AQ92" s="103">
        <f t="shared" si="169"/>
        <v>364500</v>
      </c>
      <c r="AR92" s="103">
        <f t="shared" si="170"/>
        <v>364500</v>
      </c>
      <c r="AS92" s="103">
        <f t="shared" si="171"/>
        <v>364500</v>
      </c>
      <c r="AT92" s="103">
        <f t="shared" si="172"/>
        <v>364500</v>
      </c>
      <c r="AU92" s="103">
        <f t="shared" si="173"/>
        <v>364500</v>
      </c>
      <c r="AV92" s="103">
        <f t="shared" si="174"/>
        <v>364500</v>
      </c>
      <c r="AW92" s="103">
        <f t="shared" si="175"/>
        <v>364500</v>
      </c>
      <c r="AX92" s="103">
        <f t="shared" si="176"/>
        <v>364500</v>
      </c>
      <c r="AY92" s="42">
        <v>0</v>
      </c>
      <c r="AZ92" s="42">
        <v>0</v>
      </c>
      <c r="BA92" s="46">
        <f t="shared" si="177"/>
        <v>18228000</v>
      </c>
    </row>
    <row r="93" spans="1:53" s="86" customFormat="1">
      <c r="A93" s="87" t="s">
        <v>8</v>
      </c>
      <c r="B93" s="87"/>
      <c r="C93" s="103">
        <f t="shared" si="129"/>
        <v>336000</v>
      </c>
      <c r="D93" s="103">
        <f t="shared" si="130"/>
        <v>336000</v>
      </c>
      <c r="E93" s="103">
        <f t="shared" si="131"/>
        <v>336000</v>
      </c>
      <c r="F93" s="103">
        <f t="shared" si="132"/>
        <v>336000</v>
      </c>
      <c r="G93" s="103">
        <f t="shared" si="133"/>
        <v>336000</v>
      </c>
      <c r="H93" s="103">
        <f t="shared" si="134"/>
        <v>336000</v>
      </c>
      <c r="I93" s="103">
        <f t="shared" si="135"/>
        <v>336000</v>
      </c>
      <c r="J93" s="103">
        <f t="shared" si="136"/>
        <v>336000</v>
      </c>
      <c r="K93" s="103">
        <f t="shared" si="137"/>
        <v>268500</v>
      </c>
      <c r="L93" s="103">
        <f t="shared" si="138"/>
        <v>268500</v>
      </c>
      <c r="M93" s="103">
        <f t="shared" si="139"/>
        <v>268500</v>
      </c>
      <c r="N93" s="103">
        <f t="shared" si="140"/>
        <v>268500</v>
      </c>
      <c r="O93" s="103">
        <f t="shared" si="141"/>
        <v>268500</v>
      </c>
      <c r="P93" s="103">
        <f t="shared" si="142"/>
        <v>268500</v>
      </c>
      <c r="Q93" s="103">
        <f t="shared" si="143"/>
        <v>268500</v>
      </c>
      <c r="R93" s="103">
        <f t="shared" si="144"/>
        <v>268500</v>
      </c>
      <c r="S93" s="103">
        <f t="shared" si="145"/>
        <v>268500</v>
      </c>
      <c r="T93" s="103">
        <f t="shared" si="146"/>
        <v>268500</v>
      </c>
      <c r="U93" s="103">
        <f t="shared" si="147"/>
        <v>268500</v>
      </c>
      <c r="V93" s="103">
        <f t="shared" si="148"/>
        <v>268500</v>
      </c>
      <c r="W93" s="103">
        <f t="shared" si="149"/>
        <v>268500</v>
      </c>
      <c r="X93" s="103">
        <f t="shared" si="150"/>
        <v>268500</v>
      </c>
      <c r="Y93" s="103">
        <f t="shared" si="151"/>
        <v>268500</v>
      </c>
      <c r="Z93" s="103">
        <f t="shared" si="152"/>
        <v>268500</v>
      </c>
      <c r="AA93" s="103">
        <f t="shared" si="153"/>
        <v>268500</v>
      </c>
      <c r="AB93" s="103">
        <f t="shared" si="154"/>
        <v>268500</v>
      </c>
      <c r="AC93" s="103">
        <f t="shared" si="155"/>
        <v>268500</v>
      </c>
      <c r="AD93" s="103">
        <f t="shared" si="156"/>
        <v>268500</v>
      </c>
      <c r="AE93" s="103">
        <f t="shared" si="157"/>
        <v>268500</v>
      </c>
      <c r="AF93" s="103">
        <f t="shared" si="158"/>
        <v>268500</v>
      </c>
      <c r="AG93" s="103">
        <f t="shared" si="159"/>
        <v>268500</v>
      </c>
      <c r="AH93" s="103">
        <f t="shared" si="160"/>
        <v>268500</v>
      </c>
      <c r="AI93" s="103">
        <f t="shared" si="161"/>
        <v>268500</v>
      </c>
      <c r="AJ93" s="103">
        <f t="shared" si="162"/>
        <v>268500</v>
      </c>
      <c r="AK93" s="103">
        <f t="shared" si="163"/>
        <v>268500</v>
      </c>
      <c r="AL93" s="103">
        <f t="shared" si="164"/>
        <v>268500</v>
      </c>
      <c r="AM93" s="103">
        <f t="shared" si="165"/>
        <v>268500</v>
      </c>
      <c r="AN93" s="103">
        <f t="shared" si="166"/>
        <v>268500</v>
      </c>
      <c r="AO93" s="103">
        <f t="shared" si="167"/>
        <v>268500</v>
      </c>
      <c r="AP93" s="103">
        <f t="shared" si="168"/>
        <v>268500</v>
      </c>
      <c r="AQ93" s="103">
        <f t="shared" si="169"/>
        <v>268500</v>
      </c>
      <c r="AR93" s="103">
        <f t="shared" si="170"/>
        <v>268500</v>
      </c>
      <c r="AS93" s="103">
        <f t="shared" si="171"/>
        <v>268500</v>
      </c>
      <c r="AT93" s="103">
        <f t="shared" si="172"/>
        <v>268500</v>
      </c>
      <c r="AU93" s="103">
        <f t="shared" si="173"/>
        <v>268500</v>
      </c>
      <c r="AV93" s="103">
        <f t="shared" si="174"/>
        <v>268500</v>
      </c>
      <c r="AW93" s="103">
        <f t="shared" si="175"/>
        <v>268500</v>
      </c>
      <c r="AX93" s="103">
        <f t="shared" si="176"/>
        <v>268500</v>
      </c>
      <c r="AY93" s="42">
        <v>0</v>
      </c>
      <c r="AZ93" s="42">
        <v>0</v>
      </c>
      <c r="BA93" s="46">
        <f t="shared" si="177"/>
        <v>13428000</v>
      </c>
    </row>
    <row r="94" spans="1:53" s="86" customFormat="1">
      <c r="A94" s="87" t="s">
        <v>9</v>
      </c>
      <c r="B94" s="87"/>
      <c r="C94" s="103">
        <f t="shared" si="129"/>
        <v>118500</v>
      </c>
      <c r="D94" s="103">
        <f t="shared" si="130"/>
        <v>118500</v>
      </c>
      <c r="E94" s="103">
        <f t="shared" si="131"/>
        <v>118500</v>
      </c>
      <c r="F94" s="103">
        <f t="shared" si="132"/>
        <v>118500</v>
      </c>
      <c r="G94" s="103">
        <f t="shared" si="133"/>
        <v>118500</v>
      </c>
      <c r="H94" s="103">
        <f t="shared" si="134"/>
        <v>118500</v>
      </c>
      <c r="I94" s="103">
        <f t="shared" si="135"/>
        <v>118500</v>
      </c>
      <c r="J94" s="103">
        <f t="shared" si="136"/>
        <v>118500</v>
      </c>
      <c r="K94" s="103">
        <f t="shared" si="137"/>
        <v>94500</v>
      </c>
      <c r="L94" s="103">
        <f t="shared" si="138"/>
        <v>94500</v>
      </c>
      <c r="M94" s="103">
        <f t="shared" si="139"/>
        <v>94500</v>
      </c>
      <c r="N94" s="103">
        <f t="shared" si="140"/>
        <v>94500</v>
      </c>
      <c r="O94" s="103">
        <f t="shared" si="141"/>
        <v>94500</v>
      </c>
      <c r="P94" s="103">
        <f t="shared" si="142"/>
        <v>94500</v>
      </c>
      <c r="Q94" s="103">
        <f t="shared" si="143"/>
        <v>94500</v>
      </c>
      <c r="R94" s="103">
        <f t="shared" si="144"/>
        <v>94500</v>
      </c>
      <c r="S94" s="103">
        <f t="shared" si="145"/>
        <v>94500</v>
      </c>
      <c r="T94" s="103">
        <f t="shared" si="146"/>
        <v>94500</v>
      </c>
      <c r="U94" s="103">
        <f t="shared" si="147"/>
        <v>94500</v>
      </c>
      <c r="V94" s="103">
        <f t="shared" si="148"/>
        <v>94500</v>
      </c>
      <c r="W94" s="103">
        <f t="shared" si="149"/>
        <v>94500</v>
      </c>
      <c r="X94" s="103">
        <f t="shared" si="150"/>
        <v>94500</v>
      </c>
      <c r="Y94" s="103">
        <f t="shared" si="151"/>
        <v>94500</v>
      </c>
      <c r="Z94" s="103">
        <f t="shared" si="152"/>
        <v>94500</v>
      </c>
      <c r="AA94" s="103">
        <f t="shared" si="153"/>
        <v>94500</v>
      </c>
      <c r="AB94" s="103">
        <f t="shared" si="154"/>
        <v>94500</v>
      </c>
      <c r="AC94" s="103">
        <f t="shared" si="155"/>
        <v>94500</v>
      </c>
      <c r="AD94" s="103">
        <f t="shared" si="156"/>
        <v>94500</v>
      </c>
      <c r="AE94" s="103">
        <f t="shared" si="157"/>
        <v>94500</v>
      </c>
      <c r="AF94" s="103">
        <f t="shared" si="158"/>
        <v>94500</v>
      </c>
      <c r="AG94" s="103">
        <f t="shared" si="159"/>
        <v>94500</v>
      </c>
      <c r="AH94" s="103">
        <f t="shared" si="160"/>
        <v>94500</v>
      </c>
      <c r="AI94" s="103">
        <f t="shared" si="161"/>
        <v>94500</v>
      </c>
      <c r="AJ94" s="103">
        <f t="shared" si="162"/>
        <v>94500</v>
      </c>
      <c r="AK94" s="103">
        <f t="shared" si="163"/>
        <v>94500</v>
      </c>
      <c r="AL94" s="103">
        <f t="shared" si="164"/>
        <v>94500</v>
      </c>
      <c r="AM94" s="103">
        <f t="shared" si="165"/>
        <v>94500</v>
      </c>
      <c r="AN94" s="103">
        <f t="shared" si="166"/>
        <v>94500</v>
      </c>
      <c r="AO94" s="103">
        <f t="shared" si="167"/>
        <v>94500</v>
      </c>
      <c r="AP94" s="103">
        <f t="shared" si="168"/>
        <v>94500</v>
      </c>
      <c r="AQ94" s="103">
        <f t="shared" si="169"/>
        <v>94500</v>
      </c>
      <c r="AR94" s="103">
        <f t="shared" si="170"/>
        <v>94500</v>
      </c>
      <c r="AS94" s="103">
        <f t="shared" si="171"/>
        <v>94500</v>
      </c>
      <c r="AT94" s="103">
        <f t="shared" si="172"/>
        <v>94500</v>
      </c>
      <c r="AU94" s="103">
        <f t="shared" si="173"/>
        <v>94500</v>
      </c>
      <c r="AV94" s="103">
        <f t="shared" si="174"/>
        <v>94500</v>
      </c>
      <c r="AW94" s="103">
        <f t="shared" si="175"/>
        <v>94500</v>
      </c>
      <c r="AX94" s="103">
        <f t="shared" si="176"/>
        <v>94500</v>
      </c>
      <c r="AY94" s="42">
        <v>0</v>
      </c>
      <c r="AZ94" s="42">
        <v>0</v>
      </c>
      <c r="BA94" s="46">
        <f t="shared" si="177"/>
        <v>4728000</v>
      </c>
    </row>
    <row r="95" spans="1:53" s="86" customFormat="1">
      <c r="A95" s="87" t="s">
        <v>10</v>
      </c>
      <c r="B95" s="87"/>
      <c r="C95" s="103">
        <f t="shared" si="129"/>
        <v>282000</v>
      </c>
      <c r="D95" s="103">
        <f t="shared" si="130"/>
        <v>282000</v>
      </c>
      <c r="E95" s="103">
        <f t="shared" si="131"/>
        <v>282000</v>
      </c>
      <c r="F95" s="103">
        <f t="shared" si="132"/>
        <v>282000</v>
      </c>
      <c r="G95" s="103">
        <f t="shared" si="133"/>
        <v>282000</v>
      </c>
      <c r="H95" s="103">
        <f t="shared" si="134"/>
        <v>282000</v>
      </c>
      <c r="I95" s="103">
        <f t="shared" si="135"/>
        <v>282000</v>
      </c>
      <c r="J95" s="103">
        <f t="shared" si="136"/>
        <v>282000</v>
      </c>
      <c r="K95" s="103">
        <f t="shared" si="137"/>
        <v>226500</v>
      </c>
      <c r="L95" s="103">
        <f t="shared" si="138"/>
        <v>226500</v>
      </c>
      <c r="M95" s="103">
        <f t="shared" si="139"/>
        <v>226500</v>
      </c>
      <c r="N95" s="103">
        <f t="shared" si="140"/>
        <v>226500</v>
      </c>
      <c r="O95" s="103">
        <f t="shared" si="141"/>
        <v>226500</v>
      </c>
      <c r="P95" s="103">
        <f t="shared" si="142"/>
        <v>226500</v>
      </c>
      <c r="Q95" s="103">
        <f t="shared" si="143"/>
        <v>226500</v>
      </c>
      <c r="R95" s="103">
        <f t="shared" si="144"/>
        <v>226500</v>
      </c>
      <c r="S95" s="103">
        <f t="shared" si="145"/>
        <v>226500</v>
      </c>
      <c r="T95" s="103">
        <f t="shared" si="146"/>
        <v>226500</v>
      </c>
      <c r="U95" s="103">
        <f t="shared" si="147"/>
        <v>226500</v>
      </c>
      <c r="V95" s="103">
        <f t="shared" si="148"/>
        <v>226500</v>
      </c>
      <c r="W95" s="103">
        <f t="shared" si="149"/>
        <v>226500</v>
      </c>
      <c r="X95" s="103">
        <f t="shared" si="150"/>
        <v>226500</v>
      </c>
      <c r="Y95" s="103">
        <f t="shared" si="151"/>
        <v>226500</v>
      </c>
      <c r="Z95" s="103">
        <f t="shared" si="152"/>
        <v>226500</v>
      </c>
      <c r="AA95" s="103">
        <f t="shared" si="153"/>
        <v>226500</v>
      </c>
      <c r="AB95" s="103">
        <f t="shared" si="154"/>
        <v>226500</v>
      </c>
      <c r="AC95" s="103">
        <f t="shared" si="155"/>
        <v>226500</v>
      </c>
      <c r="AD95" s="103">
        <f t="shared" si="156"/>
        <v>226500</v>
      </c>
      <c r="AE95" s="103">
        <f t="shared" si="157"/>
        <v>226500</v>
      </c>
      <c r="AF95" s="103">
        <f t="shared" si="158"/>
        <v>226500</v>
      </c>
      <c r="AG95" s="103">
        <f t="shared" si="159"/>
        <v>226500</v>
      </c>
      <c r="AH95" s="103">
        <f t="shared" si="160"/>
        <v>226500</v>
      </c>
      <c r="AI95" s="103">
        <f t="shared" si="161"/>
        <v>226500</v>
      </c>
      <c r="AJ95" s="103">
        <f t="shared" si="162"/>
        <v>226500</v>
      </c>
      <c r="AK95" s="103">
        <f t="shared" si="163"/>
        <v>226500</v>
      </c>
      <c r="AL95" s="103">
        <f t="shared" si="164"/>
        <v>226500</v>
      </c>
      <c r="AM95" s="103">
        <f t="shared" si="165"/>
        <v>226500</v>
      </c>
      <c r="AN95" s="103">
        <f t="shared" si="166"/>
        <v>226500</v>
      </c>
      <c r="AO95" s="103">
        <f t="shared" si="167"/>
        <v>226500</v>
      </c>
      <c r="AP95" s="103">
        <f t="shared" si="168"/>
        <v>226500</v>
      </c>
      <c r="AQ95" s="103">
        <f t="shared" si="169"/>
        <v>226500</v>
      </c>
      <c r="AR95" s="103">
        <f t="shared" si="170"/>
        <v>226500</v>
      </c>
      <c r="AS95" s="103">
        <f t="shared" si="171"/>
        <v>226500</v>
      </c>
      <c r="AT95" s="103">
        <f t="shared" si="172"/>
        <v>226500</v>
      </c>
      <c r="AU95" s="103">
        <f t="shared" si="173"/>
        <v>226500</v>
      </c>
      <c r="AV95" s="103">
        <f t="shared" si="174"/>
        <v>226500</v>
      </c>
      <c r="AW95" s="103">
        <f t="shared" si="175"/>
        <v>226500</v>
      </c>
      <c r="AX95" s="103">
        <f t="shared" si="176"/>
        <v>226500</v>
      </c>
      <c r="AY95" s="42">
        <v>0</v>
      </c>
      <c r="AZ95" s="42">
        <v>0</v>
      </c>
      <c r="BA95" s="46">
        <f t="shared" si="177"/>
        <v>11316000</v>
      </c>
    </row>
    <row r="96" spans="1:53" s="86" customFormat="1">
      <c r="A96" s="87" t="s">
        <v>11</v>
      </c>
      <c r="B96" s="87"/>
      <c r="C96" s="103">
        <f t="shared" si="129"/>
        <v>145500</v>
      </c>
      <c r="D96" s="103">
        <f t="shared" si="130"/>
        <v>145500</v>
      </c>
      <c r="E96" s="103">
        <f t="shared" si="131"/>
        <v>145500</v>
      </c>
      <c r="F96" s="103">
        <f t="shared" si="132"/>
        <v>145500</v>
      </c>
      <c r="G96" s="103">
        <f t="shared" si="133"/>
        <v>145500</v>
      </c>
      <c r="H96" s="103">
        <f t="shared" si="134"/>
        <v>145500</v>
      </c>
      <c r="I96" s="103">
        <f t="shared" si="135"/>
        <v>145500</v>
      </c>
      <c r="J96" s="103">
        <f t="shared" si="136"/>
        <v>145500</v>
      </c>
      <c r="K96" s="103">
        <f t="shared" si="137"/>
        <v>117000</v>
      </c>
      <c r="L96" s="103">
        <f t="shared" si="138"/>
        <v>117000</v>
      </c>
      <c r="M96" s="103">
        <f t="shared" si="139"/>
        <v>117000</v>
      </c>
      <c r="N96" s="103">
        <f t="shared" si="140"/>
        <v>117000</v>
      </c>
      <c r="O96" s="103">
        <f t="shared" si="141"/>
        <v>117000</v>
      </c>
      <c r="P96" s="103">
        <f t="shared" si="142"/>
        <v>117000</v>
      </c>
      <c r="Q96" s="103">
        <f t="shared" si="143"/>
        <v>117000</v>
      </c>
      <c r="R96" s="103">
        <f t="shared" si="144"/>
        <v>117000</v>
      </c>
      <c r="S96" s="103">
        <f t="shared" si="145"/>
        <v>117000</v>
      </c>
      <c r="T96" s="103">
        <f t="shared" si="146"/>
        <v>117000</v>
      </c>
      <c r="U96" s="103">
        <f t="shared" si="147"/>
        <v>117000</v>
      </c>
      <c r="V96" s="103">
        <f t="shared" si="148"/>
        <v>117000</v>
      </c>
      <c r="W96" s="103">
        <f t="shared" si="149"/>
        <v>117000</v>
      </c>
      <c r="X96" s="103">
        <f t="shared" si="150"/>
        <v>117000</v>
      </c>
      <c r="Y96" s="103">
        <f t="shared" si="151"/>
        <v>117000</v>
      </c>
      <c r="Z96" s="103">
        <f t="shared" si="152"/>
        <v>117000</v>
      </c>
      <c r="AA96" s="103">
        <f t="shared" si="153"/>
        <v>117000</v>
      </c>
      <c r="AB96" s="103">
        <f t="shared" si="154"/>
        <v>117000</v>
      </c>
      <c r="AC96" s="103">
        <f t="shared" si="155"/>
        <v>117000</v>
      </c>
      <c r="AD96" s="103">
        <f t="shared" si="156"/>
        <v>117000</v>
      </c>
      <c r="AE96" s="103">
        <f t="shared" si="157"/>
        <v>351000</v>
      </c>
      <c r="AF96" s="103">
        <f t="shared" si="158"/>
        <v>351000</v>
      </c>
      <c r="AG96" s="103">
        <f t="shared" si="159"/>
        <v>351000</v>
      </c>
      <c r="AH96" s="103">
        <f t="shared" si="160"/>
        <v>351000</v>
      </c>
      <c r="AI96" s="103">
        <f t="shared" si="161"/>
        <v>351000</v>
      </c>
      <c r="AJ96" s="103">
        <f t="shared" si="162"/>
        <v>351000</v>
      </c>
      <c r="AK96" s="103">
        <f t="shared" si="163"/>
        <v>351000</v>
      </c>
      <c r="AL96" s="103">
        <f t="shared" si="164"/>
        <v>351000</v>
      </c>
      <c r="AM96" s="103">
        <f t="shared" si="165"/>
        <v>351000</v>
      </c>
      <c r="AN96" s="103">
        <f t="shared" si="166"/>
        <v>351000</v>
      </c>
      <c r="AO96" s="103">
        <f t="shared" si="167"/>
        <v>468000</v>
      </c>
      <c r="AP96" s="103">
        <f t="shared" si="168"/>
        <v>468000</v>
      </c>
      <c r="AQ96" s="103">
        <f t="shared" si="169"/>
        <v>468000</v>
      </c>
      <c r="AR96" s="103">
        <f t="shared" si="170"/>
        <v>468000</v>
      </c>
      <c r="AS96" s="103">
        <f t="shared" si="171"/>
        <v>468000</v>
      </c>
      <c r="AT96" s="103">
        <f t="shared" si="172"/>
        <v>468000</v>
      </c>
      <c r="AU96" s="103">
        <f t="shared" si="173"/>
        <v>468000</v>
      </c>
      <c r="AV96" s="103">
        <f t="shared" si="174"/>
        <v>468000</v>
      </c>
      <c r="AW96" s="103">
        <f t="shared" si="175"/>
        <v>468000</v>
      </c>
      <c r="AX96" s="103">
        <f t="shared" si="176"/>
        <v>468000</v>
      </c>
      <c r="AY96" s="42">
        <v>0</v>
      </c>
      <c r="AZ96" s="42">
        <v>0</v>
      </c>
      <c r="BA96" s="46">
        <f t="shared" si="177"/>
        <v>11694000</v>
      </c>
    </row>
    <row r="97" spans="1:53" s="86" customFormat="1">
      <c r="A97" s="87" t="s">
        <v>12</v>
      </c>
      <c r="B97" s="87"/>
      <c r="C97" s="103">
        <f t="shared" si="129"/>
        <v>147000</v>
      </c>
      <c r="D97" s="103">
        <f t="shared" si="130"/>
        <v>147000</v>
      </c>
      <c r="E97" s="103">
        <f t="shared" si="131"/>
        <v>147000</v>
      </c>
      <c r="F97" s="103">
        <f t="shared" si="132"/>
        <v>147000</v>
      </c>
      <c r="G97" s="103">
        <f t="shared" si="133"/>
        <v>147000</v>
      </c>
      <c r="H97" s="103">
        <f t="shared" si="134"/>
        <v>147000</v>
      </c>
      <c r="I97" s="103">
        <f t="shared" si="135"/>
        <v>147000</v>
      </c>
      <c r="J97" s="103">
        <f t="shared" si="136"/>
        <v>147000</v>
      </c>
      <c r="K97" s="103">
        <f t="shared" si="137"/>
        <v>118500</v>
      </c>
      <c r="L97" s="103">
        <f t="shared" si="138"/>
        <v>118500</v>
      </c>
      <c r="M97" s="103">
        <f t="shared" si="139"/>
        <v>118500</v>
      </c>
      <c r="N97" s="103">
        <f t="shared" si="140"/>
        <v>118500</v>
      </c>
      <c r="O97" s="103">
        <f t="shared" si="141"/>
        <v>118500</v>
      </c>
      <c r="P97" s="103">
        <f t="shared" si="142"/>
        <v>118500</v>
      </c>
      <c r="Q97" s="103">
        <f t="shared" si="143"/>
        <v>118500</v>
      </c>
      <c r="R97" s="103">
        <f t="shared" si="144"/>
        <v>118500</v>
      </c>
      <c r="S97" s="103">
        <f t="shared" si="145"/>
        <v>118500</v>
      </c>
      <c r="T97" s="103">
        <f t="shared" si="146"/>
        <v>118500</v>
      </c>
      <c r="U97" s="103">
        <f t="shared" si="147"/>
        <v>118500</v>
      </c>
      <c r="V97" s="103">
        <f t="shared" si="148"/>
        <v>118500</v>
      </c>
      <c r="W97" s="103">
        <f t="shared" si="149"/>
        <v>118500</v>
      </c>
      <c r="X97" s="103">
        <f t="shared" si="150"/>
        <v>118500</v>
      </c>
      <c r="Y97" s="103">
        <f t="shared" si="151"/>
        <v>118500</v>
      </c>
      <c r="Z97" s="103">
        <f t="shared" si="152"/>
        <v>118500</v>
      </c>
      <c r="AA97" s="103">
        <f t="shared" si="153"/>
        <v>118500</v>
      </c>
      <c r="AB97" s="103">
        <f t="shared" si="154"/>
        <v>118500</v>
      </c>
      <c r="AC97" s="103">
        <f t="shared" si="155"/>
        <v>118500</v>
      </c>
      <c r="AD97" s="103">
        <f t="shared" si="156"/>
        <v>118500</v>
      </c>
      <c r="AE97" s="103">
        <f t="shared" si="157"/>
        <v>354000</v>
      </c>
      <c r="AF97" s="103">
        <f t="shared" si="158"/>
        <v>354000</v>
      </c>
      <c r="AG97" s="103">
        <f t="shared" si="159"/>
        <v>354000</v>
      </c>
      <c r="AH97" s="103">
        <f t="shared" si="160"/>
        <v>354000</v>
      </c>
      <c r="AI97" s="103">
        <f t="shared" si="161"/>
        <v>354000</v>
      </c>
      <c r="AJ97" s="103">
        <f t="shared" si="162"/>
        <v>354000</v>
      </c>
      <c r="AK97" s="103">
        <f t="shared" si="163"/>
        <v>354000</v>
      </c>
      <c r="AL97" s="103">
        <f t="shared" si="164"/>
        <v>354000</v>
      </c>
      <c r="AM97" s="103">
        <f t="shared" si="165"/>
        <v>354000</v>
      </c>
      <c r="AN97" s="103">
        <f t="shared" si="166"/>
        <v>354000</v>
      </c>
      <c r="AO97" s="103">
        <f t="shared" si="167"/>
        <v>472500</v>
      </c>
      <c r="AP97" s="103">
        <f t="shared" si="168"/>
        <v>472500</v>
      </c>
      <c r="AQ97" s="103">
        <f t="shared" si="169"/>
        <v>472500</v>
      </c>
      <c r="AR97" s="103">
        <f t="shared" si="170"/>
        <v>472500</v>
      </c>
      <c r="AS97" s="103">
        <f t="shared" si="171"/>
        <v>472500</v>
      </c>
      <c r="AT97" s="103">
        <f t="shared" si="172"/>
        <v>472500</v>
      </c>
      <c r="AU97" s="103">
        <f t="shared" si="173"/>
        <v>472500</v>
      </c>
      <c r="AV97" s="103">
        <f t="shared" si="174"/>
        <v>472500</v>
      </c>
      <c r="AW97" s="103">
        <f t="shared" si="175"/>
        <v>472500</v>
      </c>
      <c r="AX97" s="103">
        <f t="shared" si="176"/>
        <v>472500</v>
      </c>
      <c r="AY97" s="42">
        <v>0</v>
      </c>
      <c r="AZ97" s="42">
        <v>0</v>
      </c>
      <c r="BA97" s="46">
        <f t="shared" si="177"/>
        <v>11811000</v>
      </c>
    </row>
    <row r="98" spans="1:53" s="86" customFormat="1">
      <c r="A98" s="87" t="s">
        <v>13</v>
      </c>
      <c r="B98" s="87"/>
      <c r="C98" s="103">
        <f t="shared" si="129"/>
        <v>79500</v>
      </c>
      <c r="D98" s="103">
        <f t="shared" si="130"/>
        <v>79500</v>
      </c>
      <c r="E98" s="103">
        <f t="shared" si="131"/>
        <v>79500</v>
      </c>
      <c r="F98" s="103">
        <f t="shared" si="132"/>
        <v>79500</v>
      </c>
      <c r="G98" s="103">
        <f t="shared" si="133"/>
        <v>79500</v>
      </c>
      <c r="H98" s="103">
        <f t="shared" si="134"/>
        <v>79500</v>
      </c>
      <c r="I98" s="103">
        <f t="shared" si="135"/>
        <v>79500</v>
      </c>
      <c r="J98" s="103">
        <f t="shared" si="136"/>
        <v>79500</v>
      </c>
      <c r="K98" s="103">
        <f t="shared" si="137"/>
        <v>64500</v>
      </c>
      <c r="L98" s="103">
        <f t="shared" si="138"/>
        <v>64500</v>
      </c>
      <c r="M98" s="103">
        <f t="shared" si="139"/>
        <v>64500</v>
      </c>
      <c r="N98" s="103">
        <f t="shared" si="140"/>
        <v>64500</v>
      </c>
      <c r="O98" s="103">
        <f t="shared" si="141"/>
        <v>64500</v>
      </c>
      <c r="P98" s="103">
        <f t="shared" si="142"/>
        <v>64500</v>
      </c>
      <c r="Q98" s="103">
        <f t="shared" si="143"/>
        <v>64500</v>
      </c>
      <c r="R98" s="103">
        <f t="shared" si="144"/>
        <v>64500</v>
      </c>
      <c r="S98" s="103">
        <f t="shared" si="145"/>
        <v>64500</v>
      </c>
      <c r="T98" s="103">
        <f t="shared" si="146"/>
        <v>64500</v>
      </c>
      <c r="U98" s="103">
        <f t="shared" si="147"/>
        <v>64500</v>
      </c>
      <c r="V98" s="103">
        <f t="shared" si="148"/>
        <v>64500</v>
      </c>
      <c r="W98" s="103">
        <f t="shared" si="149"/>
        <v>64500</v>
      </c>
      <c r="X98" s="103">
        <f t="shared" si="150"/>
        <v>64500</v>
      </c>
      <c r="Y98" s="103">
        <f t="shared" si="151"/>
        <v>64500</v>
      </c>
      <c r="Z98" s="103">
        <f t="shared" si="152"/>
        <v>64500</v>
      </c>
      <c r="AA98" s="103">
        <f t="shared" si="153"/>
        <v>64500</v>
      </c>
      <c r="AB98" s="103">
        <f t="shared" si="154"/>
        <v>64500</v>
      </c>
      <c r="AC98" s="103">
        <f t="shared" si="155"/>
        <v>64500</v>
      </c>
      <c r="AD98" s="103">
        <f t="shared" si="156"/>
        <v>64500</v>
      </c>
      <c r="AE98" s="103">
        <f t="shared" si="157"/>
        <v>192000</v>
      </c>
      <c r="AF98" s="103">
        <f t="shared" si="158"/>
        <v>192000</v>
      </c>
      <c r="AG98" s="103">
        <f t="shared" si="159"/>
        <v>192000</v>
      </c>
      <c r="AH98" s="103">
        <f t="shared" si="160"/>
        <v>192000</v>
      </c>
      <c r="AI98" s="103">
        <f t="shared" si="161"/>
        <v>192000</v>
      </c>
      <c r="AJ98" s="103">
        <f t="shared" si="162"/>
        <v>192000</v>
      </c>
      <c r="AK98" s="103">
        <f t="shared" si="163"/>
        <v>192000</v>
      </c>
      <c r="AL98" s="103">
        <f t="shared" si="164"/>
        <v>192000</v>
      </c>
      <c r="AM98" s="103">
        <f t="shared" si="165"/>
        <v>192000</v>
      </c>
      <c r="AN98" s="103">
        <f t="shared" si="166"/>
        <v>192000</v>
      </c>
      <c r="AO98" s="103">
        <f t="shared" si="167"/>
        <v>256500</v>
      </c>
      <c r="AP98" s="103">
        <f t="shared" si="168"/>
        <v>256500</v>
      </c>
      <c r="AQ98" s="103">
        <f t="shared" si="169"/>
        <v>256500</v>
      </c>
      <c r="AR98" s="103">
        <f t="shared" si="170"/>
        <v>256500</v>
      </c>
      <c r="AS98" s="103">
        <f t="shared" si="171"/>
        <v>256500</v>
      </c>
      <c r="AT98" s="103">
        <f t="shared" si="172"/>
        <v>256500</v>
      </c>
      <c r="AU98" s="103">
        <f t="shared" si="173"/>
        <v>256500</v>
      </c>
      <c r="AV98" s="103">
        <f t="shared" si="174"/>
        <v>256500</v>
      </c>
      <c r="AW98" s="103">
        <f t="shared" si="175"/>
        <v>256500</v>
      </c>
      <c r="AX98" s="103">
        <f t="shared" si="176"/>
        <v>256500</v>
      </c>
      <c r="AY98" s="42">
        <v>0</v>
      </c>
      <c r="AZ98" s="42">
        <v>0</v>
      </c>
      <c r="BA98" s="46">
        <f t="shared" si="177"/>
        <v>6411000</v>
      </c>
    </row>
    <row r="99" spans="1:53" s="86" customFormat="1">
      <c r="A99" s="87" t="s">
        <v>14</v>
      </c>
      <c r="B99" s="87"/>
      <c r="C99" s="103">
        <f t="shared" si="129"/>
        <v>37500</v>
      </c>
      <c r="D99" s="103">
        <f t="shared" si="130"/>
        <v>37500</v>
      </c>
      <c r="E99" s="103">
        <f t="shared" si="131"/>
        <v>37500</v>
      </c>
      <c r="F99" s="103">
        <f t="shared" si="132"/>
        <v>37500</v>
      </c>
      <c r="G99" s="103">
        <f t="shared" si="133"/>
        <v>37500</v>
      </c>
      <c r="H99" s="103">
        <f t="shared" si="134"/>
        <v>37500</v>
      </c>
      <c r="I99" s="103">
        <f t="shared" si="135"/>
        <v>37500</v>
      </c>
      <c r="J99" s="103">
        <f t="shared" si="136"/>
        <v>37500</v>
      </c>
      <c r="K99" s="103">
        <f t="shared" si="137"/>
        <v>30000</v>
      </c>
      <c r="L99" s="103">
        <f t="shared" si="138"/>
        <v>30000</v>
      </c>
      <c r="M99" s="103">
        <f t="shared" si="139"/>
        <v>30000</v>
      </c>
      <c r="N99" s="103">
        <f t="shared" si="140"/>
        <v>30000</v>
      </c>
      <c r="O99" s="103">
        <f t="shared" si="141"/>
        <v>30000</v>
      </c>
      <c r="P99" s="103">
        <f t="shared" si="142"/>
        <v>30000</v>
      </c>
      <c r="Q99" s="103">
        <f t="shared" si="143"/>
        <v>30000</v>
      </c>
      <c r="R99" s="103">
        <f t="shared" si="144"/>
        <v>30000</v>
      </c>
      <c r="S99" s="103">
        <f t="shared" si="145"/>
        <v>30000</v>
      </c>
      <c r="T99" s="103">
        <f t="shared" si="146"/>
        <v>30000</v>
      </c>
      <c r="U99" s="103">
        <f t="shared" si="147"/>
        <v>30000</v>
      </c>
      <c r="V99" s="103">
        <f t="shared" si="148"/>
        <v>30000</v>
      </c>
      <c r="W99" s="103">
        <f t="shared" si="149"/>
        <v>30000</v>
      </c>
      <c r="X99" s="103">
        <f t="shared" si="150"/>
        <v>30000</v>
      </c>
      <c r="Y99" s="103">
        <f t="shared" si="151"/>
        <v>30000</v>
      </c>
      <c r="Z99" s="103">
        <f t="shared" si="152"/>
        <v>30000</v>
      </c>
      <c r="AA99" s="103">
        <f t="shared" si="153"/>
        <v>30000</v>
      </c>
      <c r="AB99" s="103">
        <f t="shared" si="154"/>
        <v>30000</v>
      </c>
      <c r="AC99" s="103">
        <f t="shared" si="155"/>
        <v>30000</v>
      </c>
      <c r="AD99" s="103">
        <f t="shared" si="156"/>
        <v>30000</v>
      </c>
      <c r="AE99" s="103">
        <f t="shared" si="157"/>
        <v>88500</v>
      </c>
      <c r="AF99" s="103">
        <f t="shared" si="158"/>
        <v>88500</v>
      </c>
      <c r="AG99" s="103">
        <f t="shared" si="159"/>
        <v>88500</v>
      </c>
      <c r="AH99" s="103">
        <f t="shared" si="160"/>
        <v>88500</v>
      </c>
      <c r="AI99" s="103">
        <f t="shared" si="161"/>
        <v>88500</v>
      </c>
      <c r="AJ99" s="103">
        <f t="shared" si="162"/>
        <v>88500</v>
      </c>
      <c r="AK99" s="103">
        <f t="shared" si="163"/>
        <v>88500</v>
      </c>
      <c r="AL99" s="103">
        <f t="shared" si="164"/>
        <v>88500</v>
      </c>
      <c r="AM99" s="103">
        <f t="shared" si="165"/>
        <v>88500</v>
      </c>
      <c r="AN99" s="103">
        <f t="shared" si="166"/>
        <v>88500</v>
      </c>
      <c r="AO99" s="103">
        <f t="shared" si="167"/>
        <v>118500</v>
      </c>
      <c r="AP99" s="103">
        <f t="shared" si="168"/>
        <v>118500</v>
      </c>
      <c r="AQ99" s="103">
        <f t="shared" si="169"/>
        <v>118500</v>
      </c>
      <c r="AR99" s="103">
        <f t="shared" si="170"/>
        <v>118500</v>
      </c>
      <c r="AS99" s="103">
        <f t="shared" si="171"/>
        <v>118500</v>
      </c>
      <c r="AT99" s="103">
        <f t="shared" si="172"/>
        <v>118500</v>
      </c>
      <c r="AU99" s="103">
        <f t="shared" si="173"/>
        <v>118500</v>
      </c>
      <c r="AV99" s="103">
        <f t="shared" si="174"/>
        <v>118500</v>
      </c>
      <c r="AW99" s="103">
        <f t="shared" si="175"/>
        <v>118500</v>
      </c>
      <c r="AX99" s="103">
        <f t="shared" si="176"/>
        <v>118500</v>
      </c>
      <c r="AY99" s="42">
        <v>0</v>
      </c>
      <c r="AZ99" s="42">
        <v>0</v>
      </c>
      <c r="BA99" s="46">
        <f t="shared" si="177"/>
        <v>2970000</v>
      </c>
    </row>
    <row r="100" spans="1:53" s="86" customFormat="1">
      <c r="A100" s="87" t="s">
        <v>15</v>
      </c>
      <c r="B100" s="87"/>
      <c r="C100" s="103">
        <f t="shared" si="129"/>
        <v>81000</v>
      </c>
      <c r="D100" s="103">
        <f t="shared" si="130"/>
        <v>81000</v>
      </c>
      <c r="E100" s="103">
        <f t="shared" si="131"/>
        <v>81000</v>
      </c>
      <c r="F100" s="103">
        <f t="shared" si="132"/>
        <v>81000</v>
      </c>
      <c r="G100" s="103">
        <f t="shared" si="133"/>
        <v>81000</v>
      </c>
      <c r="H100" s="103">
        <f t="shared" si="134"/>
        <v>81000</v>
      </c>
      <c r="I100" s="103">
        <f t="shared" si="135"/>
        <v>81000</v>
      </c>
      <c r="J100" s="103">
        <f t="shared" si="136"/>
        <v>81000</v>
      </c>
      <c r="K100" s="103">
        <f t="shared" si="137"/>
        <v>64500</v>
      </c>
      <c r="L100" s="103">
        <f t="shared" si="138"/>
        <v>64500</v>
      </c>
      <c r="M100" s="103">
        <f t="shared" si="139"/>
        <v>64500</v>
      </c>
      <c r="N100" s="103">
        <f t="shared" si="140"/>
        <v>64500</v>
      </c>
      <c r="O100" s="103">
        <f t="shared" si="141"/>
        <v>64500</v>
      </c>
      <c r="P100" s="103">
        <f t="shared" si="142"/>
        <v>64500</v>
      </c>
      <c r="Q100" s="103">
        <f t="shared" si="143"/>
        <v>64500</v>
      </c>
      <c r="R100" s="103">
        <f t="shared" si="144"/>
        <v>64500</v>
      </c>
      <c r="S100" s="103">
        <f t="shared" si="145"/>
        <v>64500</v>
      </c>
      <c r="T100" s="103">
        <f t="shared" si="146"/>
        <v>64500</v>
      </c>
      <c r="U100" s="103">
        <f t="shared" si="147"/>
        <v>64500</v>
      </c>
      <c r="V100" s="103">
        <f t="shared" si="148"/>
        <v>64500</v>
      </c>
      <c r="W100" s="103">
        <f t="shared" si="149"/>
        <v>64500</v>
      </c>
      <c r="X100" s="103">
        <f t="shared" si="150"/>
        <v>64500</v>
      </c>
      <c r="Y100" s="103">
        <f t="shared" si="151"/>
        <v>64500</v>
      </c>
      <c r="Z100" s="103">
        <f t="shared" si="152"/>
        <v>64500</v>
      </c>
      <c r="AA100" s="103">
        <f t="shared" si="153"/>
        <v>64500</v>
      </c>
      <c r="AB100" s="103">
        <f t="shared" si="154"/>
        <v>64500</v>
      </c>
      <c r="AC100" s="103">
        <f t="shared" si="155"/>
        <v>64500</v>
      </c>
      <c r="AD100" s="103">
        <f t="shared" si="156"/>
        <v>64500</v>
      </c>
      <c r="AE100" s="103">
        <f t="shared" si="157"/>
        <v>193500</v>
      </c>
      <c r="AF100" s="103">
        <f t="shared" si="158"/>
        <v>193500</v>
      </c>
      <c r="AG100" s="103">
        <f t="shared" si="159"/>
        <v>193500</v>
      </c>
      <c r="AH100" s="103">
        <f t="shared" si="160"/>
        <v>193500</v>
      </c>
      <c r="AI100" s="103">
        <f t="shared" si="161"/>
        <v>193500</v>
      </c>
      <c r="AJ100" s="103">
        <f t="shared" si="162"/>
        <v>193500</v>
      </c>
      <c r="AK100" s="103">
        <f t="shared" si="163"/>
        <v>193500</v>
      </c>
      <c r="AL100" s="103">
        <f t="shared" si="164"/>
        <v>193500</v>
      </c>
      <c r="AM100" s="103">
        <f t="shared" si="165"/>
        <v>193500</v>
      </c>
      <c r="AN100" s="103">
        <f t="shared" si="166"/>
        <v>193500</v>
      </c>
      <c r="AO100" s="103">
        <f t="shared" si="167"/>
        <v>258000</v>
      </c>
      <c r="AP100" s="103">
        <f t="shared" si="168"/>
        <v>258000</v>
      </c>
      <c r="AQ100" s="103">
        <f t="shared" si="169"/>
        <v>258000</v>
      </c>
      <c r="AR100" s="103">
        <f t="shared" si="170"/>
        <v>258000</v>
      </c>
      <c r="AS100" s="103">
        <f t="shared" si="171"/>
        <v>258000</v>
      </c>
      <c r="AT100" s="103">
        <f t="shared" si="172"/>
        <v>258000</v>
      </c>
      <c r="AU100" s="103">
        <f t="shared" si="173"/>
        <v>258000</v>
      </c>
      <c r="AV100" s="103">
        <f t="shared" si="174"/>
        <v>258000</v>
      </c>
      <c r="AW100" s="103">
        <f t="shared" si="175"/>
        <v>258000</v>
      </c>
      <c r="AX100" s="103">
        <f t="shared" si="176"/>
        <v>258000</v>
      </c>
      <c r="AY100" s="42">
        <v>0</v>
      </c>
      <c r="AZ100" s="42">
        <v>0</v>
      </c>
      <c r="BA100" s="46">
        <f t="shared" si="177"/>
        <v>6453000</v>
      </c>
    </row>
    <row r="101" spans="1:53" s="86" customFormat="1">
      <c r="A101" s="87" t="s">
        <v>16</v>
      </c>
      <c r="B101" s="87"/>
      <c r="C101" s="103">
        <f t="shared" si="129"/>
        <v>54000</v>
      </c>
      <c r="D101" s="103">
        <f t="shared" si="130"/>
        <v>54000</v>
      </c>
      <c r="E101" s="103">
        <f t="shared" si="131"/>
        <v>54000</v>
      </c>
      <c r="F101" s="103">
        <f t="shared" si="132"/>
        <v>54000</v>
      </c>
      <c r="G101" s="103">
        <f t="shared" si="133"/>
        <v>54000</v>
      </c>
      <c r="H101" s="103">
        <f t="shared" si="134"/>
        <v>54000</v>
      </c>
      <c r="I101" s="103">
        <f t="shared" si="135"/>
        <v>54000</v>
      </c>
      <c r="J101" s="103">
        <f t="shared" si="136"/>
        <v>54000</v>
      </c>
      <c r="K101" s="103">
        <f t="shared" si="137"/>
        <v>43500</v>
      </c>
      <c r="L101" s="103">
        <f t="shared" si="138"/>
        <v>43500</v>
      </c>
      <c r="M101" s="103">
        <f t="shared" si="139"/>
        <v>43500</v>
      </c>
      <c r="N101" s="103">
        <f t="shared" si="140"/>
        <v>43500</v>
      </c>
      <c r="O101" s="103">
        <f t="shared" si="141"/>
        <v>43500</v>
      </c>
      <c r="P101" s="103">
        <f t="shared" si="142"/>
        <v>43500</v>
      </c>
      <c r="Q101" s="103">
        <f t="shared" si="143"/>
        <v>43500</v>
      </c>
      <c r="R101" s="103">
        <f t="shared" si="144"/>
        <v>43500</v>
      </c>
      <c r="S101" s="103">
        <f t="shared" si="145"/>
        <v>43500</v>
      </c>
      <c r="T101" s="103">
        <f t="shared" si="146"/>
        <v>43500</v>
      </c>
      <c r="U101" s="103">
        <f t="shared" si="147"/>
        <v>43500</v>
      </c>
      <c r="V101" s="103">
        <f t="shared" si="148"/>
        <v>43500</v>
      </c>
      <c r="W101" s="103">
        <f t="shared" si="149"/>
        <v>43500</v>
      </c>
      <c r="X101" s="103">
        <f t="shared" si="150"/>
        <v>43500</v>
      </c>
      <c r="Y101" s="103">
        <f t="shared" si="151"/>
        <v>43500</v>
      </c>
      <c r="Z101" s="103">
        <f t="shared" si="152"/>
        <v>43500</v>
      </c>
      <c r="AA101" s="103">
        <f t="shared" si="153"/>
        <v>43500</v>
      </c>
      <c r="AB101" s="103">
        <f t="shared" si="154"/>
        <v>43500</v>
      </c>
      <c r="AC101" s="103">
        <f t="shared" si="155"/>
        <v>43500</v>
      </c>
      <c r="AD101" s="103">
        <f t="shared" si="156"/>
        <v>43500</v>
      </c>
      <c r="AE101" s="103">
        <f t="shared" si="157"/>
        <v>130500</v>
      </c>
      <c r="AF101" s="103">
        <f t="shared" si="158"/>
        <v>130500</v>
      </c>
      <c r="AG101" s="103">
        <f t="shared" si="159"/>
        <v>130500</v>
      </c>
      <c r="AH101" s="103">
        <f t="shared" si="160"/>
        <v>130500</v>
      </c>
      <c r="AI101" s="103">
        <f t="shared" si="161"/>
        <v>130500</v>
      </c>
      <c r="AJ101" s="103">
        <f t="shared" si="162"/>
        <v>130500</v>
      </c>
      <c r="AK101" s="103">
        <f t="shared" si="163"/>
        <v>130500</v>
      </c>
      <c r="AL101" s="103">
        <f t="shared" si="164"/>
        <v>130500</v>
      </c>
      <c r="AM101" s="103">
        <f t="shared" si="165"/>
        <v>130500</v>
      </c>
      <c r="AN101" s="103">
        <f t="shared" si="166"/>
        <v>130500</v>
      </c>
      <c r="AO101" s="103">
        <f t="shared" si="167"/>
        <v>174000</v>
      </c>
      <c r="AP101" s="103">
        <f t="shared" si="168"/>
        <v>174000</v>
      </c>
      <c r="AQ101" s="103">
        <f t="shared" si="169"/>
        <v>174000</v>
      </c>
      <c r="AR101" s="103">
        <f t="shared" si="170"/>
        <v>174000</v>
      </c>
      <c r="AS101" s="103">
        <f t="shared" si="171"/>
        <v>174000</v>
      </c>
      <c r="AT101" s="103">
        <f t="shared" si="172"/>
        <v>174000</v>
      </c>
      <c r="AU101" s="103">
        <f t="shared" si="173"/>
        <v>174000</v>
      </c>
      <c r="AV101" s="103">
        <f t="shared" si="174"/>
        <v>174000</v>
      </c>
      <c r="AW101" s="103">
        <f t="shared" si="175"/>
        <v>174000</v>
      </c>
      <c r="AX101" s="103">
        <f t="shared" si="176"/>
        <v>174000</v>
      </c>
      <c r="AY101" s="42">
        <v>0</v>
      </c>
      <c r="AZ101" s="42">
        <v>0</v>
      </c>
      <c r="BA101" s="46">
        <f t="shared" si="177"/>
        <v>4347000</v>
      </c>
    </row>
    <row r="102" spans="1:53" s="86" customFormat="1">
      <c r="A102" s="87" t="s">
        <v>17</v>
      </c>
      <c r="B102" s="87"/>
      <c r="C102" s="103">
        <f t="shared" si="129"/>
        <v>30000</v>
      </c>
      <c r="D102" s="103">
        <f t="shared" si="130"/>
        <v>30000</v>
      </c>
      <c r="E102" s="103">
        <f t="shared" si="131"/>
        <v>30000</v>
      </c>
      <c r="F102" s="103">
        <f t="shared" si="132"/>
        <v>30000</v>
      </c>
      <c r="G102" s="103">
        <f t="shared" si="133"/>
        <v>30000</v>
      </c>
      <c r="H102" s="103">
        <f t="shared" si="134"/>
        <v>30000</v>
      </c>
      <c r="I102" s="103">
        <f t="shared" si="135"/>
        <v>30000</v>
      </c>
      <c r="J102" s="103">
        <f t="shared" si="136"/>
        <v>30000</v>
      </c>
      <c r="K102" s="103">
        <f t="shared" si="137"/>
        <v>24000</v>
      </c>
      <c r="L102" s="103">
        <f t="shared" si="138"/>
        <v>24000</v>
      </c>
      <c r="M102" s="103">
        <f t="shared" si="139"/>
        <v>24000</v>
      </c>
      <c r="N102" s="103">
        <f t="shared" si="140"/>
        <v>24000</v>
      </c>
      <c r="O102" s="103">
        <f t="shared" si="141"/>
        <v>24000</v>
      </c>
      <c r="P102" s="103">
        <f t="shared" si="142"/>
        <v>24000</v>
      </c>
      <c r="Q102" s="103">
        <f t="shared" si="143"/>
        <v>24000</v>
      </c>
      <c r="R102" s="103">
        <f t="shared" si="144"/>
        <v>24000</v>
      </c>
      <c r="S102" s="103">
        <f t="shared" si="145"/>
        <v>24000</v>
      </c>
      <c r="T102" s="103">
        <f t="shared" si="146"/>
        <v>24000</v>
      </c>
      <c r="U102" s="103">
        <f t="shared" si="147"/>
        <v>24000</v>
      </c>
      <c r="V102" s="103">
        <f t="shared" si="148"/>
        <v>24000</v>
      </c>
      <c r="W102" s="103">
        <f t="shared" si="149"/>
        <v>24000</v>
      </c>
      <c r="X102" s="103">
        <f t="shared" si="150"/>
        <v>24000</v>
      </c>
      <c r="Y102" s="103">
        <f t="shared" si="151"/>
        <v>24000</v>
      </c>
      <c r="Z102" s="103">
        <f t="shared" si="152"/>
        <v>24000</v>
      </c>
      <c r="AA102" s="103">
        <f t="shared" si="153"/>
        <v>24000</v>
      </c>
      <c r="AB102" s="103">
        <f t="shared" si="154"/>
        <v>24000</v>
      </c>
      <c r="AC102" s="103">
        <f t="shared" si="155"/>
        <v>24000</v>
      </c>
      <c r="AD102" s="103">
        <f t="shared" si="156"/>
        <v>24000</v>
      </c>
      <c r="AE102" s="103">
        <f t="shared" si="157"/>
        <v>73500</v>
      </c>
      <c r="AF102" s="103">
        <f t="shared" si="158"/>
        <v>73500</v>
      </c>
      <c r="AG102" s="103">
        <f t="shared" si="159"/>
        <v>73500</v>
      </c>
      <c r="AH102" s="103">
        <f t="shared" si="160"/>
        <v>73500</v>
      </c>
      <c r="AI102" s="103">
        <f t="shared" si="161"/>
        <v>73500</v>
      </c>
      <c r="AJ102" s="103">
        <f t="shared" si="162"/>
        <v>73500</v>
      </c>
      <c r="AK102" s="103">
        <f t="shared" si="163"/>
        <v>73500</v>
      </c>
      <c r="AL102" s="103">
        <f t="shared" si="164"/>
        <v>73500</v>
      </c>
      <c r="AM102" s="103">
        <f t="shared" si="165"/>
        <v>73500</v>
      </c>
      <c r="AN102" s="103">
        <f t="shared" si="166"/>
        <v>73500</v>
      </c>
      <c r="AO102" s="103">
        <f t="shared" si="167"/>
        <v>97500</v>
      </c>
      <c r="AP102" s="103">
        <f t="shared" si="168"/>
        <v>97500</v>
      </c>
      <c r="AQ102" s="103">
        <f t="shared" si="169"/>
        <v>97500</v>
      </c>
      <c r="AR102" s="103">
        <f t="shared" si="170"/>
        <v>97500</v>
      </c>
      <c r="AS102" s="103">
        <f t="shared" si="171"/>
        <v>97500</v>
      </c>
      <c r="AT102" s="103">
        <f t="shared" si="172"/>
        <v>97500</v>
      </c>
      <c r="AU102" s="103">
        <f t="shared" si="173"/>
        <v>97500</v>
      </c>
      <c r="AV102" s="103">
        <f t="shared" si="174"/>
        <v>97500</v>
      </c>
      <c r="AW102" s="103">
        <f t="shared" si="175"/>
        <v>97500</v>
      </c>
      <c r="AX102" s="103">
        <f t="shared" si="176"/>
        <v>97500</v>
      </c>
      <c r="AY102" s="42">
        <v>0</v>
      </c>
      <c r="AZ102" s="42">
        <v>0</v>
      </c>
      <c r="BA102" s="46">
        <f t="shared" si="177"/>
        <v>2430000</v>
      </c>
    </row>
    <row r="103" spans="1:53" s="86" customFormat="1">
      <c r="A103" s="87" t="s">
        <v>18</v>
      </c>
      <c r="B103" s="87"/>
      <c r="C103" s="103">
        <f t="shared" si="129"/>
        <v>78000</v>
      </c>
      <c r="D103" s="103">
        <f t="shared" si="130"/>
        <v>78000</v>
      </c>
      <c r="E103" s="103">
        <f t="shared" si="131"/>
        <v>78000</v>
      </c>
      <c r="F103" s="103">
        <f t="shared" si="132"/>
        <v>78000</v>
      </c>
      <c r="G103" s="103">
        <f t="shared" si="133"/>
        <v>78000</v>
      </c>
      <c r="H103" s="103">
        <f t="shared" si="134"/>
        <v>78000</v>
      </c>
      <c r="I103" s="103">
        <f t="shared" si="135"/>
        <v>78000</v>
      </c>
      <c r="J103" s="103">
        <f t="shared" si="136"/>
        <v>78000</v>
      </c>
      <c r="K103" s="103">
        <f t="shared" si="137"/>
        <v>61500</v>
      </c>
      <c r="L103" s="103">
        <f t="shared" si="138"/>
        <v>61500</v>
      </c>
      <c r="M103" s="103">
        <f t="shared" si="139"/>
        <v>61500</v>
      </c>
      <c r="N103" s="103">
        <f t="shared" si="140"/>
        <v>61500</v>
      </c>
      <c r="O103" s="103">
        <f t="shared" si="141"/>
        <v>61500</v>
      </c>
      <c r="P103" s="103">
        <f t="shared" si="142"/>
        <v>61500</v>
      </c>
      <c r="Q103" s="103">
        <f t="shared" si="143"/>
        <v>61500</v>
      </c>
      <c r="R103" s="103">
        <f t="shared" si="144"/>
        <v>61500</v>
      </c>
      <c r="S103" s="103">
        <f t="shared" si="145"/>
        <v>61500</v>
      </c>
      <c r="T103" s="103">
        <f t="shared" si="146"/>
        <v>61500</v>
      </c>
      <c r="U103" s="103">
        <f t="shared" si="147"/>
        <v>61500</v>
      </c>
      <c r="V103" s="103">
        <f t="shared" si="148"/>
        <v>61500</v>
      </c>
      <c r="W103" s="103">
        <f t="shared" si="149"/>
        <v>61500</v>
      </c>
      <c r="X103" s="103">
        <f t="shared" si="150"/>
        <v>61500</v>
      </c>
      <c r="Y103" s="103">
        <f t="shared" si="151"/>
        <v>61500</v>
      </c>
      <c r="Z103" s="103">
        <f t="shared" si="152"/>
        <v>61500</v>
      </c>
      <c r="AA103" s="103">
        <f t="shared" si="153"/>
        <v>61500</v>
      </c>
      <c r="AB103" s="103">
        <f t="shared" si="154"/>
        <v>61500</v>
      </c>
      <c r="AC103" s="103">
        <f t="shared" si="155"/>
        <v>61500</v>
      </c>
      <c r="AD103" s="103">
        <f t="shared" si="156"/>
        <v>61500</v>
      </c>
      <c r="AE103" s="103">
        <f t="shared" si="157"/>
        <v>186000</v>
      </c>
      <c r="AF103" s="103">
        <f t="shared" si="158"/>
        <v>186000</v>
      </c>
      <c r="AG103" s="103">
        <f t="shared" si="159"/>
        <v>186000</v>
      </c>
      <c r="AH103" s="103">
        <f t="shared" si="160"/>
        <v>186000</v>
      </c>
      <c r="AI103" s="103">
        <f t="shared" si="161"/>
        <v>186000</v>
      </c>
      <c r="AJ103" s="103">
        <f t="shared" si="162"/>
        <v>186000</v>
      </c>
      <c r="AK103" s="103">
        <f t="shared" si="163"/>
        <v>186000</v>
      </c>
      <c r="AL103" s="103">
        <f t="shared" si="164"/>
        <v>186000</v>
      </c>
      <c r="AM103" s="103">
        <f t="shared" si="165"/>
        <v>186000</v>
      </c>
      <c r="AN103" s="103">
        <f t="shared" si="166"/>
        <v>186000</v>
      </c>
      <c r="AO103" s="103">
        <f t="shared" si="167"/>
        <v>247500</v>
      </c>
      <c r="AP103" s="103">
        <f t="shared" si="168"/>
        <v>247500</v>
      </c>
      <c r="AQ103" s="103">
        <f t="shared" si="169"/>
        <v>247500</v>
      </c>
      <c r="AR103" s="103">
        <f t="shared" si="170"/>
        <v>247500</v>
      </c>
      <c r="AS103" s="103">
        <f t="shared" si="171"/>
        <v>247500</v>
      </c>
      <c r="AT103" s="103">
        <f t="shared" si="172"/>
        <v>247500</v>
      </c>
      <c r="AU103" s="103">
        <f t="shared" si="173"/>
        <v>247500</v>
      </c>
      <c r="AV103" s="103">
        <f t="shared" si="174"/>
        <v>247500</v>
      </c>
      <c r="AW103" s="103">
        <f t="shared" si="175"/>
        <v>247500</v>
      </c>
      <c r="AX103" s="103">
        <f t="shared" si="176"/>
        <v>247500</v>
      </c>
      <c r="AY103" s="42">
        <v>0</v>
      </c>
      <c r="AZ103" s="42">
        <v>0</v>
      </c>
      <c r="BA103" s="46">
        <f t="shared" si="177"/>
        <v>6189000</v>
      </c>
    </row>
    <row r="104" spans="1:53" s="86" customFormat="1">
      <c r="A104" s="87" t="s">
        <v>19</v>
      </c>
      <c r="B104" s="87"/>
      <c r="C104" s="103">
        <f t="shared" si="129"/>
        <v>121500</v>
      </c>
      <c r="D104" s="103">
        <f t="shared" si="130"/>
        <v>121500</v>
      </c>
      <c r="E104" s="103">
        <f t="shared" si="131"/>
        <v>121500</v>
      </c>
      <c r="F104" s="103">
        <f t="shared" si="132"/>
        <v>121500</v>
      </c>
      <c r="G104" s="103">
        <f t="shared" si="133"/>
        <v>121500</v>
      </c>
      <c r="H104" s="103">
        <f t="shared" si="134"/>
        <v>121500</v>
      </c>
      <c r="I104" s="103">
        <f t="shared" si="135"/>
        <v>121500</v>
      </c>
      <c r="J104" s="103">
        <f t="shared" si="136"/>
        <v>121500</v>
      </c>
      <c r="K104" s="103">
        <f t="shared" si="137"/>
        <v>97500</v>
      </c>
      <c r="L104" s="103">
        <f t="shared" si="138"/>
        <v>97500</v>
      </c>
      <c r="M104" s="103">
        <f t="shared" si="139"/>
        <v>97500</v>
      </c>
      <c r="N104" s="103">
        <f t="shared" si="140"/>
        <v>97500</v>
      </c>
      <c r="O104" s="103">
        <f t="shared" si="141"/>
        <v>97500</v>
      </c>
      <c r="P104" s="103">
        <f t="shared" si="142"/>
        <v>97500</v>
      </c>
      <c r="Q104" s="103">
        <f t="shared" si="143"/>
        <v>97500</v>
      </c>
      <c r="R104" s="103">
        <f t="shared" si="144"/>
        <v>97500</v>
      </c>
      <c r="S104" s="103">
        <f t="shared" si="145"/>
        <v>97500</v>
      </c>
      <c r="T104" s="103">
        <f t="shared" si="146"/>
        <v>97500</v>
      </c>
      <c r="U104" s="103">
        <f t="shared" si="147"/>
        <v>97500</v>
      </c>
      <c r="V104" s="103">
        <f t="shared" si="148"/>
        <v>97500</v>
      </c>
      <c r="W104" s="103">
        <f t="shared" si="149"/>
        <v>97500</v>
      </c>
      <c r="X104" s="103">
        <f t="shared" si="150"/>
        <v>97500</v>
      </c>
      <c r="Y104" s="103">
        <f t="shared" si="151"/>
        <v>97500</v>
      </c>
      <c r="Z104" s="103">
        <f t="shared" si="152"/>
        <v>97500</v>
      </c>
      <c r="AA104" s="103">
        <f t="shared" si="153"/>
        <v>97500</v>
      </c>
      <c r="AB104" s="103">
        <f t="shared" si="154"/>
        <v>97500</v>
      </c>
      <c r="AC104" s="103">
        <f t="shared" si="155"/>
        <v>97500</v>
      </c>
      <c r="AD104" s="103">
        <f t="shared" si="156"/>
        <v>97500</v>
      </c>
      <c r="AE104" s="103">
        <f t="shared" si="157"/>
        <v>292500</v>
      </c>
      <c r="AF104" s="103">
        <f t="shared" si="158"/>
        <v>292500</v>
      </c>
      <c r="AG104" s="103">
        <f t="shared" si="159"/>
        <v>292500</v>
      </c>
      <c r="AH104" s="103">
        <f t="shared" si="160"/>
        <v>292500</v>
      </c>
      <c r="AI104" s="103">
        <f t="shared" si="161"/>
        <v>292500</v>
      </c>
      <c r="AJ104" s="103">
        <f t="shared" si="162"/>
        <v>292500</v>
      </c>
      <c r="AK104" s="103">
        <f t="shared" si="163"/>
        <v>292500</v>
      </c>
      <c r="AL104" s="103">
        <f t="shared" si="164"/>
        <v>292500</v>
      </c>
      <c r="AM104" s="103">
        <f t="shared" si="165"/>
        <v>292500</v>
      </c>
      <c r="AN104" s="103">
        <f t="shared" si="166"/>
        <v>292500</v>
      </c>
      <c r="AO104" s="103">
        <f t="shared" si="167"/>
        <v>390000</v>
      </c>
      <c r="AP104" s="103">
        <f t="shared" si="168"/>
        <v>390000</v>
      </c>
      <c r="AQ104" s="103">
        <f t="shared" si="169"/>
        <v>390000</v>
      </c>
      <c r="AR104" s="103">
        <f t="shared" si="170"/>
        <v>390000</v>
      </c>
      <c r="AS104" s="103">
        <f t="shared" si="171"/>
        <v>390000</v>
      </c>
      <c r="AT104" s="103">
        <f t="shared" si="172"/>
        <v>390000</v>
      </c>
      <c r="AU104" s="103">
        <f t="shared" si="173"/>
        <v>390000</v>
      </c>
      <c r="AV104" s="103">
        <f t="shared" si="174"/>
        <v>390000</v>
      </c>
      <c r="AW104" s="103">
        <f t="shared" si="175"/>
        <v>390000</v>
      </c>
      <c r="AX104" s="103">
        <f t="shared" si="176"/>
        <v>390000</v>
      </c>
      <c r="AY104" s="42">
        <v>0</v>
      </c>
      <c r="AZ104" s="42">
        <v>0</v>
      </c>
      <c r="BA104" s="46">
        <f t="shared" si="177"/>
        <v>9747000</v>
      </c>
    </row>
    <row r="105" spans="1:53" s="86" customFormat="1">
      <c r="A105" s="87" t="s">
        <v>20</v>
      </c>
      <c r="B105" s="87"/>
      <c r="C105" s="103">
        <f t="shared" si="129"/>
        <v>36000</v>
      </c>
      <c r="D105" s="103">
        <f t="shared" si="130"/>
        <v>36000</v>
      </c>
      <c r="E105" s="103">
        <f t="shared" si="131"/>
        <v>36000</v>
      </c>
      <c r="F105" s="103">
        <f t="shared" si="132"/>
        <v>36000</v>
      </c>
      <c r="G105" s="103">
        <f t="shared" si="133"/>
        <v>36000</v>
      </c>
      <c r="H105" s="103">
        <f t="shared" si="134"/>
        <v>36000</v>
      </c>
      <c r="I105" s="103">
        <f t="shared" si="135"/>
        <v>36000</v>
      </c>
      <c r="J105" s="103">
        <f t="shared" si="136"/>
        <v>36000</v>
      </c>
      <c r="K105" s="103">
        <f t="shared" si="137"/>
        <v>28500</v>
      </c>
      <c r="L105" s="103">
        <f t="shared" si="138"/>
        <v>28500</v>
      </c>
      <c r="M105" s="103">
        <f t="shared" si="139"/>
        <v>28500</v>
      </c>
      <c r="N105" s="103">
        <f t="shared" si="140"/>
        <v>28500</v>
      </c>
      <c r="O105" s="103">
        <f t="shared" si="141"/>
        <v>28500</v>
      </c>
      <c r="P105" s="103">
        <f t="shared" si="142"/>
        <v>28500</v>
      </c>
      <c r="Q105" s="103">
        <f t="shared" si="143"/>
        <v>28500</v>
      </c>
      <c r="R105" s="103">
        <f t="shared" si="144"/>
        <v>28500</v>
      </c>
      <c r="S105" s="103">
        <f t="shared" si="145"/>
        <v>28500</v>
      </c>
      <c r="T105" s="103">
        <f t="shared" si="146"/>
        <v>28500</v>
      </c>
      <c r="U105" s="103">
        <f t="shared" si="147"/>
        <v>28500</v>
      </c>
      <c r="V105" s="103">
        <f t="shared" si="148"/>
        <v>28500</v>
      </c>
      <c r="W105" s="103">
        <f t="shared" si="149"/>
        <v>28500</v>
      </c>
      <c r="X105" s="103">
        <f t="shared" si="150"/>
        <v>28500</v>
      </c>
      <c r="Y105" s="103">
        <f t="shared" si="151"/>
        <v>28500</v>
      </c>
      <c r="Z105" s="103">
        <f t="shared" si="152"/>
        <v>28500</v>
      </c>
      <c r="AA105" s="103">
        <f t="shared" si="153"/>
        <v>28500</v>
      </c>
      <c r="AB105" s="103">
        <f t="shared" si="154"/>
        <v>28500</v>
      </c>
      <c r="AC105" s="103">
        <f t="shared" si="155"/>
        <v>28500</v>
      </c>
      <c r="AD105" s="103">
        <f t="shared" si="156"/>
        <v>28500</v>
      </c>
      <c r="AE105" s="103">
        <f t="shared" si="157"/>
        <v>87000</v>
      </c>
      <c r="AF105" s="103">
        <f t="shared" si="158"/>
        <v>87000</v>
      </c>
      <c r="AG105" s="103">
        <f t="shared" si="159"/>
        <v>87000</v>
      </c>
      <c r="AH105" s="103">
        <f t="shared" si="160"/>
        <v>87000</v>
      </c>
      <c r="AI105" s="103">
        <f t="shared" si="161"/>
        <v>87000</v>
      </c>
      <c r="AJ105" s="103">
        <f t="shared" si="162"/>
        <v>87000</v>
      </c>
      <c r="AK105" s="103">
        <f t="shared" si="163"/>
        <v>87000</v>
      </c>
      <c r="AL105" s="103">
        <f t="shared" si="164"/>
        <v>87000</v>
      </c>
      <c r="AM105" s="103">
        <f t="shared" si="165"/>
        <v>87000</v>
      </c>
      <c r="AN105" s="103">
        <f t="shared" si="166"/>
        <v>87000</v>
      </c>
      <c r="AO105" s="103">
        <f t="shared" si="167"/>
        <v>117000</v>
      </c>
      <c r="AP105" s="103">
        <f t="shared" si="168"/>
        <v>117000</v>
      </c>
      <c r="AQ105" s="103">
        <f t="shared" si="169"/>
        <v>117000</v>
      </c>
      <c r="AR105" s="103">
        <f t="shared" si="170"/>
        <v>117000</v>
      </c>
      <c r="AS105" s="103">
        <f t="shared" si="171"/>
        <v>117000</v>
      </c>
      <c r="AT105" s="103">
        <f t="shared" si="172"/>
        <v>117000</v>
      </c>
      <c r="AU105" s="103">
        <f t="shared" si="173"/>
        <v>117000</v>
      </c>
      <c r="AV105" s="103">
        <f t="shared" si="174"/>
        <v>117000</v>
      </c>
      <c r="AW105" s="103">
        <f t="shared" si="175"/>
        <v>117000</v>
      </c>
      <c r="AX105" s="103">
        <f t="shared" si="176"/>
        <v>117000</v>
      </c>
      <c r="AY105" s="42">
        <v>0</v>
      </c>
      <c r="AZ105" s="42">
        <v>0</v>
      </c>
      <c r="BA105" s="46">
        <f t="shared" si="177"/>
        <v>2898000</v>
      </c>
    </row>
    <row r="106" spans="1:53" s="86" customFormat="1">
      <c r="A106" s="88" t="s">
        <v>22</v>
      </c>
      <c r="C106" s="102">
        <f>SUM(C87:C105)</f>
        <v>4462500</v>
      </c>
      <c r="D106" s="102">
        <f t="shared" ref="D106:AX106" si="178">SUM(D87:D105)</f>
        <v>4462500</v>
      </c>
      <c r="E106" s="102">
        <f t="shared" si="178"/>
        <v>4462500</v>
      </c>
      <c r="F106" s="102">
        <f t="shared" si="178"/>
        <v>4462500</v>
      </c>
      <c r="G106" s="102">
        <f t="shared" si="178"/>
        <v>4462500</v>
      </c>
      <c r="H106" s="102">
        <f t="shared" si="178"/>
        <v>4462500</v>
      </c>
      <c r="I106" s="102">
        <f t="shared" si="178"/>
        <v>4462500</v>
      </c>
      <c r="J106" s="102">
        <f t="shared" si="178"/>
        <v>4462500</v>
      </c>
      <c r="K106" s="102">
        <f t="shared" si="178"/>
        <v>3573000</v>
      </c>
      <c r="L106" s="102">
        <f t="shared" si="178"/>
        <v>3573000</v>
      </c>
      <c r="M106" s="102">
        <f t="shared" si="178"/>
        <v>3573000</v>
      </c>
      <c r="N106" s="102">
        <f t="shared" si="178"/>
        <v>3573000</v>
      </c>
      <c r="O106" s="102">
        <f t="shared" si="178"/>
        <v>3573000</v>
      </c>
      <c r="P106" s="102">
        <f t="shared" si="178"/>
        <v>3573000</v>
      </c>
      <c r="Q106" s="102">
        <f t="shared" si="178"/>
        <v>3573000</v>
      </c>
      <c r="R106" s="102">
        <f t="shared" si="178"/>
        <v>3573000</v>
      </c>
      <c r="S106" s="102">
        <f t="shared" si="178"/>
        <v>3573000</v>
      </c>
      <c r="T106" s="102">
        <f t="shared" si="178"/>
        <v>3573000</v>
      </c>
      <c r="U106" s="102">
        <f t="shared" si="178"/>
        <v>3573000</v>
      </c>
      <c r="V106" s="102">
        <f t="shared" si="178"/>
        <v>3573000</v>
      </c>
      <c r="W106" s="102">
        <f t="shared" si="178"/>
        <v>3573000</v>
      </c>
      <c r="X106" s="102">
        <f t="shared" si="178"/>
        <v>3573000</v>
      </c>
      <c r="Y106" s="102">
        <f t="shared" si="178"/>
        <v>3573000</v>
      </c>
      <c r="Z106" s="102">
        <f t="shared" si="178"/>
        <v>3573000</v>
      </c>
      <c r="AA106" s="102">
        <f t="shared" si="178"/>
        <v>3573000</v>
      </c>
      <c r="AB106" s="102">
        <f t="shared" si="178"/>
        <v>3573000</v>
      </c>
      <c r="AC106" s="102">
        <f t="shared" si="178"/>
        <v>3573000</v>
      </c>
      <c r="AD106" s="102">
        <f t="shared" si="178"/>
        <v>3573000</v>
      </c>
      <c r="AE106" s="102">
        <f t="shared" si="178"/>
        <v>4872000</v>
      </c>
      <c r="AF106" s="102">
        <f t="shared" si="178"/>
        <v>4872000</v>
      </c>
      <c r="AG106" s="102">
        <f t="shared" si="178"/>
        <v>4872000</v>
      </c>
      <c r="AH106" s="102">
        <f t="shared" si="178"/>
        <v>4872000</v>
      </c>
      <c r="AI106" s="102">
        <f t="shared" si="178"/>
        <v>4872000</v>
      </c>
      <c r="AJ106" s="102">
        <f t="shared" si="178"/>
        <v>4872000</v>
      </c>
      <c r="AK106" s="102">
        <f t="shared" si="178"/>
        <v>4872000</v>
      </c>
      <c r="AL106" s="102">
        <f t="shared" si="178"/>
        <v>4872000</v>
      </c>
      <c r="AM106" s="102">
        <f t="shared" si="178"/>
        <v>4872000</v>
      </c>
      <c r="AN106" s="102">
        <f t="shared" si="178"/>
        <v>4872000</v>
      </c>
      <c r="AO106" s="102">
        <f t="shared" si="178"/>
        <v>5523000</v>
      </c>
      <c r="AP106" s="102">
        <f t="shared" si="178"/>
        <v>5523000</v>
      </c>
      <c r="AQ106" s="102">
        <f t="shared" si="178"/>
        <v>5523000</v>
      </c>
      <c r="AR106" s="102">
        <f t="shared" si="178"/>
        <v>5523000</v>
      </c>
      <c r="AS106" s="102">
        <f t="shared" si="178"/>
        <v>5523000</v>
      </c>
      <c r="AT106" s="102">
        <f t="shared" si="178"/>
        <v>5523000</v>
      </c>
      <c r="AU106" s="102">
        <f t="shared" si="178"/>
        <v>5523000</v>
      </c>
      <c r="AV106" s="102">
        <f t="shared" si="178"/>
        <v>5523000</v>
      </c>
      <c r="AW106" s="102">
        <f t="shared" si="178"/>
        <v>5523000</v>
      </c>
      <c r="AX106" s="102">
        <f t="shared" si="178"/>
        <v>5523000</v>
      </c>
      <c r="AY106" s="102">
        <f>SUM(AY87:AY105)</f>
        <v>0</v>
      </c>
      <c r="AZ106" s="102">
        <f t="shared" ref="AZ106" si="179">SUM(AZ87:AZ105)</f>
        <v>0</v>
      </c>
      <c r="BA106" s="100">
        <f>SUM(BA87:BA105)</f>
        <v>211110000</v>
      </c>
    </row>
    <row r="107" spans="1:53">
      <c r="B107" s="2" t="s">
        <v>122</v>
      </c>
      <c r="C107" s="99">
        <f>NPV(0.04,C106:AZ106)</f>
        <v>88795685.688764036</v>
      </c>
      <c r="D107" s="96"/>
      <c r="E107" s="96"/>
      <c r="F107" s="96"/>
      <c r="G107" s="96"/>
      <c r="H107" s="96"/>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130"/>
    </row>
    <row r="108" spans="1:53" hidden="1">
      <c r="A108" s="89" t="s">
        <v>92</v>
      </c>
      <c r="D108" s="73"/>
    </row>
    <row r="109" spans="1:53" hidden="1">
      <c r="A109" s="4" t="s">
        <v>0</v>
      </c>
      <c r="B109" s="11"/>
      <c r="C109" s="11">
        <v>1</v>
      </c>
      <c r="D109" s="11">
        <v>2</v>
      </c>
      <c r="E109" s="13">
        <v>3</v>
      </c>
      <c r="F109" s="13">
        <f>E109+1</f>
        <v>4</v>
      </c>
      <c r="G109" s="13">
        <f t="shared" ref="G109" si="180">F109+1</f>
        <v>5</v>
      </c>
      <c r="H109" s="13">
        <f t="shared" ref="H109" si="181">G109+1</f>
        <v>6</v>
      </c>
      <c r="I109" s="13">
        <f t="shared" ref="I109" si="182">H109+1</f>
        <v>7</v>
      </c>
      <c r="J109" s="13">
        <f t="shared" ref="J109" si="183">I109+1</f>
        <v>8</v>
      </c>
      <c r="K109" s="13">
        <f t="shared" ref="K109" si="184">J109+1</f>
        <v>9</v>
      </c>
      <c r="L109" s="13">
        <f t="shared" ref="L109" si="185">K109+1</f>
        <v>10</v>
      </c>
      <c r="M109" s="13">
        <f t="shared" ref="M109" si="186">L109+1</f>
        <v>11</v>
      </c>
      <c r="N109" s="13">
        <f t="shared" ref="N109" si="187">M109+1</f>
        <v>12</v>
      </c>
      <c r="O109" s="13">
        <f t="shared" ref="O109" si="188">N109+1</f>
        <v>13</v>
      </c>
      <c r="P109" s="13">
        <f t="shared" ref="P109" si="189">O109+1</f>
        <v>14</v>
      </c>
      <c r="Q109" s="13">
        <f t="shared" ref="Q109" si="190">P109+1</f>
        <v>15</v>
      </c>
      <c r="R109" s="13">
        <f t="shared" ref="R109" si="191">Q109+1</f>
        <v>16</v>
      </c>
      <c r="S109" s="13">
        <f t="shared" ref="S109" si="192">R109+1</f>
        <v>17</v>
      </c>
      <c r="T109" s="13">
        <f t="shared" ref="T109" si="193">S109+1</f>
        <v>18</v>
      </c>
      <c r="U109" s="13">
        <f t="shared" ref="U109" si="194">T109+1</f>
        <v>19</v>
      </c>
      <c r="V109" s="13">
        <f t="shared" ref="V109" si="195">U109+1</f>
        <v>20</v>
      </c>
      <c r="W109" s="13">
        <f t="shared" ref="W109" si="196">V109+1</f>
        <v>21</v>
      </c>
      <c r="X109" s="13">
        <f t="shared" ref="X109" si="197">W109+1</f>
        <v>22</v>
      </c>
      <c r="Y109" s="13">
        <f t="shared" ref="Y109" si="198">X109+1</f>
        <v>23</v>
      </c>
      <c r="Z109" s="13">
        <f t="shared" ref="Z109" si="199">Y109+1</f>
        <v>24</v>
      </c>
      <c r="AA109" s="13">
        <f>Z109+1</f>
        <v>25</v>
      </c>
      <c r="AB109" s="13">
        <f t="shared" ref="AB109" si="200">AA109+1</f>
        <v>26</v>
      </c>
      <c r="AC109" s="13">
        <f t="shared" ref="AC109" si="201">AB109+1</f>
        <v>27</v>
      </c>
      <c r="AD109" s="13">
        <f t="shared" ref="AD109" si="202">AC109+1</f>
        <v>28</v>
      </c>
      <c r="AE109" s="13">
        <f t="shared" ref="AE109" si="203">AD109+1</f>
        <v>29</v>
      </c>
      <c r="AF109" s="13">
        <f t="shared" ref="AF109" si="204">AE109+1</f>
        <v>30</v>
      </c>
      <c r="AG109" s="13">
        <f t="shared" ref="AG109" si="205">AF109+1</f>
        <v>31</v>
      </c>
      <c r="AH109" s="13">
        <f t="shared" ref="AH109" si="206">AG109+1</f>
        <v>32</v>
      </c>
      <c r="AI109" s="13">
        <f t="shared" ref="AI109" si="207">AH109+1</f>
        <v>33</v>
      </c>
      <c r="AJ109" s="13">
        <f t="shared" ref="AJ109" si="208">AI109+1</f>
        <v>34</v>
      </c>
      <c r="AK109" s="13">
        <f t="shared" ref="AK109" si="209">AJ109+1</f>
        <v>35</v>
      </c>
      <c r="AL109" s="13">
        <f t="shared" ref="AL109" si="210">AK109+1</f>
        <v>36</v>
      </c>
      <c r="AM109" s="13">
        <f t="shared" ref="AM109" si="211">AL109+1</f>
        <v>37</v>
      </c>
      <c r="AN109" s="13">
        <f t="shared" ref="AN109" si="212">AM109+1</f>
        <v>38</v>
      </c>
      <c r="AO109" s="13">
        <f t="shared" ref="AO109" si="213">AN109+1</f>
        <v>39</v>
      </c>
      <c r="AP109" s="13">
        <f t="shared" ref="AP109" si="214">AO109+1</f>
        <v>40</v>
      </c>
      <c r="AQ109" s="13">
        <f t="shared" ref="AQ109" si="215">AP109+1</f>
        <v>41</v>
      </c>
      <c r="AR109" s="13">
        <f t="shared" ref="AR109" si="216">AQ109+1</f>
        <v>42</v>
      </c>
      <c r="AS109" s="13">
        <f t="shared" ref="AS109" si="217">AR109+1</f>
        <v>43</v>
      </c>
      <c r="AT109" s="13">
        <f t="shared" ref="AT109" si="218">AS109+1</f>
        <v>44</v>
      </c>
      <c r="AU109" s="13">
        <f t="shared" ref="AU109" si="219">AT109+1</f>
        <v>45</v>
      </c>
      <c r="AV109" s="13">
        <f t="shared" ref="AV109" si="220">AU109+1</f>
        <v>46</v>
      </c>
      <c r="AW109" s="13">
        <f t="shared" ref="AW109" si="221">AV109+1</f>
        <v>47</v>
      </c>
      <c r="AX109" s="13">
        <f t="shared" ref="AX109" si="222">AW109+1</f>
        <v>48</v>
      </c>
      <c r="AY109" s="13">
        <v>49</v>
      </c>
      <c r="AZ109" s="13">
        <v>50</v>
      </c>
    </row>
    <row r="110" spans="1:53" hidden="1">
      <c r="A110" s="87" t="s">
        <v>2</v>
      </c>
      <c r="B110" s="87"/>
      <c r="C110" s="98">
        <v>0</v>
      </c>
      <c r="D110" s="98">
        <v>0</v>
      </c>
      <c r="E110" s="101">
        <f>E64</f>
        <v>3870000</v>
      </c>
      <c r="F110" s="101">
        <f t="shared" ref="F110:AX110" si="223">F64+E110</f>
        <v>7740000</v>
      </c>
      <c r="G110" s="101">
        <f t="shared" si="223"/>
        <v>11610000</v>
      </c>
      <c r="H110" s="101">
        <f t="shared" si="223"/>
        <v>15480000</v>
      </c>
      <c r="I110" s="101">
        <f t="shared" si="223"/>
        <v>19350000</v>
      </c>
      <c r="J110" s="101">
        <f t="shared" si="223"/>
        <v>23220000</v>
      </c>
      <c r="K110" s="101">
        <f t="shared" si="223"/>
        <v>27090000</v>
      </c>
      <c r="L110" s="101">
        <f t="shared" si="223"/>
        <v>30960000</v>
      </c>
      <c r="M110" s="101">
        <f t="shared" si="223"/>
        <v>34060000</v>
      </c>
      <c r="N110" s="101">
        <f t="shared" si="223"/>
        <v>37160000</v>
      </c>
      <c r="O110" s="101">
        <f t="shared" si="223"/>
        <v>40260000</v>
      </c>
      <c r="P110" s="101">
        <f t="shared" si="223"/>
        <v>43360000</v>
      </c>
      <c r="Q110" s="101">
        <f t="shared" si="223"/>
        <v>46460000</v>
      </c>
      <c r="R110" s="101">
        <f t="shared" si="223"/>
        <v>49560000</v>
      </c>
      <c r="S110" s="101">
        <f t="shared" si="223"/>
        <v>52660000</v>
      </c>
      <c r="T110" s="101">
        <f t="shared" si="223"/>
        <v>55760000</v>
      </c>
      <c r="U110" s="101">
        <f t="shared" si="223"/>
        <v>58860000</v>
      </c>
      <c r="V110" s="101">
        <f t="shared" si="223"/>
        <v>61960000</v>
      </c>
      <c r="W110" s="101">
        <f t="shared" si="223"/>
        <v>65060000</v>
      </c>
      <c r="X110" s="101">
        <f t="shared" si="223"/>
        <v>68160000</v>
      </c>
      <c r="Y110" s="101">
        <f t="shared" si="223"/>
        <v>71260000</v>
      </c>
      <c r="Z110" s="101">
        <f t="shared" si="223"/>
        <v>74360000</v>
      </c>
      <c r="AA110" s="101">
        <f t="shared" si="223"/>
        <v>77460000</v>
      </c>
      <c r="AB110" s="101">
        <f t="shared" si="223"/>
        <v>80560000</v>
      </c>
      <c r="AC110" s="101">
        <f t="shared" si="223"/>
        <v>83660000</v>
      </c>
      <c r="AD110" s="101">
        <f t="shared" si="223"/>
        <v>86760000</v>
      </c>
      <c r="AE110" s="101">
        <f t="shared" si="223"/>
        <v>89860000</v>
      </c>
      <c r="AF110" s="101">
        <f t="shared" si="223"/>
        <v>92960000</v>
      </c>
      <c r="AG110" s="101">
        <f t="shared" si="223"/>
        <v>96060000</v>
      </c>
      <c r="AH110" s="101">
        <f t="shared" si="223"/>
        <v>99160000</v>
      </c>
      <c r="AI110" s="101">
        <f t="shared" si="223"/>
        <v>102260000</v>
      </c>
      <c r="AJ110" s="101">
        <f t="shared" si="223"/>
        <v>105360000</v>
      </c>
      <c r="AK110" s="101">
        <f t="shared" si="223"/>
        <v>108460000</v>
      </c>
      <c r="AL110" s="101">
        <f t="shared" si="223"/>
        <v>111560000</v>
      </c>
      <c r="AM110" s="101">
        <f t="shared" si="223"/>
        <v>114660000</v>
      </c>
      <c r="AN110" s="101">
        <f t="shared" si="223"/>
        <v>117760000</v>
      </c>
      <c r="AO110" s="101">
        <f t="shared" si="223"/>
        <v>120860000</v>
      </c>
      <c r="AP110" s="101">
        <f t="shared" si="223"/>
        <v>123960000</v>
      </c>
      <c r="AQ110" s="101">
        <f t="shared" si="223"/>
        <v>127060000</v>
      </c>
      <c r="AR110" s="101">
        <f t="shared" si="223"/>
        <v>130160000</v>
      </c>
      <c r="AS110" s="101">
        <f t="shared" si="223"/>
        <v>133260000</v>
      </c>
      <c r="AT110" s="101">
        <f t="shared" si="223"/>
        <v>136360000</v>
      </c>
      <c r="AU110" s="101">
        <f t="shared" si="223"/>
        <v>139460000</v>
      </c>
      <c r="AV110" s="101">
        <f t="shared" si="223"/>
        <v>142560000</v>
      </c>
      <c r="AW110" s="101">
        <f t="shared" si="223"/>
        <v>145660000</v>
      </c>
      <c r="AX110" s="101">
        <f t="shared" si="223"/>
        <v>148760000</v>
      </c>
      <c r="AY110" s="42">
        <v>0</v>
      </c>
      <c r="AZ110" s="42">
        <v>0</v>
      </c>
      <c r="BA110" s="71"/>
    </row>
    <row r="111" spans="1:53" hidden="1">
      <c r="A111" s="87" t="s">
        <v>3</v>
      </c>
      <c r="B111" s="87"/>
      <c r="C111" s="98">
        <v>0</v>
      </c>
      <c r="D111" s="98">
        <v>0</v>
      </c>
      <c r="E111" s="101">
        <f t="shared" ref="E111:E128" si="224">E65</f>
        <v>2650000</v>
      </c>
      <c r="F111" s="101">
        <f t="shared" ref="F111:AX111" si="225">F65+E111</f>
        <v>5300000</v>
      </c>
      <c r="G111" s="101">
        <f t="shared" si="225"/>
        <v>7950000</v>
      </c>
      <c r="H111" s="101">
        <f t="shared" si="225"/>
        <v>10600000</v>
      </c>
      <c r="I111" s="101">
        <f t="shared" si="225"/>
        <v>13250000</v>
      </c>
      <c r="J111" s="101">
        <f t="shared" si="225"/>
        <v>15900000</v>
      </c>
      <c r="K111" s="101">
        <f t="shared" si="225"/>
        <v>18550000</v>
      </c>
      <c r="L111" s="101">
        <f t="shared" si="225"/>
        <v>21200000</v>
      </c>
      <c r="M111" s="101">
        <f t="shared" si="225"/>
        <v>23320000</v>
      </c>
      <c r="N111" s="101">
        <f t="shared" si="225"/>
        <v>25440000</v>
      </c>
      <c r="O111" s="101">
        <f t="shared" si="225"/>
        <v>27560000</v>
      </c>
      <c r="P111" s="101">
        <f t="shared" si="225"/>
        <v>29680000</v>
      </c>
      <c r="Q111" s="101">
        <f t="shared" si="225"/>
        <v>31800000</v>
      </c>
      <c r="R111" s="101">
        <f t="shared" si="225"/>
        <v>33920000</v>
      </c>
      <c r="S111" s="101">
        <f t="shared" si="225"/>
        <v>36040000</v>
      </c>
      <c r="T111" s="101">
        <f t="shared" si="225"/>
        <v>38160000</v>
      </c>
      <c r="U111" s="101">
        <f t="shared" si="225"/>
        <v>40280000</v>
      </c>
      <c r="V111" s="101">
        <f t="shared" si="225"/>
        <v>42400000</v>
      </c>
      <c r="W111" s="101">
        <f t="shared" si="225"/>
        <v>44520000</v>
      </c>
      <c r="X111" s="101">
        <f t="shared" si="225"/>
        <v>46640000</v>
      </c>
      <c r="Y111" s="101">
        <f t="shared" si="225"/>
        <v>48760000</v>
      </c>
      <c r="Z111" s="101">
        <f t="shared" si="225"/>
        <v>50880000</v>
      </c>
      <c r="AA111" s="101">
        <f t="shared" si="225"/>
        <v>53000000</v>
      </c>
      <c r="AB111" s="101">
        <f t="shared" si="225"/>
        <v>55120000</v>
      </c>
      <c r="AC111" s="101">
        <f t="shared" si="225"/>
        <v>57240000</v>
      </c>
      <c r="AD111" s="101">
        <f t="shared" si="225"/>
        <v>59360000</v>
      </c>
      <c r="AE111" s="101">
        <f t="shared" si="225"/>
        <v>61480000</v>
      </c>
      <c r="AF111" s="101">
        <f t="shared" si="225"/>
        <v>63600000</v>
      </c>
      <c r="AG111" s="101">
        <f t="shared" si="225"/>
        <v>65720000</v>
      </c>
      <c r="AH111" s="101">
        <f t="shared" si="225"/>
        <v>67840000</v>
      </c>
      <c r="AI111" s="101">
        <f t="shared" si="225"/>
        <v>69960000</v>
      </c>
      <c r="AJ111" s="101">
        <f t="shared" si="225"/>
        <v>72080000</v>
      </c>
      <c r="AK111" s="101">
        <f t="shared" si="225"/>
        <v>74200000</v>
      </c>
      <c r="AL111" s="101">
        <f t="shared" si="225"/>
        <v>76320000</v>
      </c>
      <c r="AM111" s="101">
        <f t="shared" si="225"/>
        <v>78440000</v>
      </c>
      <c r="AN111" s="101">
        <f t="shared" si="225"/>
        <v>80560000</v>
      </c>
      <c r="AO111" s="101">
        <f t="shared" si="225"/>
        <v>82680000</v>
      </c>
      <c r="AP111" s="101">
        <f t="shared" si="225"/>
        <v>84800000</v>
      </c>
      <c r="AQ111" s="101">
        <f t="shared" si="225"/>
        <v>86920000</v>
      </c>
      <c r="AR111" s="101">
        <f t="shared" si="225"/>
        <v>89040000</v>
      </c>
      <c r="AS111" s="101">
        <f t="shared" si="225"/>
        <v>91160000</v>
      </c>
      <c r="AT111" s="101">
        <f t="shared" si="225"/>
        <v>93280000</v>
      </c>
      <c r="AU111" s="101">
        <f t="shared" si="225"/>
        <v>95400000</v>
      </c>
      <c r="AV111" s="101">
        <f t="shared" si="225"/>
        <v>97520000</v>
      </c>
      <c r="AW111" s="101">
        <f t="shared" si="225"/>
        <v>99640000</v>
      </c>
      <c r="AX111" s="101">
        <f t="shared" si="225"/>
        <v>101760000</v>
      </c>
      <c r="AY111" s="42">
        <v>0</v>
      </c>
      <c r="AZ111" s="42">
        <v>0</v>
      </c>
      <c r="BA111" s="71"/>
    </row>
    <row r="112" spans="1:53" hidden="1">
      <c r="A112" s="87" t="s">
        <v>4</v>
      </c>
      <c r="B112" s="87"/>
      <c r="C112" s="98">
        <v>0</v>
      </c>
      <c r="D112" s="98">
        <v>0</v>
      </c>
      <c r="E112" s="101">
        <f t="shared" si="224"/>
        <v>6210000</v>
      </c>
      <c r="F112" s="101">
        <f t="shared" ref="F112:AX112" si="226">F66+E112</f>
        <v>12420000</v>
      </c>
      <c r="G112" s="101">
        <f t="shared" si="226"/>
        <v>18630000</v>
      </c>
      <c r="H112" s="101">
        <f t="shared" si="226"/>
        <v>24840000</v>
      </c>
      <c r="I112" s="101">
        <f t="shared" si="226"/>
        <v>31050000</v>
      </c>
      <c r="J112" s="101">
        <f t="shared" si="226"/>
        <v>37260000</v>
      </c>
      <c r="K112" s="101">
        <f t="shared" si="226"/>
        <v>43470000</v>
      </c>
      <c r="L112" s="101">
        <f t="shared" si="226"/>
        <v>49680000</v>
      </c>
      <c r="M112" s="101">
        <f t="shared" si="226"/>
        <v>54650000</v>
      </c>
      <c r="N112" s="101">
        <f t="shared" si="226"/>
        <v>59620000</v>
      </c>
      <c r="O112" s="101">
        <f t="shared" si="226"/>
        <v>64590000</v>
      </c>
      <c r="P112" s="101">
        <f t="shared" si="226"/>
        <v>69560000</v>
      </c>
      <c r="Q112" s="101">
        <f t="shared" si="226"/>
        <v>74530000</v>
      </c>
      <c r="R112" s="101">
        <f t="shared" si="226"/>
        <v>79500000</v>
      </c>
      <c r="S112" s="101">
        <f t="shared" si="226"/>
        <v>84470000</v>
      </c>
      <c r="T112" s="101">
        <f t="shared" si="226"/>
        <v>89440000</v>
      </c>
      <c r="U112" s="101">
        <f t="shared" si="226"/>
        <v>94410000</v>
      </c>
      <c r="V112" s="101">
        <f t="shared" si="226"/>
        <v>99380000</v>
      </c>
      <c r="W112" s="101">
        <f t="shared" si="226"/>
        <v>104350000</v>
      </c>
      <c r="X112" s="101">
        <f t="shared" si="226"/>
        <v>109320000</v>
      </c>
      <c r="Y112" s="101">
        <f t="shared" si="226"/>
        <v>114290000</v>
      </c>
      <c r="Z112" s="101">
        <f t="shared" si="226"/>
        <v>119260000</v>
      </c>
      <c r="AA112" s="101">
        <f t="shared" si="226"/>
        <v>124230000</v>
      </c>
      <c r="AB112" s="101">
        <f t="shared" si="226"/>
        <v>129200000</v>
      </c>
      <c r="AC112" s="101">
        <f t="shared" si="226"/>
        <v>134170000</v>
      </c>
      <c r="AD112" s="101">
        <f t="shared" si="226"/>
        <v>139140000</v>
      </c>
      <c r="AE112" s="101">
        <f t="shared" si="226"/>
        <v>144110000</v>
      </c>
      <c r="AF112" s="101">
        <f t="shared" si="226"/>
        <v>149080000</v>
      </c>
      <c r="AG112" s="101">
        <f t="shared" si="226"/>
        <v>154050000</v>
      </c>
      <c r="AH112" s="101">
        <f t="shared" si="226"/>
        <v>159020000</v>
      </c>
      <c r="AI112" s="101">
        <f t="shared" si="226"/>
        <v>163990000</v>
      </c>
      <c r="AJ112" s="101">
        <f t="shared" si="226"/>
        <v>168960000</v>
      </c>
      <c r="AK112" s="101">
        <f t="shared" si="226"/>
        <v>173930000</v>
      </c>
      <c r="AL112" s="101">
        <f t="shared" si="226"/>
        <v>178900000</v>
      </c>
      <c r="AM112" s="101">
        <f t="shared" si="226"/>
        <v>183870000</v>
      </c>
      <c r="AN112" s="101">
        <f t="shared" si="226"/>
        <v>188840000</v>
      </c>
      <c r="AO112" s="101">
        <f t="shared" si="226"/>
        <v>193810000</v>
      </c>
      <c r="AP112" s="101">
        <f t="shared" si="226"/>
        <v>198780000</v>
      </c>
      <c r="AQ112" s="101">
        <f t="shared" si="226"/>
        <v>203750000</v>
      </c>
      <c r="AR112" s="101">
        <f t="shared" si="226"/>
        <v>208720000</v>
      </c>
      <c r="AS112" s="101">
        <f t="shared" si="226"/>
        <v>213690000</v>
      </c>
      <c r="AT112" s="101">
        <f t="shared" si="226"/>
        <v>218660000</v>
      </c>
      <c r="AU112" s="101">
        <f t="shared" si="226"/>
        <v>223630000</v>
      </c>
      <c r="AV112" s="101">
        <f t="shared" si="226"/>
        <v>228600000</v>
      </c>
      <c r="AW112" s="101">
        <f t="shared" si="226"/>
        <v>233570000</v>
      </c>
      <c r="AX112" s="101">
        <f t="shared" si="226"/>
        <v>238540000</v>
      </c>
      <c r="AY112" s="42">
        <v>0</v>
      </c>
      <c r="AZ112" s="42">
        <v>0</v>
      </c>
      <c r="BA112" s="71"/>
    </row>
    <row r="113" spans="1:53" hidden="1">
      <c r="A113" s="87" t="s">
        <v>5</v>
      </c>
      <c r="B113" s="87"/>
      <c r="C113" s="98">
        <v>0</v>
      </c>
      <c r="D113" s="98">
        <v>0</v>
      </c>
      <c r="E113" s="101">
        <f t="shared" si="224"/>
        <v>1170000</v>
      </c>
      <c r="F113" s="101">
        <f t="shared" ref="F113:AX113" si="227">F67+E113</f>
        <v>2340000</v>
      </c>
      <c r="G113" s="101">
        <f t="shared" si="227"/>
        <v>3510000</v>
      </c>
      <c r="H113" s="101">
        <f t="shared" si="227"/>
        <v>4680000</v>
      </c>
      <c r="I113" s="101">
        <f t="shared" si="227"/>
        <v>5850000</v>
      </c>
      <c r="J113" s="101">
        <f t="shared" si="227"/>
        <v>7020000</v>
      </c>
      <c r="K113" s="101">
        <f t="shared" si="227"/>
        <v>8190000</v>
      </c>
      <c r="L113" s="101">
        <f t="shared" si="227"/>
        <v>9360000</v>
      </c>
      <c r="M113" s="101">
        <f t="shared" si="227"/>
        <v>10300000</v>
      </c>
      <c r="N113" s="101">
        <f t="shared" si="227"/>
        <v>11240000</v>
      </c>
      <c r="O113" s="101">
        <f t="shared" si="227"/>
        <v>12180000</v>
      </c>
      <c r="P113" s="101">
        <f t="shared" si="227"/>
        <v>13120000</v>
      </c>
      <c r="Q113" s="101">
        <f t="shared" si="227"/>
        <v>14060000</v>
      </c>
      <c r="R113" s="101">
        <f t="shared" si="227"/>
        <v>15000000</v>
      </c>
      <c r="S113" s="101">
        <f t="shared" si="227"/>
        <v>15940000</v>
      </c>
      <c r="T113" s="101">
        <f t="shared" si="227"/>
        <v>16880000</v>
      </c>
      <c r="U113" s="101">
        <f t="shared" si="227"/>
        <v>17820000</v>
      </c>
      <c r="V113" s="101">
        <f t="shared" si="227"/>
        <v>18760000</v>
      </c>
      <c r="W113" s="101">
        <f t="shared" si="227"/>
        <v>19700000</v>
      </c>
      <c r="X113" s="101">
        <f t="shared" si="227"/>
        <v>20640000</v>
      </c>
      <c r="Y113" s="101">
        <f t="shared" si="227"/>
        <v>21580000</v>
      </c>
      <c r="Z113" s="101">
        <f t="shared" si="227"/>
        <v>22520000</v>
      </c>
      <c r="AA113" s="101">
        <f t="shared" si="227"/>
        <v>23460000</v>
      </c>
      <c r="AB113" s="101">
        <f t="shared" si="227"/>
        <v>24400000</v>
      </c>
      <c r="AC113" s="101">
        <f t="shared" si="227"/>
        <v>25340000</v>
      </c>
      <c r="AD113" s="101">
        <f t="shared" si="227"/>
        <v>26280000</v>
      </c>
      <c r="AE113" s="101">
        <f t="shared" si="227"/>
        <v>27220000</v>
      </c>
      <c r="AF113" s="101">
        <f t="shared" si="227"/>
        <v>28160000</v>
      </c>
      <c r="AG113" s="101">
        <f t="shared" si="227"/>
        <v>29100000</v>
      </c>
      <c r="AH113" s="101">
        <f t="shared" si="227"/>
        <v>30040000</v>
      </c>
      <c r="AI113" s="101">
        <f t="shared" si="227"/>
        <v>30980000</v>
      </c>
      <c r="AJ113" s="101">
        <f t="shared" si="227"/>
        <v>31920000</v>
      </c>
      <c r="AK113" s="101">
        <f t="shared" si="227"/>
        <v>32860000</v>
      </c>
      <c r="AL113" s="101">
        <f t="shared" si="227"/>
        <v>33800000</v>
      </c>
      <c r="AM113" s="101">
        <f t="shared" si="227"/>
        <v>34740000</v>
      </c>
      <c r="AN113" s="101">
        <f t="shared" si="227"/>
        <v>35680000</v>
      </c>
      <c r="AO113" s="101">
        <f t="shared" si="227"/>
        <v>36620000</v>
      </c>
      <c r="AP113" s="101">
        <f t="shared" si="227"/>
        <v>37560000</v>
      </c>
      <c r="AQ113" s="101">
        <f t="shared" si="227"/>
        <v>38500000</v>
      </c>
      <c r="AR113" s="101">
        <f t="shared" si="227"/>
        <v>39440000</v>
      </c>
      <c r="AS113" s="101">
        <f t="shared" si="227"/>
        <v>40380000</v>
      </c>
      <c r="AT113" s="101">
        <f t="shared" si="227"/>
        <v>41320000</v>
      </c>
      <c r="AU113" s="101">
        <f t="shared" si="227"/>
        <v>42260000</v>
      </c>
      <c r="AV113" s="101">
        <f t="shared" si="227"/>
        <v>43200000</v>
      </c>
      <c r="AW113" s="101">
        <f t="shared" si="227"/>
        <v>44140000</v>
      </c>
      <c r="AX113" s="101">
        <f t="shared" si="227"/>
        <v>45080000</v>
      </c>
      <c r="AY113" s="42">
        <v>0</v>
      </c>
      <c r="AZ113" s="42">
        <v>0</v>
      </c>
      <c r="BA113" s="71"/>
    </row>
    <row r="114" spans="1:53" hidden="1">
      <c r="A114" s="87" t="s">
        <v>6</v>
      </c>
      <c r="B114" s="87"/>
      <c r="C114" s="98">
        <v>0</v>
      </c>
      <c r="D114" s="98">
        <v>0</v>
      </c>
      <c r="E114" s="101">
        <f t="shared" si="224"/>
        <v>2500000</v>
      </c>
      <c r="F114" s="101">
        <f t="shared" ref="F114:AX114" si="228">F68+E114</f>
        <v>5000000</v>
      </c>
      <c r="G114" s="101">
        <f t="shared" si="228"/>
        <v>7500000</v>
      </c>
      <c r="H114" s="101">
        <f t="shared" si="228"/>
        <v>10000000</v>
      </c>
      <c r="I114" s="101">
        <f t="shared" si="228"/>
        <v>12500000</v>
      </c>
      <c r="J114" s="101">
        <f t="shared" si="228"/>
        <v>15000000</v>
      </c>
      <c r="K114" s="101">
        <f t="shared" si="228"/>
        <v>17500000</v>
      </c>
      <c r="L114" s="101">
        <f t="shared" si="228"/>
        <v>20000000</v>
      </c>
      <c r="M114" s="101">
        <f t="shared" si="228"/>
        <v>22000000</v>
      </c>
      <c r="N114" s="101">
        <f t="shared" si="228"/>
        <v>24000000</v>
      </c>
      <c r="O114" s="101">
        <f t="shared" si="228"/>
        <v>26000000</v>
      </c>
      <c r="P114" s="101">
        <f t="shared" si="228"/>
        <v>28000000</v>
      </c>
      <c r="Q114" s="101">
        <f t="shared" si="228"/>
        <v>30000000</v>
      </c>
      <c r="R114" s="101">
        <f t="shared" si="228"/>
        <v>32000000</v>
      </c>
      <c r="S114" s="101">
        <f t="shared" si="228"/>
        <v>34000000</v>
      </c>
      <c r="T114" s="101">
        <f t="shared" si="228"/>
        <v>36000000</v>
      </c>
      <c r="U114" s="101">
        <f t="shared" si="228"/>
        <v>38000000</v>
      </c>
      <c r="V114" s="101">
        <f t="shared" si="228"/>
        <v>40000000</v>
      </c>
      <c r="W114" s="101">
        <f t="shared" si="228"/>
        <v>42000000</v>
      </c>
      <c r="X114" s="101">
        <f t="shared" si="228"/>
        <v>44000000</v>
      </c>
      <c r="Y114" s="101">
        <f t="shared" si="228"/>
        <v>46000000</v>
      </c>
      <c r="Z114" s="101">
        <f t="shared" si="228"/>
        <v>48000000</v>
      </c>
      <c r="AA114" s="101">
        <f t="shared" si="228"/>
        <v>50000000</v>
      </c>
      <c r="AB114" s="101">
        <f t="shared" si="228"/>
        <v>52000000</v>
      </c>
      <c r="AC114" s="101">
        <f t="shared" si="228"/>
        <v>54000000</v>
      </c>
      <c r="AD114" s="101">
        <f t="shared" si="228"/>
        <v>56000000</v>
      </c>
      <c r="AE114" s="101">
        <f t="shared" si="228"/>
        <v>58000000</v>
      </c>
      <c r="AF114" s="101">
        <f t="shared" si="228"/>
        <v>60000000</v>
      </c>
      <c r="AG114" s="101">
        <f t="shared" si="228"/>
        <v>62000000</v>
      </c>
      <c r="AH114" s="101">
        <f t="shared" si="228"/>
        <v>64000000</v>
      </c>
      <c r="AI114" s="101">
        <f t="shared" si="228"/>
        <v>66000000</v>
      </c>
      <c r="AJ114" s="101">
        <f t="shared" si="228"/>
        <v>68000000</v>
      </c>
      <c r="AK114" s="101">
        <f t="shared" si="228"/>
        <v>70000000</v>
      </c>
      <c r="AL114" s="101">
        <f t="shared" si="228"/>
        <v>72000000</v>
      </c>
      <c r="AM114" s="101">
        <f t="shared" si="228"/>
        <v>74000000</v>
      </c>
      <c r="AN114" s="101">
        <f t="shared" si="228"/>
        <v>76000000</v>
      </c>
      <c r="AO114" s="101">
        <f t="shared" si="228"/>
        <v>78000000</v>
      </c>
      <c r="AP114" s="101">
        <f t="shared" si="228"/>
        <v>80000000</v>
      </c>
      <c r="AQ114" s="101">
        <f t="shared" si="228"/>
        <v>82000000</v>
      </c>
      <c r="AR114" s="101">
        <f t="shared" si="228"/>
        <v>84000000</v>
      </c>
      <c r="AS114" s="101">
        <f t="shared" si="228"/>
        <v>86000000</v>
      </c>
      <c r="AT114" s="101">
        <f t="shared" si="228"/>
        <v>88000000</v>
      </c>
      <c r="AU114" s="101">
        <f t="shared" si="228"/>
        <v>90000000</v>
      </c>
      <c r="AV114" s="101">
        <f t="shared" si="228"/>
        <v>92000000</v>
      </c>
      <c r="AW114" s="101">
        <f t="shared" si="228"/>
        <v>94000000</v>
      </c>
      <c r="AX114" s="101">
        <f t="shared" si="228"/>
        <v>96000000</v>
      </c>
      <c r="AY114" s="42">
        <v>0</v>
      </c>
      <c r="AZ114" s="42">
        <v>0</v>
      </c>
      <c r="BA114" s="71"/>
    </row>
    <row r="115" spans="1:53" hidden="1">
      <c r="A115" s="87" t="s">
        <v>7</v>
      </c>
      <c r="B115" s="87"/>
      <c r="C115" s="98">
        <v>0</v>
      </c>
      <c r="D115" s="98">
        <v>0</v>
      </c>
      <c r="E115" s="101">
        <f t="shared" si="224"/>
        <v>3040000</v>
      </c>
      <c r="F115" s="101">
        <f t="shared" ref="F115:AX115" si="229">F69+E115</f>
        <v>6080000</v>
      </c>
      <c r="G115" s="101">
        <f t="shared" si="229"/>
        <v>9120000</v>
      </c>
      <c r="H115" s="101">
        <f t="shared" si="229"/>
        <v>12160000</v>
      </c>
      <c r="I115" s="101">
        <f t="shared" si="229"/>
        <v>15200000</v>
      </c>
      <c r="J115" s="101">
        <f t="shared" si="229"/>
        <v>18240000</v>
      </c>
      <c r="K115" s="101">
        <f t="shared" si="229"/>
        <v>21280000</v>
      </c>
      <c r="L115" s="101">
        <f t="shared" si="229"/>
        <v>24320000</v>
      </c>
      <c r="M115" s="101">
        <f t="shared" si="229"/>
        <v>26750000</v>
      </c>
      <c r="N115" s="101">
        <f t="shared" si="229"/>
        <v>29180000</v>
      </c>
      <c r="O115" s="101">
        <f t="shared" si="229"/>
        <v>31610000</v>
      </c>
      <c r="P115" s="101">
        <f t="shared" si="229"/>
        <v>34040000</v>
      </c>
      <c r="Q115" s="101">
        <f t="shared" si="229"/>
        <v>36470000</v>
      </c>
      <c r="R115" s="101">
        <f t="shared" si="229"/>
        <v>38900000</v>
      </c>
      <c r="S115" s="101">
        <f t="shared" si="229"/>
        <v>41330000</v>
      </c>
      <c r="T115" s="101">
        <f t="shared" si="229"/>
        <v>43760000</v>
      </c>
      <c r="U115" s="101">
        <f t="shared" si="229"/>
        <v>46190000</v>
      </c>
      <c r="V115" s="101">
        <f t="shared" si="229"/>
        <v>48620000</v>
      </c>
      <c r="W115" s="101">
        <f t="shared" si="229"/>
        <v>51050000</v>
      </c>
      <c r="X115" s="101">
        <f t="shared" si="229"/>
        <v>53480000</v>
      </c>
      <c r="Y115" s="101">
        <f t="shared" si="229"/>
        <v>55910000</v>
      </c>
      <c r="Z115" s="101">
        <f t="shared" si="229"/>
        <v>58340000</v>
      </c>
      <c r="AA115" s="101">
        <f t="shared" si="229"/>
        <v>60770000</v>
      </c>
      <c r="AB115" s="101">
        <f t="shared" si="229"/>
        <v>63200000</v>
      </c>
      <c r="AC115" s="101">
        <f t="shared" si="229"/>
        <v>65630000</v>
      </c>
      <c r="AD115" s="101">
        <f t="shared" si="229"/>
        <v>68060000</v>
      </c>
      <c r="AE115" s="101">
        <f t="shared" si="229"/>
        <v>70490000</v>
      </c>
      <c r="AF115" s="101">
        <f t="shared" si="229"/>
        <v>72920000</v>
      </c>
      <c r="AG115" s="101">
        <f t="shared" si="229"/>
        <v>75350000</v>
      </c>
      <c r="AH115" s="101">
        <f t="shared" si="229"/>
        <v>77780000</v>
      </c>
      <c r="AI115" s="101">
        <f t="shared" si="229"/>
        <v>80210000</v>
      </c>
      <c r="AJ115" s="101">
        <f t="shared" si="229"/>
        <v>82640000</v>
      </c>
      <c r="AK115" s="101">
        <f t="shared" si="229"/>
        <v>85070000</v>
      </c>
      <c r="AL115" s="101">
        <f t="shared" si="229"/>
        <v>87500000</v>
      </c>
      <c r="AM115" s="101">
        <f t="shared" si="229"/>
        <v>89930000</v>
      </c>
      <c r="AN115" s="101">
        <f t="shared" si="229"/>
        <v>92360000</v>
      </c>
      <c r="AO115" s="101">
        <f t="shared" si="229"/>
        <v>94790000</v>
      </c>
      <c r="AP115" s="101">
        <f t="shared" si="229"/>
        <v>97220000</v>
      </c>
      <c r="AQ115" s="101">
        <f t="shared" si="229"/>
        <v>99650000</v>
      </c>
      <c r="AR115" s="101">
        <f t="shared" si="229"/>
        <v>102080000</v>
      </c>
      <c r="AS115" s="101">
        <f t="shared" si="229"/>
        <v>104510000</v>
      </c>
      <c r="AT115" s="101">
        <f t="shared" si="229"/>
        <v>106940000</v>
      </c>
      <c r="AU115" s="101">
        <f t="shared" si="229"/>
        <v>109370000</v>
      </c>
      <c r="AV115" s="101">
        <f t="shared" si="229"/>
        <v>111800000</v>
      </c>
      <c r="AW115" s="101">
        <f t="shared" si="229"/>
        <v>114230000</v>
      </c>
      <c r="AX115" s="101">
        <f t="shared" si="229"/>
        <v>116660000</v>
      </c>
      <c r="AY115" s="42">
        <v>0</v>
      </c>
      <c r="AZ115" s="42">
        <v>0</v>
      </c>
      <c r="BA115" s="71"/>
    </row>
    <row r="116" spans="1:53" hidden="1">
      <c r="A116" s="87" t="s">
        <v>8</v>
      </c>
      <c r="B116" s="87"/>
      <c r="C116" s="98">
        <v>0</v>
      </c>
      <c r="D116" s="98">
        <v>0</v>
      </c>
      <c r="E116" s="101">
        <f t="shared" si="224"/>
        <v>2240000</v>
      </c>
      <c r="F116" s="101">
        <f t="shared" ref="F116:AX116" si="230">F70+E116</f>
        <v>4480000</v>
      </c>
      <c r="G116" s="101">
        <f t="shared" si="230"/>
        <v>6720000</v>
      </c>
      <c r="H116" s="101">
        <f t="shared" si="230"/>
        <v>8960000</v>
      </c>
      <c r="I116" s="101">
        <f t="shared" si="230"/>
        <v>11200000</v>
      </c>
      <c r="J116" s="101">
        <f t="shared" si="230"/>
        <v>13440000</v>
      </c>
      <c r="K116" s="101">
        <f t="shared" si="230"/>
        <v>15680000</v>
      </c>
      <c r="L116" s="101">
        <f t="shared" si="230"/>
        <v>17920000</v>
      </c>
      <c r="M116" s="101">
        <f t="shared" si="230"/>
        <v>19710000</v>
      </c>
      <c r="N116" s="101">
        <f t="shared" si="230"/>
        <v>21500000</v>
      </c>
      <c r="O116" s="101">
        <f t="shared" si="230"/>
        <v>23290000</v>
      </c>
      <c r="P116" s="101">
        <f t="shared" si="230"/>
        <v>25080000</v>
      </c>
      <c r="Q116" s="101">
        <f t="shared" si="230"/>
        <v>26870000</v>
      </c>
      <c r="R116" s="101">
        <f t="shared" si="230"/>
        <v>28660000</v>
      </c>
      <c r="S116" s="101">
        <f t="shared" si="230"/>
        <v>30450000</v>
      </c>
      <c r="T116" s="101">
        <f t="shared" si="230"/>
        <v>32240000</v>
      </c>
      <c r="U116" s="101">
        <f t="shared" si="230"/>
        <v>34030000</v>
      </c>
      <c r="V116" s="101">
        <f t="shared" si="230"/>
        <v>35820000</v>
      </c>
      <c r="W116" s="101">
        <f t="shared" si="230"/>
        <v>37610000</v>
      </c>
      <c r="X116" s="101">
        <f t="shared" si="230"/>
        <v>39400000</v>
      </c>
      <c r="Y116" s="101">
        <f t="shared" si="230"/>
        <v>41190000</v>
      </c>
      <c r="Z116" s="101">
        <f t="shared" si="230"/>
        <v>42980000</v>
      </c>
      <c r="AA116" s="101">
        <f t="shared" si="230"/>
        <v>44770000</v>
      </c>
      <c r="AB116" s="101">
        <f t="shared" si="230"/>
        <v>46560000</v>
      </c>
      <c r="AC116" s="101">
        <f t="shared" si="230"/>
        <v>48350000</v>
      </c>
      <c r="AD116" s="101">
        <f t="shared" si="230"/>
        <v>50140000</v>
      </c>
      <c r="AE116" s="101">
        <f t="shared" si="230"/>
        <v>51930000</v>
      </c>
      <c r="AF116" s="101">
        <f t="shared" si="230"/>
        <v>53720000</v>
      </c>
      <c r="AG116" s="101">
        <f t="shared" si="230"/>
        <v>55510000</v>
      </c>
      <c r="AH116" s="101">
        <f t="shared" si="230"/>
        <v>57300000</v>
      </c>
      <c r="AI116" s="101">
        <f t="shared" si="230"/>
        <v>59090000</v>
      </c>
      <c r="AJ116" s="101">
        <f t="shared" si="230"/>
        <v>60880000</v>
      </c>
      <c r="AK116" s="101">
        <f t="shared" si="230"/>
        <v>62670000</v>
      </c>
      <c r="AL116" s="101">
        <f t="shared" si="230"/>
        <v>64460000</v>
      </c>
      <c r="AM116" s="101">
        <f t="shared" si="230"/>
        <v>66250000</v>
      </c>
      <c r="AN116" s="101">
        <f t="shared" si="230"/>
        <v>68040000</v>
      </c>
      <c r="AO116" s="101">
        <f t="shared" si="230"/>
        <v>69830000</v>
      </c>
      <c r="AP116" s="101">
        <f t="shared" si="230"/>
        <v>71620000</v>
      </c>
      <c r="AQ116" s="101">
        <f t="shared" si="230"/>
        <v>73410000</v>
      </c>
      <c r="AR116" s="101">
        <f t="shared" si="230"/>
        <v>75200000</v>
      </c>
      <c r="AS116" s="101">
        <f t="shared" si="230"/>
        <v>76990000</v>
      </c>
      <c r="AT116" s="101">
        <f t="shared" si="230"/>
        <v>78780000</v>
      </c>
      <c r="AU116" s="101">
        <f t="shared" si="230"/>
        <v>80570000</v>
      </c>
      <c r="AV116" s="101">
        <f t="shared" si="230"/>
        <v>82360000</v>
      </c>
      <c r="AW116" s="101">
        <f t="shared" si="230"/>
        <v>84150000</v>
      </c>
      <c r="AX116" s="101">
        <f t="shared" si="230"/>
        <v>85940000</v>
      </c>
      <c r="AY116" s="42">
        <v>0</v>
      </c>
      <c r="AZ116" s="42">
        <v>0</v>
      </c>
      <c r="BA116" s="71"/>
    </row>
    <row r="117" spans="1:53" hidden="1">
      <c r="A117" s="87" t="s">
        <v>9</v>
      </c>
      <c r="B117" s="87"/>
      <c r="C117" s="98">
        <v>0</v>
      </c>
      <c r="D117" s="98">
        <v>0</v>
      </c>
      <c r="E117" s="101">
        <f t="shared" si="224"/>
        <v>790000</v>
      </c>
      <c r="F117" s="101">
        <f t="shared" ref="F117:AX117" si="231">F71+E117</f>
        <v>1580000</v>
      </c>
      <c r="G117" s="101">
        <f t="shared" si="231"/>
        <v>2370000</v>
      </c>
      <c r="H117" s="101">
        <f t="shared" si="231"/>
        <v>3160000</v>
      </c>
      <c r="I117" s="101">
        <f t="shared" si="231"/>
        <v>3950000</v>
      </c>
      <c r="J117" s="101">
        <f t="shared" si="231"/>
        <v>4740000</v>
      </c>
      <c r="K117" s="101">
        <f t="shared" si="231"/>
        <v>5530000</v>
      </c>
      <c r="L117" s="101">
        <f t="shared" si="231"/>
        <v>6320000</v>
      </c>
      <c r="M117" s="101">
        <f t="shared" si="231"/>
        <v>6950000</v>
      </c>
      <c r="N117" s="101">
        <f t="shared" si="231"/>
        <v>7580000</v>
      </c>
      <c r="O117" s="101">
        <f t="shared" si="231"/>
        <v>8210000</v>
      </c>
      <c r="P117" s="101">
        <f t="shared" si="231"/>
        <v>8840000</v>
      </c>
      <c r="Q117" s="101">
        <f t="shared" si="231"/>
        <v>9470000</v>
      </c>
      <c r="R117" s="101">
        <f t="shared" si="231"/>
        <v>10100000</v>
      </c>
      <c r="S117" s="101">
        <f t="shared" si="231"/>
        <v>10730000</v>
      </c>
      <c r="T117" s="101">
        <f t="shared" si="231"/>
        <v>11360000</v>
      </c>
      <c r="U117" s="101">
        <f t="shared" si="231"/>
        <v>11990000</v>
      </c>
      <c r="V117" s="101">
        <f t="shared" si="231"/>
        <v>12620000</v>
      </c>
      <c r="W117" s="101">
        <f t="shared" si="231"/>
        <v>13250000</v>
      </c>
      <c r="X117" s="101">
        <f t="shared" si="231"/>
        <v>13880000</v>
      </c>
      <c r="Y117" s="101">
        <f t="shared" si="231"/>
        <v>14510000</v>
      </c>
      <c r="Z117" s="101">
        <f t="shared" si="231"/>
        <v>15140000</v>
      </c>
      <c r="AA117" s="101">
        <f t="shared" si="231"/>
        <v>15770000</v>
      </c>
      <c r="AB117" s="101">
        <f t="shared" si="231"/>
        <v>16400000</v>
      </c>
      <c r="AC117" s="101">
        <f t="shared" si="231"/>
        <v>17030000</v>
      </c>
      <c r="AD117" s="101">
        <f t="shared" si="231"/>
        <v>17660000</v>
      </c>
      <c r="AE117" s="101">
        <f t="shared" si="231"/>
        <v>18290000</v>
      </c>
      <c r="AF117" s="101">
        <f t="shared" si="231"/>
        <v>18920000</v>
      </c>
      <c r="AG117" s="101">
        <f t="shared" si="231"/>
        <v>19550000</v>
      </c>
      <c r="AH117" s="101">
        <f t="shared" si="231"/>
        <v>20180000</v>
      </c>
      <c r="AI117" s="101">
        <f t="shared" si="231"/>
        <v>20810000</v>
      </c>
      <c r="AJ117" s="101">
        <f t="shared" si="231"/>
        <v>21440000</v>
      </c>
      <c r="AK117" s="101">
        <f t="shared" si="231"/>
        <v>22070000</v>
      </c>
      <c r="AL117" s="101">
        <f t="shared" si="231"/>
        <v>22700000</v>
      </c>
      <c r="AM117" s="101">
        <f t="shared" si="231"/>
        <v>23330000</v>
      </c>
      <c r="AN117" s="101">
        <f t="shared" si="231"/>
        <v>23960000</v>
      </c>
      <c r="AO117" s="101">
        <f t="shared" si="231"/>
        <v>24590000</v>
      </c>
      <c r="AP117" s="101">
        <f t="shared" si="231"/>
        <v>25220000</v>
      </c>
      <c r="AQ117" s="101">
        <f t="shared" si="231"/>
        <v>25850000</v>
      </c>
      <c r="AR117" s="101">
        <f t="shared" si="231"/>
        <v>26480000</v>
      </c>
      <c r="AS117" s="101">
        <f t="shared" si="231"/>
        <v>27110000</v>
      </c>
      <c r="AT117" s="101">
        <f t="shared" si="231"/>
        <v>27740000</v>
      </c>
      <c r="AU117" s="101">
        <f t="shared" si="231"/>
        <v>28370000</v>
      </c>
      <c r="AV117" s="101">
        <f t="shared" si="231"/>
        <v>29000000</v>
      </c>
      <c r="AW117" s="101">
        <f t="shared" si="231"/>
        <v>29630000</v>
      </c>
      <c r="AX117" s="101">
        <f t="shared" si="231"/>
        <v>30260000</v>
      </c>
      <c r="AY117" s="42">
        <v>0</v>
      </c>
      <c r="AZ117" s="42">
        <v>0</v>
      </c>
      <c r="BA117" s="71"/>
    </row>
    <row r="118" spans="1:53" hidden="1">
      <c r="A118" s="87" t="s">
        <v>10</v>
      </c>
      <c r="B118" s="87"/>
      <c r="C118" s="98">
        <v>0</v>
      </c>
      <c r="D118" s="98">
        <v>0</v>
      </c>
      <c r="E118" s="101">
        <f t="shared" si="224"/>
        <v>1880000</v>
      </c>
      <c r="F118" s="101">
        <f t="shared" ref="F118:AX118" si="232">F72+E118</f>
        <v>3760000</v>
      </c>
      <c r="G118" s="101">
        <f t="shared" si="232"/>
        <v>5640000</v>
      </c>
      <c r="H118" s="101">
        <f t="shared" si="232"/>
        <v>7520000</v>
      </c>
      <c r="I118" s="101">
        <f t="shared" si="232"/>
        <v>9400000</v>
      </c>
      <c r="J118" s="101">
        <f t="shared" si="232"/>
        <v>11280000</v>
      </c>
      <c r="K118" s="101">
        <f t="shared" si="232"/>
        <v>13160000</v>
      </c>
      <c r="L118" s="101">
        <f t="shared" si="232"/>
        <v>15040000</v>
      </c>
      <c r="M118" s="101">
        <f t="shared" si="232"/>
        <v>16550000</v>
      </c>
      <c r="N118" s="101">
        <f t="shared" si="232"/>
        <v>18060000</v>
      </c>
      <c r="O118" s="101">
        <f t="shared" si="232"/>
        <v>19570000</v>
      </c>
      <c r="P118" s="101">
        <f t="shared" si="232"/>
        <v>21080000</v>
      </c>
      <c r="Q118" s="101">
        <f t="shared" si="232"/>
        <v>22590000</v>
      </c>
      <c r="R118" s="101">
        <f t="shared" si="232"/>
        <v>24100000</v>
      </c>
      <c r="S118" s="101">
        <f t="shared" si="232"/>
        <v>25610000</v>
      </c>
      <c r="T118" s="101">
        <f t="shared" si="232"/>
        <v>27120000</v>
      </c>
      <c r="U118" s="101">
        <f t="shared" si="232"/>
        <v>28630000</v>
      </c>
      <c r="V118" s="101">
        <f t="shared" si="232"/>
        <v>30140000</v>
      </c>
      <c r="W118" s="101">
        <f t="shared" si="232"/>
        <v>31650000</v>
      </c>
      <c r="X118" s="101">
        <f t="shared" si="232"/>
        <v>33160000</v>
      </c>
      <c r="Y118" s="101">
        <f t="shared" si="232"/>
        <v>34670000</v>
      </c>
      <c r="Z118" s="101">
        <f t="shared" si="232"/>
        <v>36180000</v>
      </c>
      <c r="AA118" s="101">
        <f t="shared" si="232"/>
        <v>37690000</v>
      </c>
      <c r="AB118" s="101">
        <f t="shared" si="232"/>
        <v>39200000</v>
      </c>
      <c r="AC118" s="101">
        <f t="shared" si="232"/>
        <v>40710000</v>
      </c>
      <c r="AD118" s="101">
        <f t="shared" si="232"/>
        <v>42220000</v>
      </c>
      <c r="AE118" s="101">
        <f t="shared" si="232"/>
        <v>43730000</v>
      </c>
      <c r="AF118" s="101">
        <f t="shared" si="232"/>
        <v>45240000</v>
      </c>
      <c r="AG118" s="101">
        <f t="shared" si="232"/>
        <v>46750000</v>
      </c>
      <c r="AH118" s="101">
        <f t="shared" si="232"/>
        <v>48260000</v>
      </c>
      <c r="AI118" s="101">
        <f t="shared" si="232"/>
        <v>49770000</v>
      </c>
      <c r="AJ118" s="101">
        <f t="shared" si="232"/>
        <v>51280000</v>
      </c>
      <c r="AK118" s="101">
        <f t="shared" si="232"/>
        <v>52790000</v>
      </c>
      <c r="AL118" s="101">
        <f t="shared" si="232"/>
        <v>54300000</v>
      </c>
      <c r="AM118" s="101">
        <f t="shared" si="232"/>
        <v>55810000</v>
      </c>
      <c r="AN118" s="101">
        <f t="shared" si="232"/>
        <v>57320000</v>
      </c>
      <c r="AO118" s="101">
        <f t="shared" si="232"/>
        <v>58830000</v>
      </c>
      <c r="AP118" s="101">
        <f t="shared" si="232"/>
        <v>60340000</v>
      </c>
      <c r="AQ118" s="101">
        <f t="shared" si="232"/>
        <v>61850000</v>
      </c>
      <c r="AR118" s="101">
        <f t="shared" si="232"/>
        <v>63360000</v>
      </c>
      <c r="AS118" s="101">
        <f t="shared" si="232"/>
        <v>64870000</v>
      </c>
      <c r="AT118" s="101">
        <f t="shared" si="232"/>
        <v>66380000</v>
      </c>
      <c r="AU118" s="101">
        <f t="shared" si="232"/>
        <v>67890000</v>
      </c>
      <c r="AV118" s="101">
        <f t="shared" si="232"/>
        <v>69400000</v>
      </c>
      <c r="AW118" s="101">
        <f t="shared" si="232"/>
        <v>70910000</v>
      </c>
      <c r="AX118" s="101">
        <f t="shared" si="232"/>
        <v>72420000</v>
      </c>
      <c r="AY118" s="42">
        <v>0</v>
      </c>
      <c r="AZ118" s="42">
        <v>0</v>
      </c>
      <c r="BA118" s="71"/>
    </row>
    <row r="119" spans="1:53" hidden="1">
      <c r="A119" s="87" t="s">
        <v>11</v>
      </c>
      <c r="B119" s="87"/>
      <c r="C119" s="98">
        <v>0</v>
      </c>
      <c r="D119" s="98">
        <v>0</v>
      </c>
      <c r="E119" s="101">
        <f t="shared" si="224"/>
        <v>970000</v>
      </c>
      <c r="F119" s="101">
        <f t="shared" ref="F119:AX119" si="233">F73+E119</f>
        <v>1940000</v>
      </c>
      <c r="G119" s="101">
        <f t="shared" si="233"/>
        <v>2910000</v>
      </c>
      <c r="H119" s="101">
        <f t="shared" si="233"/>
        <v>3880000</v>
      </c>
      <c r="I119" s="101">
        <f t="shared" si="233"/>
        <v>4850000</v>
      </c>
      <c r="J119" s="101">
        <f t="shared" si="233"/>
        <v>5820000</v>
      </c>
      <c r="K119" s="101">
        <f t="shared" si="233"/>
        <v>6790000</v>
      </c>
      <c r="L119" s="101">
        <f t="shared" si="233"/>
        <v>7760000</v>
      </c>
      <c r="M119" s="101">
        <f t="shared" si="233"/>
        <v>8540000</v>
      </c>
      <c r="N119" s="101">
        <f t="shared" si="233"/>
        <v>9320000</v>
      </c>
      <c r="O119" s="101">
        <f t="shared" si="233"/>
        <v>10100000</v>
      </c>
      <c r="P119" s="101">
        <f t="shared" si="233"/>
        <v>10880000</v>
      </c>
      <c r="Q119" s="101">
        <f t="shared" si="233"/>
        <v>11660000</v>
      </c>
      <c r="R119" s="101">
        <f t="shared" si="233"/>
        <v>12440000</v>
      </c>
      <c r="S119" s="101">
        <f t="shared" si="233"/>
        <v>13220000</v>
      </c>
      <c r="T119" s="101">
        <f t="shared" si="233"/>
        <v>14000000</v>
      </c>
      <c r="U119" s="101">
        <f t="shared" si="233"/>
        <v>14780000</v>
      </c>
      <c r="V119" s="101">
        <f t="shared" si="233"/>
        <v>15560000</v>
      </c>
      <c r="W119" s="101">
        <f t="shared" si="233"/>
        <v>16340000</v>
      </c>
      <c r="X119" s="101">
        <f t="shared" si="233"/>
        <v>17120000</v>
      </c>
      <c r="Y119" s="101">
        <f t="shared" si="233"/>
        <v>17900000</v>
      </c>
      <c r="Z119" s="101">
        <f t="shared" si="233"/>
        <v>18680000</v>
      </c>
      <c r="AA119" s="101">
        <f t="shared" si="233"/>
        <v>19460000</v>
      </c>
      <c r="AB119" s="101">
        <f t="shared" si="233"/>
        <v>20240000</v>
      </c>
      <c r="AC119" s="101">
        <f t="shared" si="233"/>
        <v>21020000</v>
      </c>
      <c r="AD119" s="101">
        <f t="shared" si="233"/>
        <v>21800000</v>
      </c>
      <c r="AE119" s="101">
        <f t="shared" si="233"/>
        <v>22580000</v>
      </c>
      <c r="AF119" s="101">
        <f t="shared" si="233"/>
        <v>23360000</v>
      </c>
      <c r="AG119" s="101">
        <f t="shared" si="233"/>
        <v>25700000</v>
      </c>
      <c r="AH119" s="101">
        <f t="shared" si="233"/>
        <v>28040000</v>
      </c>
      <c r="AI119" s="101">
        <f t="shared" si="233"/>
        <v>30380000</v>
      </c>
      <c r="AJ119" s="101">
        <f t="shared" si="233"/>
        <v>32720000</v>
      </c>
      <c r="AK119" s="101">
        <f t="shared" si="233"/>
        <v>35060000</v>
      </c>
      <c r="AL119" s="101">
        <f t="shared" si="233"/>
        <v>37400000</v>
      </c>
      <c r="AM119" s="101">
        <f t="shared" si="233"/>
        <v>39740000</v>
      </c>
      <c r="AN119" s="101">
        <f t="shared" si="233"/>
        <v>42080000</v>
      </c>
      <c r="AO119" s="101">
        <f t="shared" si="233"/>
        <v>44420000</v>
      </c>
      <c r="AP119" s="101">
        <f t="shared" si="233"/>
        <v>46760000</v>
      </c>
      <c r="AQ119" s="101">
        <f t="shared" si="233"/>
        <v>49880000</v>
      </c>
      <c r="AR119" s="101">
        <f t="shared" si="233"/>
        <v>53000000</v>
      </c>
      <c r="AS119" s="101">
        <f t="shared" si="233"/>
        <v>56120000</v>
      </c>
      <c r="AT119" s="101">
        <f t="shared" si="233"/>
        <v>59240000</v>
      </c>
      <c r="AU119" s="101">
        <f t="shared" si="233"/>
        <v>62360000</v>
      </c>
      <c r="AV119" s="101">
        <f t="shared" si="233"/>
        <v>65480000</v>
      </c>
      <c r="AW119" s="101">
        <f t="shared" si="233"/>
        <v>68600000</v>
      </c>
      <c r="AX119" s="101">
        <f t="shared" si="233"/>
        <v>71720000</v>
      </c>
      <c r="AY119" s="42">
        <v>0</v>
      </c>
      <c r="AZ119" s="42">
        <v>0</v>
      </c>
      <c r="BA119" s="71"/>
    </row>
    <row r="120" spans="1:53" hidden="1">
      <c r="A120" s="87" t="s">
        <v>12</v>
      </c>
      <c r="B120" s="87"/>
      <c r="C120" s="98">
        <v>0</v>
      </c>
      <c r="D120" s="98">
        <v>0</v>
      </c>
      <c r="E120" s="101">
        <f t="shared" si="224"/>
        <v>980000</v>
      </c>
      <c r="F120" s="101">
        <f t="shared" ref="F120:AX120" si="234">F74+E120</f>
        <v>1960000</v>
      </c>
      <c r="G120" s="101">
        <f t="shared" si="234"/>
        <v>2940000</v>
      </c>
      <c r="H120" s="101">
        <f t="shared" si="234"/>
        <v>3920000</v>
      </c>
      <c r="I120" s="101">
        <f t="shared" si="234"/>
        <v>4900000</v>
      </c>
      <c r="J120" s="101">
        <f t="shared" si="234"/>
        <v>5880000</v>
      </c>
      <c r="K120" s="101">
        <f t="shared" si="234"/>
        <v>6860000</v>
      </c>
      <c r="L120" s="101">
        <f t="shared" si="234"/>
        <v>7840000</v>
      </c>
      <c r="M120" s="101">
        <f t="shared" si="234"/>
        <v>8630000</v>
      </c>
      <c r="N120" s="101">
        <f t="shared" si="234"/>
        <v>9420000</v>
      </c>
      <c r="O120" s="101">
        <f t="shared" si="234"/>
        <v>10210000</v>
      </c>
      <c r="P120" s="101">
        <f t="shared" si="234"/>
        <v>11000000</v>
      </c>
      <c r="Q120" s="101">
        <f t="shared" si="234"/>
        <v>11790000</v>
      </c>
      <c r="R120" s="101">
        <f t="shared" si="234"/>
        <v>12580000</v>
      </c>
      <c r="S120" s="101">
        <f t="shared" si="234"/>
        <v>13370000</v>
      </c>
      <c r="T120" s="101">
        <f t="shared" si="234"/>
        <v>14160000</v>
      </c>
      <c r="U120" s="101">
        <f t="shared" si="234"/>
        <v>14950000</v>
      </c>
      <c r="V120" s="101">
        <f t="shared" si="234"/>
        <v>15740000</v>
      </c>
      <c r="W120" s="101">
        <f t="shared" si="234"/>
        <v>16530000</v>
      </c>
      <c r="X120" s="101">
        <f t="shared" si="234"/>
        <v>17320000</v>
      </c>
      <c r="Y120" s="101">
        <f t="shared" si="234"/>
        <v>18110000</v>
      </c>
      <c r="Z120" s="101">
        <f t="shared" si="234"/>
        <v>18900000</v>
      </c>
      <c r="AA120" s="101">
        <f t="shared" si="234"/>
        <v>19690000</v>
      </c>
      <c r="AB120" s="101">
        <f t="shared" si="234"/>
        <v>20480000</v>
      </c>
      <c r="AC120" s="101">
        <f t="shared" si="234"/>
        <v>21270000</v>
      </c>
      <c r="AD120" s="101">
        <f t="shared" si="234"/>
        <v>22060000</v>
      </c>
      <c r="AE120" s="101">
        <f t="shared" si="234"/>
        <v>22850000</v>
      </c>
      <c r="AF120" s="101">
        <f t="shared" si="234"/>
        <v>23640000</v>
      </c>
      <c r="AG120" s="101">
        <f t="shared" si="234"/>
        <v>26000000</v>
      </c>
      <c r="AH120" s="101">
        <f t="shared" si="234"/>
        <v>28360000</v>
      </c>
      <c r="AI120" s="101">
        <f t="shared" si="234"/>
        <v>30720000</v>
      </c>
      <c r="AJ120" s="101">
        <f t="shared" si="234"/>
        <v>33080000</v>
      </c>
      <c r="AK120" s="101">
        <f t="shared" si="234"/>
        <v>35440000</v>
      </c>
      <c r="AL120" s="101">
        <f t="shared" si="234"/>
        <v>37800000</v>
      </c>
      <c r="AM120" s="101">
        <f t="shared" si="234"/>
        <v>40160000</v>
      </c>
      <c r="AN120" s="101">
        <f t="shared" si="234"/>
        <v>42520000</v>
      </c>
      <c r="AO120" s="101">
        <f t="shared" si="234"/>
        <v>44880000</v>
      </c>
      <c r="AP120" s="101">
        <f t="shared" si="234"/>
        <v>47240000</v>
      </c>
      <c r="AQ120" s="101">
        <f t="shared" si="234"/>
        <v>50390000</v>
      </c>
      <c r="AR120" s="101">
        <f t="shared" si="234"/>
        <v>53540000</v>
      </c>
      <c r="AS120" s="101">
        <f t="shared" si="234"/>
        <v>56690000</v>
      </c>
      <c r="AT120" s="101">
        <f t="shared" si="234"/>
        <v>59840000</v>
      </c>
      <c r="AU120" s="101">
        <f t="shared" si="234"/>
        <v>62990000</v>
      </c>
      <c r="AV120" s="101">
        <f t="shared" si="234"/>
        <v>66140000</v>
      </c>
      <c r="AW120" s="101">
        <f t="shared" si="234"/>
        <v>69290000</v>
      </c>
      <c r="AX120" s="101">
        <f t="shared" si="234"/>
        <v>72440000</v>
      </c>
      <c r="AY120" s="42">
        <v>0</v>
      </c>
      <c r="AZ120" s="42">
        <v>0</v>
      </c>
      <c r="BA120" s="71"/>
    </row>
    <row r="121" spans="1:53" hidden="1">
      <c r="A121" s="87" t="s">
        <v>13</v>
      </c>
      <c r="B121" s="87"/>
      <c r="C121" s="98">
        <v>0</v>
      </c>
      <c r="D121" s="98">
        <v>0</v>
      </c>
      <c r="E121" s="101">
        <f t="shared" si="224"/>
        <v>530000</v>
      </c>
      <c r="F121" s="101">
        <f t="shared" ref="F121:AX121" si="235">F75+E121</f>
        <v>1060000</v>
      </c>
      <c r="G121" s="101">
        <f t="shared" si="235"/>
        <v>1590000</v>
      </c>
      <c r="H121" s="101">
        <f t="shared" si="235"/>
        <v>2120000</v>
      </c>
      <c r="I121" s="101">
        <f t="shared" si="235"/>
        <v>2650000</v>
      </c>
      <c r="J121" s="101">
        <f t="shared" si="235"/>
        <v>3180000</v>
      </c>
      <c r="K121" s="101">
        <f t="shared" si="235"/>
        <v>3710000</v>
      </c>
      <c r="L121" s="101">
        <f t="shared" si="235"/>
        <v>4240000</v>
      </c>
      <c r="M121" s="101">
        <f t="shared" si="235"/>
        <v>4670000</v>
      </c>
      <c r="N121" s="101">
        <f t="shared" si="235"/>
        <v>5100000</v>
      </c>
      <c r="O121" s="101">
        <f t="shared" si="235"/>
        <v>5530000</v>
      </c>
      <c r="P121" s="101">
        <f t="shared" si="235"/>
        <v>5960000</v>
      </c>
      <c r="Q121" s="101">
        <f t="shared" si="235"/>
        <v>6390000</v>
      </c>
      <c r="R121" s="101">
        <f t="shared" si="235"/>
        <v>6820000</v>
      </c>
      <c r="S121" s="101">
        <f t="shared" si="235"/>
        <v>7250000</v>
      </c>
      <c r="T121" s="101">
        <f t="shared" si="235"/>
        <v>7680000</v>
      </c>
      <c r="U121" s="101">
        <f t="shared" si="235"/>
        <v>8110000</v>
      </c>
      <c r="V121" s="101">
        <f t="shared" si="235"/>
        <v>8540000</v>
      </c>
      <c r="W121" s="101">
        <f t="shared" si="235"/>
        <v>8970000</v>
      </c>
      <c r="X121" s="101">
        <f t="shared" si="235"/>
        <v>9400000</v>
      </c>
      <c r="Y121" s="101">
        <f t="shared" si="235"/>
        <v>9830000</v>
      </c>
      <c r="Z121" s="101">
        <f t="shared" si="235"/>
        <v>10260000</v>
      </c>
      <c r="AA121" s="101">
        <f t="shared" si="235"/>
        <v>10690000</v>
      </c>
      <c r="AB121" s="101">
        <f t="shared" si="235"/>
        <v>11120000</v>
      </c>
      <c r="AC121" s="101">
        <f t="shared" si="235"/>
        <v>11550000</v>
      </c>
      <c r="AD121" s="101">
        <f t="shared" si="235"/>
        <v>11980000</v>
      </c>
      <c r="AE121" s="101">
        <f t="shared" si="235"/>
        <v>12410000</v>
      </c>
      <c r="AF121" s="101">
        <f t="shared" si="235"/>
        <v>12840000</v>
      </c>
      <c r="AG121" s="101">
        <f t="shared" si="235"/>
        <v>14120000</v>
      </c>
      <c r="AH121" s="101">
        <f t="shared" si="235"/>
        <v>15400000</v>
      </c>
      <c r="AI121" s="101">
        <f t="shared" si="235"/>
        <v>16680000</v>
      </c>
      <c r="AJ121" s="101">
        <f t="shared" si="235"/>
        <v>17960000</v>
      </c>
      <c r="AK121" s="101">
        <f t="shared" si="235"/>
        <v>19240000</v>
      </c>
      <c r="AL121" s="101">
        <f t="shared" si="235"/>
        <v>20520000</v>
      </c>
      <c r="AM121" s="101">
        <f t="shared" si="235"/>
        <v>21800000</v>
      </c>
      <c r="AN121" s="101">
        <f t="shared" si="235"/>
        <v>23080000</v>
      </c>
      <c r="AO121" s="101">
        <f t="shared" si="235"/>
        <v>24360000</v>
      </c>
      <c r="AP121" s="101">
        <f t="shared" si="235"/>
        <v>25640000</v>
      </c>
      <c r="AQ121" s="101">
        <f t="shared" si="235"/>
        <v>27350000</v>
      </c>
      <c r="AR121" s="101">
        <f t="shared" si="235"/>
        <v>29060000</v>
      </c>
      <c r="AS121" s="101">
        <f t="shared" si="235"/>
        <v>30770000</v>
      </c>
      <c r="AT121" s="101">
        <f t="shared" si="235"/>
        <v>32480000</v>
      </c>
      <c r="AU121" s="101">
        <f t="shared" si="235"/>
        <v>34190000</v>
      </c>
      <c r="AV121" s="101">
        <f t="shared" si="235"/>
        <v>35900000</v>
      </c>
      <c r="AW121" s="101">
        <f t="shared" si="235"/>
        <v>37610000</v>
      </c>
      <c r="AX121" s="101">
        <f t="shared" si="235"/>
        <v>39320000</v>
      </c>
      <c r="AY121" s="42">
        <v>0</v>
      </c>
      <c r="AZ121" s="42">
        <v>0</v>
      </c>
      <c r="BA121" s="71"/>
    </row>
    <row r="122" spans="1:53" hidden="1">
      <c r="A122" s="87" t="s">
        <v>14</v>
      </c>
      <c r="B122" s="87"/>
      <c r="C122" s="98">
        <v>0</v>
      </c>
      <c r="D122" s="98">
        <v>0</v>
      </c>
      <c r="E122" s="101">
        <f t="shared" si="224"/>
        <v>250000</v>
      </c>
      <c r="F122" s="101">
        <f t="shared" ref="F122:AX122" si="236">F76+E122</f>
        <v>500000</v>
      </c>
      <c r="G122" s="101">
        <f t="shared" si="236"/>
        <v>750000</v>
      </c>
      <c r="H122" s="101">
        <f t="shared" si="236"/>
        <v>1000000</v>
      </c>
      <c r="I122" s="101">
        <f t="shared" si="236"/>
        <v>1250000</v>
      </c>
      <c r="J122" s="101">
        <f t="shared" si="236"/>
        <v>1500000</v>
      </c>
      <c r="K122" s="101">
        <f t="shared" si="236"/>
        <v>1750000</v>
      </c>
      <c r="L122" s="101">
        <f t="shared" si="236"/>
        <v>2000000</v>
      </c>
      <c r="M122" s="101">
        <f t="shared" si="236"/>
        <v>2200000</v>
      </c>
      <c r="N122" s="101">
        <f t="shared" si="236"/>
        <v>2400000</v>
      </c>
      <c r="O122" s="101">
        <f t="shared" si="236"/>
        <v>2600000</v>
      </c>
      <c r="P122" s="101">
        <f t="shared" si="236"/>
        <v>2800000</v>
      </c>
      <c r="Q122" s="101">
        <f t="shared" si="236"/>
        <v>3000000</v>
      </c>
      <c r="R122" s="101">
        <f t="shared" si="236"/>
        <v>3200000</v>
      </c>
      <c r="S122" s="101">
        <f t="shared" si="236"/>
        <v>3400000</v>
      </c>
      <c r="T122" s="101">
        <f t="shared" si="236"/>
        <v>3600000</v>
      </c>
      <c r="U122" s="101">
        <f t="shared" si="236"/>
        <v>3800000</v>
      </c>
      <c r="V122" s="101">
        <f t="shared" si="236"/>
        <v>4000000</v>
      </c>
      <c r="W122" s="101">
        <f t="shared" si="236"/>
        <v>4200000</v>
      </c>
      <c r="X122" s="101">
        <f t="shared" si="236"/>
        <v>4400000</v>
      </c>
      <c r="Y122" s="101">
        <f t="shared" si="236"/>
        <v>4600000</v>
      </c>
      <c r="Z122" s="101">
        <f t="shared" si="236"/>
        <v>4800000</v>
      </c>
      <c r="AA122" s="101">
        <f t="shared" si="236"/>
        <v>5000000</v>
      </c>
      <c r="AB122" s="101">
        <f t="shared" si="236"/>
        <v>5200000</v>
      </c>
      <c r="AC122" s="101">
        <f t="shared" si="236"/>
        <v>5400000</v>
      </c>
      <c r="AD122" s="101">
        <f t="shared" si="236"/>
        <v>5600000</v>
      </c>
      <c r="AE122" s="101">
        <f t="shared" si="236"/>
        <v>5800000</v>
      </c>
      <c r="AF122" s="101">
        <f t="shared" si="236"/>
        <v>6000000</v>
      </c>
      <c r="AG122" s="101">
        <f t="shared" si="236"/>
        <v>6590000</v>
      </c>
      <c r="AH122" s="101">
        <f t="shared" si="236"/>
        <v>7180000</v>
      </c>
      <c r="AI122" s="101">
        <f t="shared" si="236"/>
        <v>7770000</v>
      </c>
      <c r="AJ122" s="101">
        <f t="shared" si="236"/>
        <v>8360000</v>
      </c>
      <c r="AK122" s="101">
        <f t="shared" si="236"/>
        <v>8950000</v>
      </c>
      <c r="AL122" s="101">
        <f t="shared" si="236"/>
        <v>9540000</v>
      </c>
      <c r="AM122" s="101">
        <f t="shared" si="236"/>
        <v>10130000</v>
      </c>
      <c r="AN122" s="101">
        <f t="shared" si="236"/>
        <v>10720000</v>
      </c>
      <c r="AO122" s="101">
        <f t="shared" si="236"/>
        <v>11310000</v>
      </c>
      <c r="AP122" s="101">
        <f t="shared" si="236"/>
        <v>11900000</v>
      </c>
      <c r="AQ122" s="101">
        <f t="shared" si="236"/>
        <v>12690000</v>
      </c>
      <c r="AR122" s="101">
        <f t="shared" si="236"/>
        <v>13480000</v>
      </c>
      <c r="AS122" s="101">
        <f t="shared" si="236"/>
        <v>14270000</v>
      </c>
      <c r="AT122" s="101">
        <f t="shared" si="236"/>
        <v>15060000</v>
      </c>
      <c r="AU122" s="101">
        <f t="shared" si="236"/>
        <v>15850000</v>
      </c>
      <c r="AV122" s="101">
        <f t="shared" si="236"/>
        <v>16640000</v>
      </c>
      <c r="AW122" s="101">
        <f t="shared" si="236"/>
        <v>17430000</v>
      </c>
      <c r="AX122" s="101">
        <f t="shared" si="236"/>
        <v>18220000</v>
      </c>
      <c r="AY122" s="42">
        <v>0</v>
      </c>
      <c r="AZ122" s="42">
        <v>0</v>
      </c>
      <c r="BA122" s="71"/>
    </row>
    <row r="123" spans="1:53" hidden="1">
      <c r="A123" s="87" t="s">
        <v>15</v>
      </c>
      <c r="B123" s="87"/>
      <c r="C123" s="98">
        <v>0</v>
      </c>
      <c r="D123" s="98">
        <v>0</v>
      </c>
      <c r="E123" s="101">
        <f t="shared" si="224"/>
        <v>540000</v>
      </c>
      <c r="F123" s="101">
        <f t="shared" ref="F123:AX123" si="237">F77+E123</f>
        <v>1080000</v>
      </c>
      <c r="G123" s="101">
        <f t="shared" si="237"/>
        <v>1620000</v>
      </c>
      <c r="H123" s="101">
        <f t="shared" si="237"/>
        <v>2160000</v>
      </c>
      <c r="I123" s="101">
        <f t="shared" si="237"/>
        <v>2700000</v>
      </c>
      <c r="J123" s="101">
        <f t="shared" si="237"/>
        <v>3240000</v>
      </c>
      <c r="K123" s="101">
        <f t="shared" si="237"/>
        <v>3780000</v>
      </c>
      <c r="L123" s="101">
        <f t="shared" si="237"/>
        <v>4320000</v>
      </c>
      <c r="M123" s="101">
        <f t="shared" si="237"/>
        <v>4750000</v>
      </c>
      <c r="N123" s="101">
        <f t="shared" si="237"/>
        <v>5180000</v>
      </c>
      <c r="O123" s="101">
        <f t="shared" si="237"/>
        <v>5610000</v>
      </c>
      <c r="P123" s="101">
        <f t="shared" si="237"/>
        <v>6040000</v>
      </c>
      <c r="Q123" s="101">
        <f t="shared" si="237"/>
        <v>6470000</v>
      </c>
      <c r="R123" s="101">
        <f t="shared" si="237"/>
        <v>6900000</v>
      </c>
      <c r="S123" s="101">
        <f t="shared" si="237"/>
        <v>7330000</v>
      </c>
      <c r="T123" s="101">
        <f t="shared" si="237"/>
        <v>7760000</v>
      </c>
      <c r="U123" s="101">
        <f t="shared" si="237"/>
        <v>8190000</v>
      </c>
      <c r="V123" s="101">
        <f t="shared" si="237"/>
        <v>8620000</v>
      </c>
      <c r="W123" s="101">
        <f t="shared" si="237"/>
        <v>9050000</v>
      </c>
      <c r="X123" s="101">
        <f t="shared" si="237"/>
        <v>9480000</v>
      </c>
      <c r="Y123" s="101">
        <f t="shared" si="237"/>
        <v>9910000</v>
      </c>
      <c r="Z123" s="101">
        <f t="shared" si="237"/>
        <v>10340000</v>
      </c>
      <c r="AA123" s="101">
        <f t="shared" si="237"/>
        <v>10770000</v>
      </c>
      <c r="AB123" s="101">
        <f t="shared" si="237"/>
        <v>11200000</v>
      </c>
      <c r="AC123" s="101">
        <f t="shared" si="237"/>
        <v>11630000</v>
      </c>
      <c r="AD123" s="101">
        <f t="shared" si="237"/>
        <v>12060000</v>
      </c>
      <c r="AE123" s="101">
        <f t="shared" si="237"/>
        <v>12490000</v>
      </c>
      <c r="AF123" s="101">
        <f t="shared" si="237"/>
        <v>12920000</v>
      </c>
      <c r="AG123" s="101">
        <f t="shared" si="237"/>
        <v>14210000</v>
      </c>
      <c r="AH123" s="101">
        <f t="shared" si="237"/>
        <v>15500000</v>
      </c>
      <c r="AI123" s="101">
        <f t="shared" si="237"/>
        <v>16790000</v>
      </c>
      <c r="AJ123" s="101">
        <f t="shared" si="237"/>
        <v>18080000</v>
      </c>
      <c r="AK123" s="101">
        <f t="shared" si="237"/>
        <v>19370000</v>
      </c>
      <c r="AL123" s="101">
        <f t="shared" si="237"/>
        <v>20660000</v>
      </c>
      <c r="AM123" s="101">
        <f t="shared" si="237"/>
        <v>21950000</v>
      </c>
      <c r="AN123" s="101">
        <f t="shared" si="237"/>
        <v>23240000</v>
      </c>
      <c r="AO123" s="101">
        <f t="shared" si="237"/>
        <v>24530000</v>
      </c>
      <c r="AP123" s="101">
        <f t="shared" si="237"/>
        <v>25820000</v>
      </c>
      <c r="AQ123" s="101">
        <f t="shared" si="237"/>
        <v>27540000</v>
      </c>
      <c r="AR123" s="101">
        <f t="shared" si="237"/>
        <v>29260000</v>
      </c>
      <c r="AS123" s="101">
        <f t="shared" si="237"/>
        <v>30980000</v>
      </c>
      <c r="AT123" s="101">
        <f t="shared" si="237"/>
        <v>32700000</v>
      </c>
      <c r="AU123" s="101">
        <f t="shared" si="237"/>
        <v>34420000</v>
      </c>
      <c r="AV123" s="101">
        <f t="shared" si="237"/>
        <v>36140000</v>
      </c>
      <c r="AW123" s="101">
        <f t="shared" si="237"/>
        <v>37860000</v>
      </c>
      <c r="AX123" s="101">
        <f t="shared" si="237"/>
        <v>39580000</v>
      </c>
      <c r="AY123" s="42">
        <v>0</v>
      </c>
      <c r="AZ123" s="42">
        <v>0</v>
      </c>
      <c r="BA123" s="71"/>
    </row>
    <row r="124" spans="1:53" hidden="1">
      <c r="A124" s="87" t="s">
        <v>16</v>
      </c>
      <c r="B124" s="87"/>
      <c r="C124" s="98">
        <v>0</v>
      </c>
      <c r="D124" s="98">
        <v>0</v>
      </c>
      <c r="E124" s="101">
        <f t="shared" si="224"/>
        <v>360000</v>
      </c>
      <c r="F124" s="101">
        <f t="shared" ref="F124:AX124" si="238">F78+E124</f>
        <v>720000</v>
      </c>
      <c r="G124" s="101">
        <f t="shared" si="238"/>
        <v>1080000</v>
      </c>
      <c r="H124" s="101">
        <f t="shared" si="238"/>
        <v>1440000</v>
      </c>
      <c r="I124" s="101">
        <f t="shared" si="238"/>
        <v>1800000</v>
      </c>
      <c r="J124" s="101">
        <f t="shared" si="238"/>
        <v>2160000</v>
      </c>
      <c r="K124" s="101">
        <f t="shared" si="238"/>
        <v>2520000</v>
      </c>
      <c r="L124" s="101">
        <f t="shared" si="238"/>
        <v>2880000</v>
      </c>
      <c r="M124" s="101">
        <f t="shared" si="238"/>
        <v>3170000</v>
      </c>
      <c r="N124" s="101">
        <f t="shared" si="238"/>
        <v>3460000</v>
      </c>
      <c r="O124" s="101">
        <f t="shared" si="238"/>
        <v>3750000</v>
      </c>
      <c r="P124" s="101">
        <f t="shared" si="238"/>
        <v>4040000</v>
      </c>
      <c r="Q124" s="101">
        <f t="shared" si="238"/>
        <v>4330000</v>
      </c>
      <c r="R124" s="101">
        <f t="shared" si="238"/>
        <v>4620000</v>
      </c>
      <c r="S124" s="101">
        <f t="shared" si="238"/>
        <v>4910000</v>
      </c>
      <c r="T124" s="101">
        <f t="shared" si="238"/>
        <v>5200000</v>
      </c>
      <c r="U124" s="101">
        <f t="shared" si="238"/>
        <v>5490000</v>
      </c>
      <c r="V124" s="101">
        <f t="shared" si="238"/>
        <v>5780000</v>
      </c>
      <c r="W124" s="101">
        <f t="shared" si="238"/>
        <v>6070000</v>
      </c>
      <c r="X124" s="101">
        <f t="shared" si="238"/>
        <v>6360000</v>
      </c>
      <c r="Y124" s="101">
        <f t="shared" si="238"/>
        <v>6650000</v>
      </c>
      <c r="Z124" s="101">
        <f t="shared" si="238"/>
        <v>6940000</v>
      </c>
      <c r="AA124" s="101">
        <f t="shared" si="238"/>
        <v>7230000</v>
      </c>
      <c r="AB124" s="101">
        <f t="shared" si="238"/>
        <v>7520000</v>
      </c>
      <c r="AC124" s="101">
        <f t="shared" si="238"/>
        <v>7810000</v>
      </c>
      <c r="AD124" s="101">
        <f t="shared" si="238"/>
        <v>8100000</v>
      </c>
      <c r="AE124" s="101">
        <f t="shared" si="238"/>
        <v>8390000</v>
      </c>
      <c r="AF124" s="101">
        <f t="shared" si="238"/>
        <v>8680000</v>
      </c>
      <c r="AG124" s="101">
        <f t="shared" si="238"/>
        <v>9550000</v>
      </c>
      <c r="AH124" s="101">
        <f t="shared" si="238"/>
        <v>10420000</v>
      </c>
      <c r="AI124" s="101">
        <f t="shared" si="238"/>
        <v>11290000</v>
      </c>
      <c r="AJ124" s="101">
        <f t="shared" si="238"/>
        <v>12160000</v>
      </c>
      <c r="AK124" s="101">
        <f t="shared" si="238"/>
        <v>13030000</v>
      </c>
      <c r="AL124" s="101">
        <f t="shared" si="238"/>
        <v>13900000</v>
      </c>
      <c r="AM124" s="101">
        <f t="shared" si="238"/>
        <v>14770000</v>
      </c>
      <c r="AN124" s="101">
        <f t="shared" si="238"/>
        <v>15640000</v>
      </c>
      <c r="AO124" s="101">
        <f t="shared" si="238"/>
        <v>16510000</v>
      </c>
      <c r="AP124" s="101">
        <f t="shared" si="238"/>
        <v>17380000</v>
      </c>
      <c r="AQ124" s="101">
        <f t="shared" si="238"/>
        <v>18540000</v>
      </c>
      <c r="AR124" s="101">
        <f t="shared" si="238"/>
        <v>19700000</v>
      </c>
      <c r="AS124" s="101">
        <f t="shared" si="238"/>
        <v>20860000</v>
      </c>
      <c r="AT124" s="101">
        <f t="shared" si="238"/>
        <v>22020000</v>
      </c>
      <c r="AU124" s="101">
        <f t="shared" si="238"/>
        <v>23180000</v>
      </c>
      <c r="AV124" s="101">
        <f t="shared" si="238"/>
        <v>24340000</v>
      </c>
      <c r="AW124" s="101">
        <f t="shared" si="238"/>
        <v>25500000</v>
      </c>
      <c r="AX124" s="101">
        <f t="shared" si="238"/>
        <v>26660000</v>
      </c>
      <c r="AY124" s="42">
        <v>0</v>
      </c>
      <c r="AZ124" s="42">
        <v>0</v>
      </c>
      <c r="BA124" s="71"/>
    </row>
    <row r="125" spans="1:53" hidden="1">
      <c r="A125" s="87" t="s">
        <v>17</v>
      </c>
      <c r="B125" s="87"/>
      <c r="C125" s="98">
        <v>0</v>
      </c>
      <c r="D125" s="98">
        <v>0</v>
      </c>
      <c r="E125" s="101">
        <f t="shared" si="224"/>
        <v>200000</v>
      </c>
      <c r="F125" s="101">
        <f t="shared" ref="F125:AX125" si="239">F79+E125</f>
        <v>400000</v>
      </c>
      <c r="G125" s="101">
        <f t="shared" si="239"/>
        <v>600000</v>
      </c>
      <c r="H125" s="101">
        <f t="shared" si="239"/>
        <v>800000</v>
      </c>
      <c r="I125" s="101">
        <f t="shared" si="239"/>
        <v>1000000</v>
      </c>
      <c r="J125" s="101">
        <f t="shared" si="239"/>
        <v>1200000</v>
      </c>
      <c r="K125" s="101">
        <f t="shared" si="239"/>
        <v>1400000</v>
      </c>
      <c r="L125" s="101">
        <f t="shared" si="239"/>
        <v>1600000</v>
      </c>
      <c r="M125" s="101">
        <f t="shared" si="239"/>
        <v>1760000</v>
      </c>
      <c r="N125" s="101">
        <f t="shared" si="239"/>
        <v>1920000</v>
      </c>
      <c r="O125" s="101">
        <f t="shared" si="239"/>
        <v>2080000</v>
      </c>
      <c r="P125" s="101">
        <f t="shared" si="239"/>
        <v>2240000</v>
      </c>
      <c r="Q125" s="101">
        <f t="shared" si="239"/>
        <v>2400000</v>
      </c>
      <c r="R125" s="101">
        <f t="shared" si="239"/>
        <v>2560000</v>
      </c>
      <c r="S125" s="101">
        <f t="shared" si="239"/>
        <v>2720000</v>
      </c>
      <c r="T125" s="101">
        <f t="shared" si="239"/>
        <v>2880000</v>
      </c>
      <c r="U125" s="101">
        <f t="shared" si="239"/>
        <v>3040000</v>
      </c>
      <c r="V125" s="101">
        <f t="shared" si="239"/>
        <v>3200000</v>
      </c>
      <c r="W125" s="101">
        <f t="shared" si="239"/>
        <v>3360000</v>
      </c>
      <c r="X125" s="101">
        <f t="shared" si="239"/>
        <v>3520000</v>
      </c>
      <c r="Y125" s="101">
        <f t="shared" si="239"/>
        <v>3680000</v>
      </c>
      <c r="Z125" s="101">
        <f t="shared" si="239"/>
        <v>3840000</v>
      </c>
      <c r="AA125" s="101">
        <f t="shared" si="239"/>
        <v>4000000</v>
      </c>
      <c r="AB125" s="101">
        <f t="shared" si="239"/>
        <v>4160000</v>
      </c>
      <c r="AC125" s="101">
        <f t="shared" si="239"/>
        <v>4320000</v>
      </c>
      <c r="AD125" s="101">
        <f t="shared" si="239"/>
        <v>4480000</v>
      </c>
      <c r="AE125" s="101">
        <f t="shared" si="239"/>
        <v>4640000</v>
      </c>
      <c r="AF125" s="101">
        <f t="shared" si="239"/>
        <v>4800000</v>
      </c>
      <c r="AG125" s="101">
        <f t="shared" si="239"/>
        <v>5290000</v>
      </c>
      <c r="AH125" s="101">
        <f t="shared" si="239"/>
        <v>5780000</v>
      </c>
      <c r="AI125" s="101">
        <f t="shared" si="239"/>
        <v>6270000</v>
      </c>
      <c r="AJ125" s="101">
        <f t="shared" si="239"/>
        <v>6760000</v>
      </c>
      <c r="AK125" s="101">
        <f t="shared" si="239"/>
        <v>7250000</v>
      </c>
      <c r="AL125" s="101">
        <f t="shared" si="239"/>
        <v>7740000</v>
      </c>
      <c r="AM125" s="101">
        <f t="shared" si="239"/>
        <v>8230000</v>
      </c>
      <c r="AN125" s="101">
        <f t="shared" si="239"/>
        <v>8720000</v>
      </c>
      <c r="AO125" s="101">
        <f t="shared" si="239"/>
        <v>9210000</v>
      </c>
      <c r="AP125" s="101">
        <f t="shared" si="239"/>
        <v>9700000</v>
      </c>
      <c r="AQ125" s="101">
        <f t="shared" si="239"/>
        <v>10350000</v>
      </c>
      <c r="AR125" s="101">
        <f t="shared" si="239"/>
        <v>11000000</v>
      </c>
      <c r="AS125" s="101">
        <f t="shared" si="239"/>
        <v>11650000</v>
      </c>
      <c r="AT125" s="101">
        <f t="shared" si="239"/>
        <v>12300000</v>
      </c>
      <c r="AU125" s="101">
        <f t="shared" si="239"/>
        <v>12950000</v>
      </c>
      <c r="AV125" s="101">
        <f t="shared" si="239"/>
        <v>13600000</v>
      </c>
      <c r="AW125" s="101">
        <f t="shared" si="239"/>
        <v>14250000</v>
      </c>
      <c r="AX125" s="101">
        <f t="shared" si="239"/>
        <v>14900000</v>
      </c>
      <c r="AY125" s="42">
        <v>0</v>
      </c>
      <c r="AZ125" s="42">
        <v>0</v>
      </c>
      <c r="BA125" s="71"/>
    </row>
    <row r="126" spans="1:53" hidden="1">
      <c r="A126" s="87" t="s">
        <v>18</v>
      </c>
      <c r="B126" s="87"/>
      <c r="C126" s="98">
        <v>0</v>
      </c>
      <c r="D126" s="98">
        <v>0</v>
      </c>
      <c r="E126" s="101">
        <f t="shared" si="224"/>
        <v>520000</v>
      </c>
      <c r="F126" s="101">
        <f t="shared" ref="F126:AX126" si="240">F80+E126</f>
        <v>1040000</v>
      </c>
      <c r="G126" s="101">
        <f t="shared" si="240"/>
        <v>1560000</v>
      </c>
      <c r="H126" s="101">
        <f t="shared" si="240"/>
        <v>2080000</v>
      </c>
      <c r="I126" s="101">
        <f t="shared" si="240"/>
        <v>2600000</v>
      </c>
      <c r="J126" s="101">
        <f t="shared" si="240"/>
        <v>3120000</v>
      </c>
      <c r="K126" s="101">
        <f t="shared" si="240"/>
        <v>3640000</v>
      </c>
      <c r="L126" s="101">
        <f t="shared" si="240"/>
        <v>4160000</v>
      </c>
      <c r="M126" s="101">
        <f t="shared" si="240"/>
        <v>4570000</v>
      </c>
      <c r="N126" s="101">
        <f t="shared" si="240"/>
        <v>4980000</v>
      </c>
      <c r="O126" s="101">
        <f t="shared" si="240"/>
        <v>5390000</v>
      </c>
      <c r="P126" s="101">
        <f t="shared" si="240"/>
        <v>5800000</v>
      </c>
      <c r="Q126" s="101">
        <f t="shared" si="240"/>
        <v>6210000</v>
      </c>
      <c r="R126" s="101">
        <f t="shared" si="240"/>
        <v>6620000</v>
      </c>
      <c r="S126" s="101">
        <f t="shared" si="240"/>
        <v>7030000</v>
      </c>
      <c r="T126" s="101">
        <f t="shared" si="240"/>
        <v>7440000</v>
      </c>
      <c r="U126" s="101">
        <f t="shared" si="240"/>
        <v>7850000</v>
      </c>
      <c r="V126" s="101">
        <f t="shared" si="240"/>
        <v>8260000</v>
      </c>
      <c r="W126" s="101">
        <f t="shared" si="240"/>
        <v>8670000</v>
      </c>
      <c r="X126" s="101">
        <f t="shared" si="240"/>
        <v>9080000</v>
      </c>
      <c r="Y126" s="101">
        <f t="shared" si="240"/>
        <v>9490000</v>
      </c>
      <c r="Z126" s="101">
        <f t="shared" si="240"/>
        <v>9900000</v>
      </c>
      <c r="AA126" s="101">
        <f t="shared" si="240"/>
        <v>10310000</v>
      </c>
      <c r="AB126" s="101">
        <f t="shared" si="240"/>
        <v>10720000</v>
      </c>
      <c r="AC126" s="101">
        <f t="shared" si="240"/>
        <v>11130000</v>
      </c>
      <c r="AD126" s="101">
        <f t="shared" si="240"/>
        <v>11540000</v>
      </c>
      <c r="AE126" s="101">
        <f t="shared" si="240"/>
        <v>11950000</v>
      </c>
      <c r="AF126" s="101">
        <f t="shared" si="240"/>
        <v>12360000</v>
      </c>
      <c r="AG126" s="101">
        <f t="shared" si="240"/>
        <v>13600000</v>
      </c>
      <c r="AH126" s="101">
        <f t="shared" si="240"/>
        <v>14840000</v>
      </c>
      <c r="AI126" s="101">
        <f t="shared" si="240"/>
        <v>16080000</v>
      </c>
      <c r="AJ126" s="101">
        <f t="shared" si="240"/>
        <v>17320000</v>
      </c>
      <c r="AK126" s="101">
        <f t="shared" si="240"/>
        <v>18560000</v>
      </c>
      <c r="AL126" s="101">
        <f t="shared" si="240"/>
        <v>19800000</v>
      </c>
      <c r="AM126" s="101">
        <f t="shared" si="240"/>
        <v>21040000</v>
      </c>
      <c r="AN126" s="101">
        <f t="shared" si="240"/>
        <v>22280000</v>
      </c>
      <c r="AO126" s="101">
        <f t="shared" si="240"/>
        <v>23520000</v>
      </c>
      <c r="AP126" s="101">
        <f t="shared" si="240"/>
        <v>24760000</v>
      </c>
      <c r="AQ126" s="101">
        <f t="shared" si="240"/>
        <v>26410000</v>
      </c>
      <c r="AR126" s="101">
        <f t="shared" si="240"/>
        <v>28060000</v>
      </c>
      <c r="AS126" s="101">
        <f t="shared" si="240"/>
        <v>29710000</v>
      </c>
      <c r="AT126" s="101">
        <f t="shared" si="240"/>
        <v>31360000</v>
      </c>
      <c r="AU126" s="101">
        <f t="shared" si="240"/>
        <v>33010000</v>
      </c>
      <c r="AV126" s="101">
        <f t="shared" si="240"/>
        <v>34660000</v>
      </c>
      <c r="AW126" s="101">
        <f t="shared" si="240"/>
        <v>36310000</v>
      </c>
      <c r="AX126" s="101">
        <f t="shared" si="240"/>
        <v>37960000</v>
      </c>
      <c r="AY126" s="42">
        <v>0</v>
      </c>
      <c r="AZ126" s="42">
        <v>0</v>
      </c>
      <c r="BA126" s="71"/>
    </row>
    <row r="127" spans="1:53" hidden="1">
      <c r="A127" s="87" t="s">
        <v>19</v>
      </c>
      <c r="B127" s="87"/>
      <c r="C127" s="98">
        <v>0</v>
      </c>
      <c r="D127" s="98">
        <v>0</v>
      </c>
      <c r="E127" s="101">
        <f t="shared" si="224"/>
        <v>810000</v>
      </c>
      <c r="F127" s="101">
        <f t="shared" ref="F127:AX127" si="241">F81+E127</f>
        <v>1620000</v>
      </c>
      <c r="G127" s="101">
        <f t="shared" si="241"/>
        <v>2430000</v>
      </c>
      <c r="H127" s="101">
        <f t="shared" si="241"/>
        <v>3240000</v>
      </c>
      <c r="I127" s="101">
        <f t="shared" si="241"/>
        <v>4050000</v>
      </c>
      <c r="J127" s="101">
        <f t="shared" si="241"/>
        <v>4860000</v>
      </c>
      <c r="K127" s="101">
        <f t="shared" si="241"/>
        <v>5670000</v>
      </c>
      <c r="L127" s="101">
        <f t="shared" si="241"/>
        <v>6480000</v>
      </c>
      <c r="M127" s="101">
        <f t="shared" si="241"/>
        <v>7130000</v>
      </c>
      <c r="N127" s="101">
        <f t="shared" si="241"/>
        <v>7780000</v>
      </c>
      <c r="O127" s="101">
        <f t="shared" si="241"/>
        <v>8430000</v>
      </c>
      <c r="P127" s="101">
        <f t="shared" si="241"/>
        <v>9080000</v>
      </c>
      <c r="Q127" s="101">
        <f t="shared" si="241"/>
        <v>9730000</v>
      </c>
      <c r="R127" s="101">
        <f t="shared" si="241"/>
        <v>10380000</v>
      </c>
      <c r="S127" s="101">
        <f t="shared" si="241"/>
        <v>11030000</v>
      </c>
      <c r="T127" s="101">
        <f t="shared" si="241"/>
        <v>11680000</v>
      </c>
      <c r="U127" s="101">
        <f t="shared" si="241"/>
        <v>12330000</v>
      </c>
      <c r="V127" s="101">
        <f t="shared" si="241"/>
        <v>12980000</v>
      </c>
      <c r="W127" s="101">
        <f t="shared" si="241"/>
        <v>13630000</v>
      </c>
      <c r="X127" s="101">
        <f t="shared" si="241"/>
        <v>14280000</v>
      </c>
      <c r="Y127" s="101">
        <f t="shared" si="241"/>
        <v>14930000</v>
      </c>
      <c r="Z127" s="101">
        <f t="shared" si="241"/>
        <v>15580000</v>
      </c>
      <c r="AA127" s="101">
        <f t="shared" si="241"/>
        <v>16230000</v>
      </c>
      <c r="AB127" s="101">
        <f t="shared" si="241"/>
        <v>16880000</v>
      </c>
      <c r="AC127" s="101">
        <f t="shared" si="241"/>
        <v>17530000</v>
      </c>
      <c r="AD127" s="101">
        <f t="shared" si="241"/>
        <v>18180000</v>
      </c>
      <c r="AE127" s="101">
        <f t="shared" si="241"/>
        <v>18830000</v>
      </c>
      <c r="AF127" s="101">
        <f t="shared" si="241"/>
        <v>19480000</v>
      </c>
      <c r="AG127" s="101">
        <f t="shared" si="241"/>
        <v>21430000</v>
      </c>
      <c r="AH127" s="101">
        <f t="shared" si="241"/>
        <v>23380000</v>
      </c>
      <c r="AI127" s="101">
        <f t="shared" si="241"/>
        <v>25330000</v>
      </c>
      <c r="AJ127" s="101">
        <f t="shared" si="241"/>
        <v>27280000</v>
      </c>
      <c r="AK127" s="101">
        <f t="shared" si="241"/>
        <v>29230000</v>
      </c>
      <c r="AL127" s="101">
        <f t="shared" si="241"/>
        <v>31180000</v>
      </c>
      <c r="AM127" s="101">
        <f t="shared" si="241"/>
        <v>33130000</v>
      </c>
      <c r="AN127" s="101">
        <f t="shared" si="241"/>
        <v>35080000</v>
      </c>
      <c r="AO127" s="101">
        <f t="shared" si="241"/>
        <v>37030000</v>
      </c>
      <c r="AP127" s="101">
        <f t="shared" si="241"/>
        <v>38980000</v>
      </c>
      <c r="AQ127" s="101">
        <f t="shared" si="241"/>
        <v>41580000</v>
      </c>
      <c r="AR127" s="101">
        <f t="shared" si="241"/>
        <v>44180000</v>
      </c>
      <c r="AS127" s="101">
        <f t="shared" si="241"/>
        <v>46780000</v>
      </c>
      <c r="AT127" s="101">
        <f t="shared" si="241"/>
        <v>49380000</v>
      </c>
      <c r="AU127" s="101">
        <f t="shared" si="241"/>
        <v>51980000</v>
      </c>
      <c r="AV127" s="101">
        <f t="shared" si="241"/>
        <v>54580000</v>
      </c>
      <c r="AW127" s="101">
        <f t="shared" si="241"/>
        <v>57180000</v>
      </c>
      <c r="AX127" s="101">
        <f t="shared" si="241"/>
        <v>59780000</v>
      </c>
      <c r="AY127" s="42">
        <v>0</v>
      </c>
      <c r="AZ127" s="42">
        <v>0</v>
      </c>
      <c r="BA127" s="71"/>
    </row>
    <row r="128" spans="1:53" hidden="1">
      <c r="A128" s="87" t="s">
        <v>20</v>
      </c>
      <c r="B128" s="87"/>
      <c r="C128" s="98">
        <v>0</v>
      </c>
      <c r="D128" s="98">
        <v>0</v>
      </c>
      <c r="E128" s="101">
        <f t="shared" si="224"/>
        <v>240000</v>
      </c>
      <c r="F128" s="101">
        <f t="shared" ref="F128:AX128" si="242">F82+E128</f>
        <v>480000</v>
      </c>
      <c r="G128" s="101">
        <f t="shared" si="242"/>
        <v>720000</v>
      </c>
      <c r="H128" s="101">
        <f t="shared" si="242"/>
        <v>960000</v>
      </c>
      <c r="I128" s="101">
        <f t="shared" si="242"/>
        <v>1200000</v>
      </c>
      <c r="J128" s="101">
        <f t="shared" si="242"/>
        <v>1440000</v>
      </c>
      <c r="K128" s="101">
        <f t="shared" si="242"/>
        <v>1680000</v>
      </c>
      <c r="L128" s="101">
        <f t="shared" si="242"/>
        <v>1920000</v>
      </c>
      <c r="M128" s="101">
        <f t="shared" si="242"/>
        <v>2110000</v>
      </c>
      <c r="N128" s="101">
        <f t="shared" si="242"/>
        <v>2300000</v>
      </c>
      <c r="O128" s="101">
        <f t="shared" si="242"/>
        <v>2490000</v>
      </c>
      <c r="P128" s="101">
        <f t="shared" si="242"/>
        <v>2680000</v>
      </c>
      <c r="Q128" s="101">
        <f t="shared" si="242"/>
        <v>2870000</v>
      </c>
      <c r="R128" s="101">
        <f t="shared" si="242"/>
        <v>3060000</v>
      </c>
      <c r="S128" s="101">
        <f t="shared" si="242"/>
        <v>3250000</v>
      </c>
      <c r="T128" s="101">
        <f t="shared" si="242"/>
        <v>3440000</v>
      </c>
      <c r="U128" s="101">
        <f t="shared" si="242"/>
        <v>3630000</v>
      </c>
      <c r="V128" s="101">
        <f t="shared" si="242"/>
        <v>3820000</v>
      </c>
      <c r="W128" s="101">
        <f t="shared" si="242"/>
        <v>4010000</v>
      </c>
      <c r="X128" s="101">
        <f t="shared" si="242"/>
        <v>4200000</v>
      </c>
      <c r="Y128" s="101">
        <f t="shared" si="242"/>
        <v>4390000</v>
      </c>
      <c r="Z128" s="101">
        <f t="shared" si="242"/>
        <v>4580000</v>
      </c>
      <c r="AA128" s="101">
        <f t="shared" si="242"/>
        <v>4770000</v>
      </c>
      <c r="AB128" s="101">
        <f t="shared" si="242"/>
        <v>4960000</v>
      </c>
      <c r="AC128" s="101">
        <f t="shared" si="242"/>
        <v>5150000</v>
      </c>
      <c r="AD128" s="101">
        <f t="shared" si="242"/>
        <v>5340000</v>
      </c>
      <c r="AE128" s="101">
        <f t="shared" si="242"/>
        <v>5530000</v>
      </c>
      <c r="AF128" s="101">
        <f t="shared" si="242"/>
        <v>5720000</v>
      </c>
      <c r="AG128" s="101">
        <f t="shared" si="242"/>
        <v>6300000</v>
      </c>
      <c r="AH128" s="101">
        <f t="shared" si="242"/>
        <v>6880000</v>
      </c>
      <c r="AI128" s="101">
        <f t="shared" si="242"/>
        <v>7460000</v>
      </c>
      <c r="AJ128" s="101">
        <f t="shared" si="242"/>
        <v>8040000</v>
      </c>
      <c r="AK128" s="101">
        <f t="shared" si="242"/>
        <v>8620000</v>
      </c>
      <c r="AL128" s="101">
        <f t="shared" si="242"/>
        <v>9200000</v>
      </c>
      <c r="AM128" s="101">
        <f t="shared" si="242"/>
        <v>9780000</v>
      </c>
      <c r="AN128" s="101">
        <f t="shared" si="242"/>
        <v>10360000</v>
      </c>
      <c r="AO128" s="101">
        <f t="shared" si="242"/>
        <v>10940000</v>
      </c>
      <c r="AP128" s="101">
        <f t="shared" si="242"/>
        <v>11520000</v>
      </c>
      <c r="AQ128" s="101">
        <f t="shared" si="242"/>
        <v>12300000</v>
      </c>
      <c r="AR128" s="101">
        <f t="shared" si="242"/>
        <v>13080000</v>
      </c>
      <c r="AS128" s="101">
        <f t="shared" si="242"/>
        <v>13860000</v>
      </c>
      <c r="AT128" s="101">
        <f t="shared" si="242"/>
        <v>14640000</v>
      </c>
      <c r="AU128" s="101">
        <f t="shared" si="242"/>
        <v>15420000</v>
      </c>
      <c r="AV128" s="101">
        <f t="shared" si="242"/>
        <v>16200000</v>
      </c>
      <c r="AW128" s="101">
        <f t="shared" si="242"/>
        <v>16980000</v>
      </c>
      <c r="AX128" s="101">
        <f t="shared" si="242"/>
        <v>17760000</v>
      </c>
      <c r="AY128" s="42">
        <v>0</v>
      </c>
      <c r="AZ128" s="42">
        <v>0</v>
      </c>
      <c r="BA128" s="71"/>
    </row>
    <row r="129" spans="1:53" hidden="1">
      <c r="A129" s="88" t="s">
        <v>22</v>
      </c>
      <c r="B129" s="90"/>
      <c r="C129" s="97">
        <f>SUM(C110:C128)</f>
        <v>0</v>
      </c>
      <c r="D129" s="97">
        <f t="shared" ref="D129" si="243">SUM(D110:D128)</f>
        <v>0</v>
      </c>
      <c r="E129" s="102">
        <f t="shared" ref="E129" si="244">SUM(E110:E128)</f>
        <v>29750000</v>
      </c>
      <c r="F129" s="102">
        <f t="shared" ref="F129" si="245">SUM(F110:F128)</f>
        <v>59500000</v>
      </c>
      <c r="G129" s="102">
        <f t="shared" ref="G129" si="246">SUM(G110:G128)</f>
        <v>89250000</v>
      </c>
      <c r="H129" s="102">
        <f t="shared" ref="H129" si="247">SUM(H110:H128)</f>
        <v>119000000</v>
      </c>
      <c r="I129" s="102">
        <f t="shared" ref="I129" si="248">SUM(I110:I128)</f>
        <v>148750000</v>
      </c>
      <c r="J129" s="102">
        <f t="shared" ref="J129" si="249">SUM(J110:J128)</f>
        <v>178500000</v>
      </c>
      <c r="K129" s="102">
        <f t="shared" ref="K129" si="250">SUM(K110:K128)</f>
        <v>208250000</v>
      </c>
      <c r="L129" s="102">
        <f t="shared" ref="L129" si="251">SUM(L110:L128)</f>
        <v>238000000</v>
      </c>
      <c r="M129" s="102">
        <f t="shared" ref="M129" si="252">SUM(M110:M128)</f>
        <v>261820000</v>
      </c>
      <c r="N129" s="102">
        <f t="shared" ref="N129" si="253">SUM(N110:N128)</f>
        <v>285640000</v>
      </c>
      <c r="O129" s="102">
        <f t="shared" ref="O129" si="254">SUM(O110:O128)</f>
        <v>309460000</v>
      </c>
      <c r="P129" s="102">
        <f t="shared" ref="P129" si="255">SUM(P110:P128)</f>
        <v>333280000</v>
      </c>
      <c r="Q129" s="102">
        <f t="shared" ref="Q129" si="256">SUM(Q110:Q128)</f>
        <v>357100000</v>
      </c>
      <c r="R129" s="102">
        <f t="shared" ref="R129" si="257">SUM(R110:R128)</f>
        <v>380920000</v>
      </c>
      <c r="S129" s="102">
        <f t="shared" ref="S129" si="258">SUM(S110:S128)</f>
        <v>404740000</v>
      </c>
      <c r="T129" s="102">
        <f t="shared" ref="T129" si="259">SUM(T110:T128)</f>
        <v>428560000</v>
      </c>
      <c r="U129" s="102">
        <f t="shared" ref="U129" si="260">SUM(U110:U128)</f>
        <v>452380000</v>
      </c>
      <c r="V129" s="102">
        <f t="shared" ref="V129" si="261">SUM(V110:V128)</f>
        <v>476200000</v>
      </c>
      <c r="W129" s="102">
        <f t="shared" ref="W129" si="262">SUM(W110:W128)</f>
        <v>500020000</v>
      </c>
      <c r="X129" s="102">
        <f t="shared" ref="X129" si="263">SUM(X110:X128)</f>
        <v>523840000</v>
      </c>
      <c r="Y129" s="102">
        <f t="shared" ref="Y129" si="264">SUM(Y110:Y128)</f>
        <v>547660000</v>
      </c>
      <c r="Z129" s="102">
        <f t="shared" ref="Z129" si="265">SUM(Z110:Z128)</f>
        <v>571480000</v>
      </c>
      <c r="AA129" s="102">
        <f t="shared" ref="AA129" si="266">SUM(AA110:AA128)</f>
        <v>595300000</v>
      </c>
      <c r="AB129" s="102">
        <f t="shared" ref="AB129" si="267">SUM(AB110:AB128)</f>
        <v>619120000</v>
      </c>
      <c r="AC129" s="102">
        <f t="shared" ref="AC129" si="268">SUM(AC110:AC128)</f>
        <v>642940000</v>
      </c>
      <c r="AD129" s="102">
        <f t="shared" ref="AD129" si="269">SUM(AD110:AD128)</f>
        <v>666760000</v>
      </c>
      <c r="AE129" s="102">
        <f t="shared" ref="AE129" si="270">SUM(AE110:AE128)</f>
        <v>690580000</v>
      </c>
      <c r="AF129" s="102">
        <f t="shared" ref="AF129" si="271">SUM(AF110:AF128)</f>
        <v>714400000</v>
      </c>
      <c r="AG129" s="102">
        <f t="shared" ref="AG129" si="272">SUM(AG110:AG128)</f>
        <v>746880000</v>
      </c>
      <c r="AH129" s="102">
        <f t="shared" ref="AH129" si="273">SUM(AH110:AH128)</f>
        <v>779360000</v>
      </c>
      <c r="AI129" s="102">
        <f t="shared" ref="AI129" si="274">SUM(AI110:AI128)</f>
        <v>811840000</v>
      </c>
      <c r="AJ129" s="102">
        <f t="shared" ref="AJ129" si="275">SUM(AJ110:AJ128)</f>
        <v>844320000</v>
      </c>
      <c r="AK129" s="102">
        <f t="shared" ref="AK129" si="276">SUM(AK110:AK128)</f>
        <v>876800000</v>
      </c>
      <c r="AL129" s="102">
        <f t="shared" ref="AL129" si="277">SUM(AL110:AL128)</f>
        <v>909280000</v>
      </c>
      <c r="AM129" s="102">
        <f t="shared" ref="AM129" si="278">SUM(AM110:AM128)</f>
        <v>941760000</v>
      </c>
      <c r="AN129" s="102">
        <f t="shared" ref="AN129" si="279">SUM(AN110:AN128)</f>
        <v>974240000</v>
      </c>
      <c r="AO129" s="102">
        <f t="shared" ref="AO129" si="280">SUM(AO110:AO128)</f>
        <v>1006720000</v>
      </c>
      <c r="AP129" s="102">
        <f t="shared" ref="AP129" si="281">SUM(AP110:AP128)</f>
        <v>1039200000</v>
      </c>
      <c r="AQ129" s="102">
        <f t="shared" ref="AQ129" si="282">SUM(AQ110:AQ128)</f>
        <v>1076020000</v>
      </c>
      <c r="AR129" s="102">
        <f t="shared" ref="AR129" si="283">SUM(AR110:AR128)</f>
        <v>1112840000</v>
      </c>
      <c r="AS129" s="102">
        <f t="shared" ref="AS129" si="284">SUM(AS110:AS128)</f>
        <v>1149660000</v>
      </c>
      <c r="AT129" s="102">
        <f t="shared" ref="AT129" si="285">SUM(AT110:AT128)</f>
        <v>1186480000</v>
      </c>
      <c r="AU129" s="102">
        <f t="shared" ref="AU129" si="286">SUM(AU110:AU128)</f>
        <v>1223300000</v>
      </c>
      <c r="AV129" s="102">
        <f t="shared" ref="AV129" si="287">SUM(AV110:AV128)</f>
        <v>1260120000</v>
      </c>
      <c r="AW129" s="102">
        <f t="shared" ref="AW129" si="288">SUM(AW110:AW128)</f>
        <v>1296940000</v>
      </c>
      <c r="AX129" s="102">
        <f t="shared" ref="AX129" si="289">SUM(AX110:AX128)</f>
        <v>1333760000</v>
      </c>
      <c r="AY129" s="102">
        <f>SUM(AY110:AY128)</f>
        <v>0</v>
      </c>
      <c r="AZ129" s="102">
        <f t="shared" ref="AZ129" si="290">SUM(AZ110:AZ128)</f>
        <v>0</v>
      </c>
      <c r="BA129" s="72"/>
    </row>
    <row r="130" spans="1:53" hidden="1">
      <c r="A130" s="89"/>
      <c r="B130" s="93"/>
      <c r="C130" s="94"/>
      <c r="D130" s="94"/>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72"/>
    </row>
    <row r="131" spans="1:53">
      <c r="A131" s="89" t="s">
        <v>87</v>
      </c>
      <c r="BA131" s="74"/>
    </row>
    <row r="132" spans="1:53">
      <c r="A132" s="4" t="s">
        <v>0</v>
      </c>
      <c r="B132" s="11"/>
      <c r="C132" s="11">
        <v>1</v>
      </c>
      <c r="D132" s="11">
        <v>2</v>
      </c>
      <c r="E132" s="13">
        <v>3</v>
      </c>
      <c r="F132" s="13">
        <f>E132+1</f>
        <v>4</v>
      </c>
      <c r="G132" s="13">
        <f t="shared" ref="G132" si="291">F132+1</f>
        <v>5</v>
      </c>
      <c r="H132" s="13">
        <f t="shared" ref="H132" si="292">G132+1</f>
        <v>6</v>
      </c>
      <c r="I132" s="13">
        <f t="shared" ref="I132" si="293">H132+1</f>
        <v>7</v>
      </c>
      <c r="J132" s="13">
        <f t="shared" ref="J132" si="294">I132+1</f>
        <v>8</v>
      </c>
      <c r="K132" s="13">
        <f t="shared" ref="K132" si="295">J132+1</f>
        <v>9</v>
      </c>
      <c r="L132" s="13">
        <f t="shared" ref="L132" si="296">K132+1</f>
        <v>10</v>
      </c>
      <c r="M132" s="13">
        <f t="shared" ref="M132" si="297">L132+1</f>
        <v>11</v>
      </c>
      <c r="N132" s="13">
        <f t="shared" ref="N132" si="298">M132+1</f>
        <v>12</v>
      </c>
      <c r="O132" s="13">
        <f t="shared" ref="O132" si="299">N132+1</f>
        <v>13</v>
      </c>
      <c r="P132" s="13">
        <f t="shared" ref="P132" si="300">O132+1</f>
        <v>14</v>
      </c>
      <c r="Q132" s="13">
        <f t="shared" ref="Q132" si="301">P132+1</f>
        <v>15</v>
      </c>
      <c r="R132" s="13">
        <f t="shared" ref="R132" si="302">Q132+1</f>
        <v>16</v>
      </c>
      <c r="S132" s="13">
        <f t="shared" ref="S132" si="303">R132+1</f>
        <v>17</v>
      </c>
      <c r="T132" s="13">
        <f t="shared" ref="T132" si="304">S132+1</f>
        <v>18</v>
      </c>
      <c r="U132" s="13">
        <f t="shared" ref="U132" si="305">T132+1</f>
        <v>19</v>
      </c>
      <c r="V132" s="13">
        <f t="shared" ref="V132" si="306">U132+1</f>
        <v>20</v>
      </c>
      <c r="W132" s="13">
        <f t="shared" ref="W132" si="307">V132+1</f>
        <v>21</v>
      </c>
      <c r="X132" s="13">
        <f t="shared" ref="X132" si="308">W132+1</f>
        <v>22</v>
      </c>
      <c r="Y132" s="13">
        <f t="shared" ref="Y132" si="309">X132+1</f>
        <v>23</v>
      </c>
      <c r="Z132" s="13">
        <f t="shared" ref="Z132" si="310">Y132+1</f>
        <v>24</v>
      </c>
      <c r="AA132" s="13">
        <f>Z132+1</f>
        <v>25</v>
      </c>
      <c r="AB132" s="13">
        <f t="shared" ref="AB132" si="311">AA132+1</f>
        <v>26</v>
      </c>
      <c r="AC132" s="13">
        <f t="shared" ref="AC132" si="312">AB132+1</f>
        <v>27</v>
      </c>
      <c r="AD132" s="13">
        <f t="shared" ref="AD132" si="313">AC132+1</f>
        <v>28</v>
      </c>
      <c r="AE132" s="13">
        <f t="shared" ref="AE132" si="314">AD132+1</f>
        <v>29</v>
      </c>
      <c r="AF132" s="13">
        <f t="shared" ref="AF132" si="315">AE132+1</f>
        <v>30</v>
      </c>
      <c r="AG132" s="13">
        <f t="shared" ref="AG132" si="316">AF132+1</f>
        <v>31</v>
      </c>
      <c r="AH132" s="13">
        <f t="shared" ref="AH132" si="317">AG132+1</f>
        <v>32</v>
      </c>
      <c r="AI132" s="13">
        <f t="shared" ref="AI132" si="318">AH132+1</f>
        <v>33</v>
      </c>
      <c r="AJ132" s="13">
        <f t="shared" ref="AJ132" si="319">AI132+1</f>
        <v>34</v>
      </c>
      <c r="AK132" s="13">
        <f t="shared" ref="AK132" si="320">AJ132+1</f>
        <v>35</v>
      </c>
      <c r="AL132" s="13">
        <f t="shared" ref="AL132" si="321">AK132+1</f>
        <v>36</v>
      </c>
      <c r="AM132" s="13">
        <f t="shared" ref="AM132" si="322">AL132+1</f>
        <v>37</v>
      </c>
      <c r="AN132" s="13">
        <f t="shared" ref="AN132" si="323">AM132+1</f>
        <v>38</v>
      </c>
      <c r="AO132" s="13">
        <f t="shared" ref="AO132" si="324">AN132+1</f>
        <v>39</v>
      </c>
      <c r="AP132" s="13">
        <f t="shared" ref="AP132" si="325">AO132+1</f>
        <v>40</v>
      </c>
      <c r="AQ132" s="13">
        <f t="shared" ref="AQ132" si="326">AP132+1</f>
        <v>41</v>
      </c>
      <c r="AR132" s="13">
        <f t="shared" ref="AR132" si="327">AQ132+1</f>
        <v>42</v>
      </c>
      <c r="AS132" s="13">
        <f t="shared" ref="AS132" si="328">AR132+1</f>
        <v>43</v>
      </c>
      <c r="AT132" s="13">
        <f t="shared" ref="AT132" si="329">AS132+1</f>
        <v>44</v>
      </c>
      <c r="AU132" s="13">
        <f t="shared" ref="AU132" si="330">AT132+1</f>
        <v>45</v>
      </c>
      <c r="AV132" s="13">
        <f t="shared" ref="AV132" si="331">AU132+1</f>
        <v>46</v>
      </c>
      <c r="AW132" s="13">
        <f t="shared" ref="AW132" si="332">AV132+1</f>
        <v>47</v>
      </c>
      <c r="AX132" s="13">
        <f t="shared" ref="AX132" si="333">AW132+1</f>
        <v>48</v>
      </c>
      <c r="AY132" s="13">
        <v>49</v>
      </c>
      <c r="AZ132" s="13">
        <v>50</v>
      </c>
      <c r="BA132" s="125" t="s">
        <v>22</v>
      </c>
    </row>
    <row r="133" spans="1:53">
      <c r="A133" s="87" t="s">
        <v>2</v>
      </c>
      <c r="B133" s="87"/>
      <c r="C133" s="98">
        <v>0</v>
      </c>
      <c r="D133" s="98">
        <v>0</v>
      </c>
      <c r="E133" s="98">
        <v>0</v>
      </c>
      <c r="F133" s="43">
        <f t="shared" ref="F133:AY133" si="334">E110*$J$7</f>
        <v>38700</v>
      </c>
      <c r="G133" s="43">
        <f t="shared" si="334"/>
        <v>77400</v>
      </c>
      <c r="H133" s="43">
        <f t="shared" si="334"/>
        <v>116100</v>
      </c>
      <c r="I133" s="43">
        <f t="shared" si="334"/>
        <v>154800</v>
      </c>
      <c r="J133" s="43">
        <f t="shared" si="334"/>
        <v>193500</v>
      </c>
      <c r="K133" s="43">
        <f t="shared" si="334"/>
        <v>232200</v>
      </c>
      <c r="L133" s="43">
        <f t="shared" si="334"/>
        <v>270900</v>
      </c>
      <c r="M133" s="43">
        <f t="shared" si="334"/>
        <v>309600</v>
      </c>
      <c r="N133" s="43">
        <f t="shared" si="334"/>
        <v>340600</v>
      </c>
      <c r="O133" s="43">
        <f t="shared" si="334"/>
        <v>371600</v>
      </c>
      <c r="P133" s="43">
        <f t="shared" si="334"/>
        <v>402600</v>
      </c>
      <c r="Q133" s="43">
        <f t="shared" si="334"/>
        <v>433600</v>
      </c>
      <c r="R133" s="43">
        <f t="shared" si="334"/>
        <v>464600</v>
      </c>
      <c r="S133" s="43">
        <f t="shared" si="334"/>
        <v>495600</v>
      </c>
      <c r="T133" s="43">
        <f t="shared" si="334"/>
        <v>526600</v>
      </c>
      <c r="U133" s="43">
        <f t="shared" si="334"/>
        <v>557600</v>
      </c>
      <c r="V133" s="43">
        <f t="shared" si="334"/>
        <v>588600</v>
      </c>
      <c r="W133" s="43">
        <f t="shared" si="334"/>
        <v>619600</v>
      </c>
      <c r="X133" s="43">
        <f t="shared" si="334"/>
        <v>650600</v>
      </c>
      <c r="Y133" s="43">
        <f t="shared" si="334"/>
        <v>681600</v>
      </c>
      <c r="Z133" s="43">
        <f t="shared" si="334"/>
        <v>712600</v>
      </c>
      <c r="AA133" s="43">
        <f t="shared" si="334"/>
        <v>743600</v>
      </c>
      <c r="AB133" s="43">
        <f t="shared" si="334"/>
        <v>774600</v>
      </c>
      <c r="AC133" s="43">
        <f t="shared" si="334"/>
        <v>805600</v>
      </c>
      <c r="AD133" s="43">
        <f t="shared" si="334"/>
        <v>836600</v>
      </c>
      <c r="AE133" s="43">
        <f t="shared" si="334"/>
        <v>867600</v>
      </c>
      <c r="AF133" s="43">
        <f t="shared" si="334"/>
        <v>898600</v>
      </c>
      <c r="AG133" s="43">
        <f t="shared" si="334"/>
        <v>929600</v>
      </c>
      <c r="AH133" s="43">
        <f t="shared" si="334"/>
        <v>960600</v>
      </c>
      <c r="AI133" s="43">
        <f t="shared" si="334"/>
        <v>991600</v>
      </c>
      <c r="AJ133" s="43">
        <f t="shared" si="334"/>
        <v>1022600</v>
      </c>
      <c r="AK133" s="43">
        <f t="shared" si="334"/>
        <v>1053600</v>
      </c>
      <c r="AL133" s="43">
        <f t="shared" si="334"/>
        <v>1084600</v>
      </c>
      <c r="AM133" s="43">
        <f t="shared" si="334"/>
        <v>1115600</v>
      </c>
      <c r="AN133" s="43">
        <f t="shared" si="334"/>
        <v>1146600</v>
      </c>
      <c r="AO133" s="43">
        <f t="shared" si="334"/>
        <v>1177600</v>
      </c>
      <c r="AP133" s="43">
        <f t="shared" si="334"/>
        <v>1208600</v>
      </c>
      <c r="AQ133" s="43">
        <f t="shared" si="334"/>
        <v>1239600</v>
      </c>
      <c r="AR133" s="43">
        <f t="shared" si="334"/>
        <v>1270600</v>
      </c>
      <c r="AS133" s="43">
        <f t="shared" si="334"/>
        <v>1301600</v>
      </c>
      <c r="AT133" s="43">
        <f t="shared" si="334"/>
        <v>1332600</v>
      </c>
      <c r="AU133" s="43">
        <f t="shared" si="334"/>
        <v>1363600</v>
      </c>
      <c r="AV133" s="43">
        <f t="shared" si="334"/>
        <v>1394600</v>
      </c>
      <c r="AW133" s="43">
        <f t="shared" si="334"/>
        <v>1425600</v>
      </c>
      <c r="AX133" s="43">
        <f t="shared" si="334"/>
        <v>1456600</v>
      </c>
      <c r="AY133" s="43">
        <f t="shared" si="334"/>
        <v>1487600</v>
      </c>
      <c r="AZ133" s="43">
        <f>AY133</f>
        <v>1487600</v>
      </c>
      <c r="BA133" s="46">
        <f>SUM(C133:AZ133)</f>
        <v>37616600</v>
      </c>
    </row>
    <row r="134" spans="1:53">
      <c r="A134" s="87" t="s">
        <v>3</v>
      </c>
      <c r="B134" s="87"/>
      <c r="C134" s="98">
        <v>0</v>
      </c>
      <c r="D134" s="98">
        <v>0</v>
      </c>
      <c r="E134" s="98">
        <v>0</v>
      </c>
      <c r="F134" s="43">
        <f t="shared" ref="F134:AY134" si="335">E111*$J$7</f>
        <v>26500</v>
      </c>
      <c r="G134" s="43">
        <f t="shared" si="335"/>
        <v>53000</v>
      </c>
      <c r="H134" s="43">
        <f t="shared" si="335"/>
        <v>79500</v>
      </c>
      <c r="I134" s="43">
        <f t="shared" si="335"/>
        <v>106000</v>
      </c>
      <c r="J134" s="43">
        <f t="shared" si="335"/>
        <v>132500</v>
      </c>
      <c r="K134" s="43">
        <f t="shared" si="335"/>
        <v>159000</v>
      </c>
      <c r="L134" s="43">
        <f t="shared" si="335"/>
        <v>185500</v>
      </c>
      <c r="M134" s="43">
        <f t="shared" si="335"/>
        <v>212000</v>
      </c>
      <c r="N134" s="43">
        <f t="shared" si="335"/>
        <v>233200</v>
      </c>
      <c r="O134" s="43">
        <f t="shared" si="335"/>
        <v>254400</v>
      </c>
      <c r="P134" s="43">
        <f t="shared" si="335"/>
        <v>275600</v>
      </c>
      <c r="Q134" s="43">
        <f t="shared" si="335"/>
        <v>296800</v>
      </c>
      <c r="R134" s="43">
        <f t="shared" si="335"/>
        <v>318000</v>
      </c>
      <c r="S134" s="43">
        <f t="shared" si="335"/>
        <v>339200</v>
      </c>
      <c r="T134" s="43">
        <f t="shared" si="335"/>
        <v>360400</v>
      </c>
      <c r="U134" s="43">
        <f t="shared" si="335"/>
        <v>381600</v>
      </c>
      <c r="V134" s="43">
        <f t="shared" si="335"/>
        <v>402800</v>
      </c>
      <c r="W134" s="43">
        <f t="shared" si="335"/>
        <v>424000</v>
      </c>
      <c r="X134" s="43">
        <f t="shared" si="335"/>
        <v>445200</v>
      </c>
      <c r="Y134" s="43">
        <f t="shared" si="335"/>
        <v>466400</v>
      </c>
      <c r="Z134" s="43">
        <f t="shared" si="335"/>
        <v>487600</v>
      </c>
      <c r="AA134" s="43">
        <f t="shared" si="335"/>
        <v>508800</v>
      </c>
      <c r="AB134" s="43">
        <f t="shared" si="335"/>
        <v>530000</v>
      </c>
      <c r="AC134" s="43">
        <f t="shared" si="335"/>
        <v>551200</v>
      </c>
      <c r="AD134" s="43">
        <f t="shared" si="335"/>
        <v>572400</v>
      </c>
      <c r="AE134" s="43">
        <f t="shared" si="335"/>
        <v>593600</v>
      </c>
      <c r="AF134" s="43">
        <f t="shared" si="335"/>
        <v>614800</v>
      </c>
      <c r="AG134" s="43">
        <f t="shared" si="335"/>
        <v>636000</v>
      </c>
      <c r="AH134" s="43">
        <f t="shared" si="335"/>
        <v>657200</v>
      </c>
      <c r="AI134" s="43">
        <f t="shared" si="335"/>
        <v>678400</v>
      </c>
      <c r="AJ134" s="43">
        <f t="shared" si="335"/>
        <v>699600</v>
      </c>
      <c r="AK134" s="43">
        <f t="shared" si="335"/>
        <v>720800</v>
      </c>
      <c r="AL134" s="43">
        <f t="shared" si="335"/>
        <v>742000</v>
      </c>
      <c r="AM134" s="43">
        <f t="shared" si="335"/>
        <v>763200</v>
      </c>
      <c r="AN134" s="43">
        <f t="shared" si="335"/>
        <v>784400</v>
      </c>
      <c r="AO134" s="43">
        <f t="shared" si="335"/>
        <v>805600</v>
      </c>
      <c r="AP134" s="43">
        <f t="shared" si="335"/>
        <v>826800</v>
      </c>
      <c r="AQ134" s="43">
        <f t="shared" si="335"/>
        <v>848000</v>
      </c>
      <c r="AR134" s="43">
        <f t="shared" si="335"/>
        <v>869200</v>
      </c>
      <c r="AS134" s="43">
        <f t="shared" si="335"/>
        <v>890400</v>
      </c>
      <c r="AT134" s="43">
        <f t="shared" si="335"/>
        <v>911600</v>
      </c>
      <c r="AU134" s="43">
        <f t="shared" si="335"/>
        <v>932800</v>
      </c>
      <c r="AV134" s="43">
        <f t="shared" si="335"/>
        <v>954000</v>
      </c>
      <c r="AW134" s="43">
        <f t="shared" si="335"/>
        <v>975200</v>
      </c>
      <c r="AX134" s="43">
        <f t="shared" si="335"/>
        <v>996400</v>
      </c>
      <c r="AY134" s="43">
        <f t="shared" si="335"/>
        <v>1017600</v>
      </c>
      <c r="AZ134" s="43">
        <f t="shared" ref="AZ134:AZ151" si="336">AY134</f>
        <v>1017600</v>
      </c>
      <c r="BA134" s="46">
        <f t="shared" ref="BA134:BA151" si="337">SUM(C134:AZ134)</f>
        <v>25736800</v>
      </c>
    </row>
    <row r="135" spans="1:53">
      <c r="A135" s="87" t="s">
        <v>4</v>
      </c>
      <c r="B135" s="87"/>
      <c r="C135" s="98">
        <v>0</v>
      </c>
      <c r="D135" s="98">
        <v>0</v>
      </c>
      <c r="E135" s="98">
        <v>0</v>
      </c>
      <c r="F135" s="43">
        <f t="shared" ref="F135:AY135" si="338">E112*$J$7</f>
        <v>62100</v>
      </c>
      <c r="G135" s="43">
        <f t="shared" si="338"/>
        <v>124200</v>
      </c>
      <c r="H135" s="43">
        <f t="shared" si="338"/>
        <v>186300</v>
      </c>
      <c r="I135" s="43">
        <f t="shared" si="338"/>
        <v>248400</v>
      </c>
      <c r="J135" s="43">
        <f t="shared" si="338"/>
        <v>310500</v>
      </c>
      <c r="K135" s="43">
        <f t="shared" si="338"/>
        <v>372600</v>
      </c>
      <c r="L135" s="43">
        <f t="shared" si="338"/>
        <v>434700</v>
      </c>
      <c r="M135" s="43">
        <f t="shared" si="338"/>
        <v>496800</v>
      </c>
      <c r="N135" s="43">
        <f t="shared" si="338"/>
        <v>546500</v>
      </c>
      <c r="O135" s="43">
        <f t="shared" si="338"/>
        <v>596200</v>
      </c>
      <c r="P135" s="43">
        <f t="shared" si="338"/>
        <v>645900</v>
      </c>
      <c r="Q135" s="43">
        <f t="shared" si="338"/>
        <v>695600</v>
      </c>
      <c r="R135" s="43">
        <f t="shared" si="338"/>
        <v>745300</v>
      </c>
      <c r="S135" s="43">
        <f t="shared" si="338"/>
        <v>795000</v>
      </c>
      <c r="T135" s="43">
        <f t="shared" si="338"/>
        <v>844700</v>
      </c>
      <c r="U135" s="43">
        <f t="shared" si="338"/>
        <v>894400</v>
      </c>
      <c r="V135" s="43">
        <f t="shared" si="338"/>
        <v>944100</v>
      </c>
      <c r="W135" s="43">
        <f t="shared" si="338"/>
        <v>993800</v>
      </c>
      <c r="X135" s="43">
        <f t="shared" si="338"/>
        <v>1043500</v>
      </c>
      <c r="Y135" s="43">
        <f t="shared" si="338"/>
        <v>1093200</v>
      </c>
      <c r="Z135" s="43">
        <f t="shared" si="338"/>
        <v>1142900</v>
      </c>
      <c r="AA135" s="43">
        <f t="shared" si="338"/>
        <v>1192600</v>
      </c>
      <c r="AB135" s="43">
        <f t="shared" si="338"/>
        <v>1242300</v>
      </c>
      <c r="AC135" s="43">
        <f t="shared" si="338"/>
        <v>1292000</v>
      </c>
      <c r="AD135" s="43">
        <f t="shared" si="338"/>
        <v>1341700</v>
      </c>
      <c r="AE135" s="43">
        <f t="shared" si="338"/>
        <v>1391400</v>
      </c>
      <c r="AF135" s="43">
        <f t="shared" si="338"/>
        <v>1441100</v>
      </c>
      <c r="AG135" s="43">
        <f t="shared" si="338"/>
        <v>1490800</v>
      </c>
      <c r="AH135" s="43">
        <f t="shared" si="338"/>
        <v>1540500</v>
      </c>
      <c r="AI135" s="43">
        <f t="shared" si="338"/>
        <v>1590200</v>
      </c>
      <c r="AJ135" s="43">
        <f t="shared" si="338"/>
        <v>1639900</v>
      </c>
      <c r="AK135" s="43">
        <f t="shared" si="338"/>
        <v>1689600</v>
      </c>
      <c r="AL135" s="43">
        <f t="shared" si="338"/>
        <v>1739300</v>
      </c>
      <c r="AM135" s="43">
        <f t="shared" si="338"/>
        <v>1789000</v>
      </c>
      <c r="AN135" s="43">
        <f t="shared" si="338"/>
        <v>1838700</v>
      </c>
      <c r="AO135" s="43">
        <f t="shared" si="338"/>
        <v>1888400</v>
      </c>
      <c r="AP135" s="43">
        <f t="shared" si="338"/>
        <v>1938100</v>
      </c>
      <c r="AQ135" s="43">
        <f t="shared" si="338"/>
        <v>1987800</v>
      </c>
      <c r="AR135" s="43">
        <f t="shared" si="338"/>
        <v>2037500</v>
      </c>
      <c r="AS135" s="43">
        <f t="shared" si="338"/>
        <v>2087200</v>
      </c>
      <c r="AT135" s="43">
        <f t="shared" si="338"/>
        <v>2136900</v>
      </c>
      <c r="AU135" s="43">
        <f t="shared" si="338"/>
        <v>2186600</v>
      </c>
      <c r="AV135" s="43">
        <f t="shared" si="338"/>
        <v>2236300</v>
      </c>
      <c r="AW135" s="43">
        <f t="shared" si="338"/>
        <v>2286000</v>
      </c>
      <c r="AX135" s="43">
        <f t="shared" si="338"/>
        <v>2335700</v>
      </c>
      <c r="AY135" s="43">
        <f t="shared" si="338"/>
        <v>2385400</v>
      </c>
      <c r="AZ135" s="43">
        <f t="shared" si="336"/>
        <v>2385400</v>
      </c>
      <c r="BA135" s="46">
        <f t="shared" si="337"/>
        <v>60327100</v>
      </c>
    </row>
    <row r="136" spans="1:53">
      <c r="A136" s="87" t="s">
        <v>5</v>
      </c>
      <c r="B136" s="87"/>
      <c r="C136" s="98">
        <v>0</v>
      </c>
      <c r="D136" s="98">
        <v>0</v>
      </c>
      <c r="E136" s="98">
        <v>0</v>
      </c>
      <c r="F136" s="43">
        <f t="shared" ref="F136:AY136" si="339">E113*$J$7</f>
        <v>11700</v>
      </c>
      <c r="G136" s="43">
        <f t="shared" si="339"/>
        <v>23400</v>
      </c>
      <c r="H136" s="43">
        <f t="shared" si="339"/>
        <v>35100</v>
      </c>
      <c r="I136" s="43">
        <f t="shared" si="339"/>
        <v>46800</v>
      </c>
      <c r="J136" s="43">
        <f t="shared" si="339"/>
        <v>58500</v>
      </c>
      <c r="K136" s="43">
        <f t="shared" si="339"/>
        <v>70200</v>
      </c>
      <c r="L136" s="43">
        <f t="shared" si="339"/>
        <v>81900</v>
      </c>
      <c r="M136" s="43">
        <f t="shared" si="339"/>
        <v>93600</v>
      </c>
      <c r="N136" s="43">
        <f t="shared" si="339"/>
        <v>103000</v>
      </c>
      <c r="O136" s="43">
        <f t="shared" si="339"/>
        <v>112400</v>
      </c>
      <c r="P136" s="43">
        <f t="shared" si="339"/>
        <v>121800</v>
      </c>
      <c r="Q136" s="43">
        <f t="shared" si="339"/>
        <v>131200</v>
      </c>
      <c r="R136" s="43">
        <f t="shared" si="339"/>
        <v>140600</v>
      </c>
      <c r="S136" s="43">
        <f t="shared" si="339"/>
        <v>150000</v>
      </c>
      <c r="T136" s="43">
        <f t="shared" si="339"/>
        <v>159400</v>
      </c>
      <c r="U136" s="43">
        <f t="shared" si="339"/>
        <v>168800</v>
      </c>
      <c r="V136" s="43">
        <f t="shared" si="339"/>
        <v>178200</v>
      </c>
      <c r="W136" s="43">
        <f t="shared" si="339"/>
        <v>187600</v>
      </c>
      <c r="X136" s="43">
        <f t="shared" si="339"/>
        <v>197000</v>
      </c>
      <c r="Y136" s="43">
        <f t="shared" si="339"/>
        <v>206400</v>
      </c>
      <c r="Z136" s="43">
        <f t="shared" si="339"/>
        <v>215800</v>
      </c>
      <c r="AA136" s="43">
        <f t="shared" si="339"/>
        <v>225200</v>
      </c>
      <c r="AB136" s="43">
        <f t="shared" si="339"/>
        <v>234600</v>
      </c>
      <c r="AC136" s="43">
        <f t="shared" si="339"/>
        <v>244000</v>
      </c>
      <c r="AD136" s="43">
        <f t="shared" si="339"/>
        <v>253400</v>
      </c>
      <c r="AE136" s="43">
        <f t="shared" si="339"/>
        <v>262800</v>
      </c>
      <c r="AF136" s="43">
        <f t="shared" si="339"/>
        <v>272200</v>
      </c>
      <c r="AG136" s="43">
        <f t="shared" si="339"/>
        <v>281600</v>
      </c>
      <c r="AH136" s="43">
        <f t="shared" si="339"/>
        <v>291000</v>
      </c>
      <c r="AI136" s="43">
        <f t="shared" si="339"/>
        <v>300400</v>
      </c>
      <c r="AJ136" s="43">
        <f t="shared" si="339"/>
        <v>309800</v>
      </c>
      <c r="AK136" s="43">
        <f t="shared" si="339"/>
        <v>319200</v>
      </c>
      <c r="AL136" s="43">
        <f t="shared" si="339"/>
        <v>328600</v>
      </c>
      <c r="AM136" s="43">
        <f t="shared" si="339"/>
        <v>338000</v>
      </c>
      <c r="AN136" s="43">
        <f t="shared" si="339"/>
        <v>347400</v>
      </c>
      <c r="AO136" s="43">
        <f t="shared" si="339"/>
        <v>356800</v>
      </c>
      <c r="AP136" s="43">
        <f t="shared" si="339"/>
        <v>366200</v>
      </c>
      <c r="AQ136" s="43">
        <f t="shared" si="339"/>
        <v>375600</v>
      </c>
      <c r="AR136" s="43">
        <f t="shared" si="339"/>
        <v>385000</v>
      </c>
      <c r="AS136" s="43">
        <f t="shared" si="339"/>
        <v>394400</v>
      </c>
      <c r="AT136" s="43">
        <f t="shared" si="339"/>
        <v>403800</v>
      </c>
      <c r="AU136" s="43">
        <f t="shared" si="339"/>
        <v>413200</v>
      </c>
      <c r="AV136" s="43">
        <f t="shared" si="339"/>
        <v>422600</v>
      </c>
      <c r="AW136" s="43">
        <f t="shared" si="339"/>
        <v>432000</v>
      </c>
      <c r="AX136" s="43">
        <f t="shared" si="339"/>
        <v>441400</v>
      </c>
      <c r="AY136" s="43">
        <f t="shared" si="339"/>
        <v>450800</v>
      </c>
      <c r="AZ136" s="43">
        <f t="shared" si="336"/>
        <v>450800</v>
      </c>
      <c r="BA136" s="46">
        <f t="shared" si="337"/>
        <v>11394200</v>
      </c>
    </row>
    <row r="137" spans="1:53">
      <c r="A137" s="87" t="s">
        <v>6</v>
      </c>
      <c r="B137" s="87"/>
      <c r="C137" s="98">
        <v>0</v>
      </c>
      <c r="D137" s="98">
        <v>0</v>
      </c>
      <c r="E137" s="98">
        <v>0</v>
      </c>
      <c r="F137" s="43">
        <f t="shared" ref="F137:AY137" si="340">E114*$J$7</f>
        <v>25000</v>
      </c>
      <c r="G137" s="43">
        <f t="shared" si="340"/>
        <v>50000</v>
      </c>
      <c r="H137" s="43">
        <f t="shared" si="340"/>
        <v>75000</v>
      </c>
      <c r="I137" s="43">
        <f t="shared" si="340"/>
        <v>100000</v>
      </c>
      <c r="J137" s="43">
        <f t="shared" si="340"/>
        <v>125000</v>
      </c>
      <c r="K137" s="43">
        <f t="shared" si="340"/>
        <v>150000</v>
      </c>
      <c r="L137" s="43">
        <f t="shared" si="340"/>
        <v>175000</v>
      </c>
      <c r="M137" s="43">
        <f t="shared" si="340"/>
        <v>200000</v>
      </c>
      <c r="N137" s="43">
        <f t="shared" si="340"/>
        <v>220000</v>
      </c>
      <c r="O137" s="43">
        <f t="shared" si="340"/>
        <v>240000</v>
      </c>
      <c r="P137" s="43">
        <f t="shared" si="340"/>
        <v>260000</v>
      </c>
      <c r="Q137" s="43">
        <f t="shared" si="340"/>
        <v>280000</v>
      </c>
      <c r="R137" s="43">
        <f t="shared" si="340"/>
        <v>300000</v>
      </c>
      <c r="S137" s="43">
        <f t="shared" si="340"/>
        <v>320000</v>
      </c>
      <c r="T137" s="43">
        <f t="shared" si="340"/>
        <v>340000</v>
      </c>
      <c r="U137" s="43">
        <f t="shared" si="340"/>
        <v>360000</v>
      </c>
      <c r="V137" s="43">
        <f t="shared" si="340"/>
        <v>380000</v>
      </c>
      <c r="W137" s="43">
        <f t="shared" si="340"/>
        <v>400000</v>
      </c>
      <c r="X137" s="43">
        <f t="shared" si="340"/>
        <v>420000</v>
      </c>
      <c r="Y137" s="43">
        <f t="shared" si="340"/>
        <v>440000</v>
      </c>
      <c r="Z137" s="43">
        <f t="shared" si="340"/>
        <v>460000</v>
      </c>
      <c r="AA137" s="43">
        <f t="shared" si="340"/>
        <v>480000</v>
      </c>
      <c r="AB137" s="43">
        <f t="shared" si="340"/>
        <v>500000</v>
      </c>
      <c r="AC137" s="43">
        <f t="shared" si="340"/>
        <v>520000</v>
      </c>
      <c r="AD137" s="43">
        <f t="shared" si="340"/>
        <v>540000</v>
      </c>
      <c r="AE137" s="43">
        <f t="shared" si="340"/>
        <v>560000</v>
      </c>
      <c r="AF137" s="43">
        <f t="shared" si="340"/>
        <v>580000</v>
      </c>
      <c r="AG137" s="43">
        <f t="shared" si="340"/>
        <v>600000</v>
      </c>
      <c r="AH137" s="43">
        <f t="shared" si="340"/>
        <v>620000</v>
      </c>
      <c r="AI137" s="43">
        <f t="shared" si="340"/>
        <v>640000</v>
      </c>
      <c r="AJ137" s="43">
        <f t="shared" si="340"/>
        <v>660000</v>
      </c>
      <c r="AK137" s="43">
        <f t="shared" si="340"/>
        <v>680000</v>
      </c>
      <c r="AL137" s="43">
        <f t="shared" si="340"/>
        <v>700000</v>
      </c>
      <c r="AM137" s="43">
        <f t="shared" si="340"/>
        <v>720000</v>
      </c>
      <c r="AN137" s="43">
        <f t="shared" si="340"/>
        <v>740000</v>
      </c>
      <c r="AO137" s="43">
        <f t="shared" si="340"/>
        <v>760000</v>
      </c>
      <c r="AP137" s="43">
        <f t="shared" si="340"/>
        <v>780000</v>
      </c>
      <c r="AQ137" s="43">
        <f t="shared" si="340"/>
        <v>800000</v>
      </c>
      <c r="AR137" s="43">
        <f t="shared" si="340"/>
        <v>820000</v>
      </c>
      <c r="AS137" s="43">
        <f t="shared" si="340"/>
        <v>840000</v>
      </c>
      <c r="AT137" s="43">
        <f t="shared" si="340"/>
        <v>860000</v>
      </c>
      <c r="AU137" s="43">
        <f t="shared" si="340"/>
        <v>880000</v>
      </c>
      <c r="AV137" s="43">
        <f t="shared" si="340"/>
        <v>900000</v>
      </c>
      <c r="AW137" s="43">
        <f t="shared" si="340"/>
        <v>920000</v>
      </c>
      <c r="AX137" s="43">
        <f t="shared" si="340"/>
        <v>940000</v>
      </c>
      <c r="AY137" s="43">
        <f t="shared" si="340"/>
        <v>960000</v>
      </c>
      <c r="AZ137" s="43">
        <f t="shared" si="336"/>
        <v>960000</v>
      </c>
      <c r="BA137" s="46">
        <f t="shared" si="337"/>
        <v>24280000</v>
      </c>
    </row>
    <row r="138" spans="1:53">
      <c r="A138" s="87" t="s">
        <v>7</v>
      </c>
      <c r="B138" s="87"/>
      <c r="C138" s="98">
        <v>0</v>
      </c>
      <c r="D138" s="98">
        <v>0</v>
      </c>
      <c r="E138" s="98">
        <v>0</v>
      </c>
      <c r="F138" s="43">
        <f t="shared" ref="F138:AY138" si="341">E115*$J$7</f>
        <v>30400</v>
      </c>
      <c r="G138" s="43">
        <f t="shared" si="341"/>
        <v>60800</v>
      </c>
      <c r="H138" s="43">
        <f t="shared" si="341"/>
        <v>91200</v>
      </c>
      <c r="I138" s="43">
        <f t="shared" si="341"/>
        <v>121600</v>
      </c>
      <c r="J138" s="43">
        <f t="shared" si="341"/>
        <v>152000</v>
      </c>
      <c r="K138" s="43">
        <f t="shared" si="341"/>
        <v>182400</v>
      </c>
      <c r="L138" s="43">
        <f t="shared" si="341"/>
        <v>212800</v>
      </c>
      <c r="M138" s="43">
        <f t="shared" si="341"/>
        <v>243200</v>
      </c>
      <c r="N138" s="43">
        <f t="shared" si="341"/>
        <v>267500</v>
      </c>
      <c r="O138" s="43">
        <f t="shared" si="341"/>
        <v>291800</v>
      </c>
      <c r="P138" s="43">
        <f t="shared" si="341"/>
        <v>316100</v>
      </c>
      <c r="Q138" s="43">
        <f t="shared" si="341"/>
        <v>340400</v>
      </c>
      <c r="R138" s="43">
        <f t="shared" si="341"/>
        <v>364700</v>
      </c>
      <c r="S138" s="43">
        <f t="shared" si="341"/>
        <v>389000</v>
      </c>
      <c r="T138" s="43">
        <f t="shared" si="341"/>
        <v>413300</v>
      </c>
      <c r="U138" s="43">
        <f t="shared" si="341"/>
        <v>437600</v>
      </c>
      <c r="V138" s="43">
        <f t="shared" si="341"/>
        <v>461900</v>
      </c>
      <c r="W138" s="43">
        <f t="shared" si="341"/>
        <v>486200</v>
      </c>
      <c r="X138" s="43">
        <f t="shared" si="341"/>
        <v>510500</v>
      </c>
      <c r="Y138" s="43">
        <f t="shared" si="341"/>
        <v>534800</v>
      </c>
      <c r="Z138" s="43">
        <f t="shared" si="341"/>
        <v>559100</v>
      </c>
      <c r="AA138" s="43">
        <f t="shared" si="341"/>
        <v>583400</v>
      </c>
      <c r="AB138" s="43">
        <f t="shared" si="341"/>
        <v>607700</v>
      </c>
      <c r="AC138" s="43">
        <f t="shared" si="341"/>
        <v>632000</v>
      </c>
      <c r="AD138" s="43">
        <f t="shared" si="341"/>
        <v>656300</v>
      </c>
      <c r="AE138" s="43">
        <f t="shared" si="341"/>
        <v>680600</v>
      </c>
      <c r="AF138" s="43">
        <f t="shared" si="341"/>
        <v>704900</v>
      </c>
      <c r="AG138" s="43">
        <f t="shared" si="341"/>
        <v>729200</v>
      </c>
      <c r="AH138" s="43">
        <f t="shared" si="341"/>
        <v>753500</v>
      </c>
      <c r="AI138" s="43">
        <f t="shared" si="341"/>
        <v>777800</v>
      </c>
      <c r="AJ138" s="43">
        <f t="shared" si="341"/>
        <v>802100</v>
      </c>
      <c r="AK138" s="43">
        <f t="shared" si="341"/>
        <v>826400</v>
      </c>
      <c r="AL138" s="43">
        <f t="shared" si="341"/>
        <v>850700</v>
      </c>
      <c r="AM138" s="43">
        <f t="shared" si="341"/>
        <v>875000</v>
      </c>
      <c r="AN138" s="43">
        <f t="shared" si="341"/>
        <v>899300</v>
      </c>
      <c r="AO138" s="43">
        <f t="shared" si="341"/>
        <v>923600</v>
      </c>
      <c r="AP138" s="43">
        <f t="shared" si="341"/>
        <v>947900</v>
      </c>
      <c r="AQ138" s="43">
        <f t="shared" si="341"/>
        <v>972200</v>
      </c>
      <c r="AR138" s="43">
        <f t="shared" si="341"/>
        <v>996500</v>
      </c>
      <c r="AS138" s="43">
        <f t="shared" si="341"/>
        <v>1020800</v>
      </c>
      <c r="AT138" s="43">
        <f t="shared" si="341"/>
        <v>1045100</v>
      </c>
      <c r="AU138" s="43">
        <f t="shared" si="341"/>
        <v>1069400</v>
      </c>
      <c r="AV138" s="43">
        <f t="shared" si="341"/>
        <v>1093700</v>
      </c>
      <c r="AW138" s="43">
        <f t="shared" si="341"/>
        <v>1118000</v>
      </c>
      <c r="AX138" s="43">
        <f t="shared" si="341"/>
        <v>1142300</v>
      </c>
      <c r="AY138" s="43">
        <f t="shared" si="341"/>
        <v>1166600</v>
      </c>
      <c r="AZ138" s="43">
        <f t="shared" si="336"/>
        <v>1166600</v>
      </c>
      <c r="BA138" s="46">
        <f t="shared" si="337"/>
        <v>29508900</v>
      </c>
    </row>
    <row r="139" spans="1:53">
      <c r="A139" s="87" t="s">
        <v>8</v>
      </c>
      <c r="B139" s="87"/>
      <c r="C139" s="98">
        <v>0</v>
      </c>
      <c r="D139" s="98">
        <v>0</v>
      </c>
      <c r="E139" s="98">
        <v>0</v>
      </c>
      <c r="F139" s="43">
        <f t="shared" ref="F139:AY139" si="342">E116*$J$7</f>
        <v>22400</v>
      </c>
      <c r="G139" s="43">
        <f t="shared" si="342"/>
        <v>44800</v>
      </c>
      <c r="H139" s="43">
        <f t="shared" si="342"/>
        <v>67200</v>
      </c>
      <c r="I139" s="43">
        <f t="shared" si="342"/>
        <v>89600</v>
      </c>
      <c r="J139" s="43">
        <f t="shared" si="342"/>
        <v>112000</v>
      </c>
      <c r="K139" s="43">
        <f t="shared" si="342"/>
        <v>134400</v>
      </c>
      <c r="L139" s="43">
        <f t="shared" si="342"/>
        <v>156800</v>
      </c>
      <c r="M139" s="43">
        <f t="shared" si="342"/>
        <v>179200</v>
      </c>
      <c r="N139" s="43">
        <f t="shared" si="342"/>
        <v>197100</v>
      </c>
      <c r="O139" s="43">
        <f t="shared" si="342"/>
        <v>215000</v>
      </c>
      <c r="P139" s="43">
        <f t="shared" si="342"/>
        <v>232900</v>
      </c>
      <c r="Q139" s="43">
        <f t="shared" si="342"/>
        <v>250800</v>
      </c>
      <c r="R139" s="43">
        <f t="shared" si="342"/>
        <v>268700</v>
      </c>
      <c r="S139" s="43">
        <f t="shared" si="342"/>
        <v>286600</v>
      </c>
      <c r="T139" s="43">
        <f t="shared" si="342"/>
        <v>304500</v>
      </c>
      <c r="U139" s="43">
        <f t="shared" si="342"/>
        <v>322400</v>
      </c>
      <c r="V139" s="43">
        <f t="shared" si="342"/>
        <v>340300</v>
      </c>
      <c r="W139" s="43">
        <f t="shared" si="342"/>
        <v>358200</v>
      </c>
      <c r="X139" s="43">
        <f t="shared" si="342"/>
        <v>376100</v>
      </c>
      <c r="Y139" s="43">
        <f t="shared" si="342"/>
        <v>394000</v>
      </c>
      <c r="Z139" s="43">
        <f t="shared" si="342"/>
        <v>411900</v>
      </c>
      <c r="AA139" s="43">
        <f t="shared" si="342"/>
        <v>429800</v>
      </c>
      <c r="AB139" s="43">
        <f t="shared" si="342"/>
        <v>447700</v>
      </c>
      <c r="AC139" s="43">
        <f t="shared" si="342"/>
        <v>465600</v>
      </c>
      <c r="AD139" s="43">
        <f t="shared" si="342"/>
        <v>483500</v>
      </c>
      <c r="AE139" s="43">
        <f t="shared" si="342"/>
        <v>501400</v>
      </c>
      <c r="AF139" s="43">
        <f t="shared" si="342"/>
        <v>519300</v>
      </c>
      <c r="AG139" s="43">
        <f t="shared" si="342"/>
        <v>537200</v>
      </c>
      <c r="AH139" s="43">
        <f t="shared" si="342"/>
        <v>555100</v>
      </c>
      <c r="AI139" s="43">
        <f t="shared" si="342"/>
        <v>573000</v>
      </c>
      <c r="AJ139" s="43">
        <f t="shared" si="342"/>
        <v>590900</v>
      </c>
      <c r="AK139" s="43">
        <f t="shared" si="342"/>
        <v>608800</v>
      </c>
      <c r="AL139" s="43">
        <f t="shared" si="342"/>
        <v>626700</v>
      </c>
      <c r="AM139" s="43">
        <f t="shared" si="342"/>
        <v>644600</v>
      </c>
      <c r="AN139" s="43">
        <f t="shared" si="342"/>
        <v>662500</v>
      </c>
      <c r="AO139" s="43">
        <f t="shared" si="342"/>
        <v>680400</v>
      </c>
      <c r="AP139" s="43">
        <f t="shared" si="342"/>
        <v>698300</v>
      </c>
      <c r="AQ139" s="43">
        <f t="shared" si="342"/>
        <v>716200</v>
      </c>
      <c r="AR139" s="43">
        <f t="shared" si="342"/>
        <v>734100</v>
      </c>
      <c r="AS139" s="43">
        <f t="shared" si="342"/>
        <v>752000</v>
      </c>
      <c r="AT139" s="43">
        <f t="shared" si="342"/>
        <v>769900</v>
      </c>
      <c r="AU139" s="43">
        <f t="shared" si="342"/>
        <v>787800</v>
      </c>
      <c r="AV139" s="43">
        <f t="shared" si="342"/>
        <v>805700</v>
      </c>
      <c r="AW139" s="43">
        <f t="shared" si="342"/>
        <v>823600</v>
      </c>
      <c r="AX139" s="43">
        <f t="shared" si="342"/>
        <v>841500</v>
      </c>
      <c r="AY139" s="43">
        <f t="shared" si="342"/>
        <v>859400</v>
      </c>
      <c r="AZ139" s="43">
        <f t="shared" si="336"/>
        <v>859400</v>
      </c>
      <c r="BA139" s="46">
        <f t="shared" si="337"/>
        <v>21739300</v>
      </c>
    </row>
    <row r="140" spans="1:53">
      <c r="A140" s="87" t="s">
        <v>9</v>
      </c>
      <c r="B140" s="87"/>
      <c r="C140" s="98">
        <v>0</v>
      </c>
      <c r="D140" s="98">
        <v>0</v>
      </c>
      <c r="E140" s="98">
        <v>0</v>
      </c>
      <c r="F140" s="43">
        <f t="shared" ref="F140:AY140" si="343">E117*$J$7</f>
        <v>7900</v>
      </c>
      <c r="G140" s="43">
        <f t="shared" si="343"/>
        <v>15800</v>
      </c>
      <c r="H140" s="43">
        <f t="shared" si="343"/>
        <v>23700</v>
      </c>
      <c r="I140" s="43">
        <f t="shared" si="343"/>
        <v>31600</v>
      </c>
      <c r="J140" s="43">
        <f t="shared" si="343"/>
        <v>39500</v>
      </c>
      <c r="K140" s="43">
        <f t="shared" si="343"/>
        <v>47400</v>
      </c>
      <c r="L140" s="43">
        <f t="shared" si="343"/>
        <v>55300</v>
      </c>
      <c r="M140" s="43">
        <f t="shared" si="343"/>
        <v>63200</v>
      </c>
      <c r="N140" s="43">
        <f t="shared" si="343"/>
        <v>69500</v>
      </c>
      <c r="O140" s="43">
        <f t="shared" si="343"/>
        <v>75800</v>
      </c>
      <c r="P140" s="43">
        <f t="shared" si="343"/>
        <v>82100</v>
      </c>
      <c r="Q140" s="43">
        <f t="shared" si="343"/>
        <v>88400</v>
      </c>
      <c r="R140" s="43">
        <f t="shared" si="343"/>
        <v>94700</v>
      </c>
      <c r="S140" s="43">
        <f t="shared" si="343"/>
        <v>101000</v>
      </c>
      <c r="T140" s="43">
        <f t="shared" si="343"/>
        <v>107300</v>
      </c>
      <c r="U140" s="43">
        <f t="shared" si="343"/>
        <v>113600</v>
      </c>
      <c r="V140" s="43">
        <f t="shared" si="343"/>
        <v>119900</v>
      </c>
      <c r="W140" s="43">
        <f t="shared" si="343"/>
        <v>126200</v>
      </c>
      <c r="X140" s="43">
        <f t="shared" si="343"/>
        <v>132500</v>
      </c>
      <c r="Y140" s="43">
        <f t="shared" si="343"/>
        <v>138800</v>
      </c>
      <c r="Z140" s="43">
        <f t="shared" si="343"/>
        <v>145100</v>
      </c>
      <c r="AA140" s="43">
        <f t="shared" si="343"/>
        <v>151400</v>
      </c>
      <c r="AB140" s="43">
        <f t="shared" si="343"/>
        <v>157700</v>
      </c>
      <c r="AC140" s="43">
        <f t="shared" si="343"/>
        <v>164000</v>
      </c>
      <c r="AD140" s="43">
        <f t="shared" si="343"/>
        <v>170300</v>
      </c>
      <c r="AE140" s="43">
        <f t="shared" si="343"/>
        <v>176600</v>
      </c>
      <c r="AF140" s="43">
        <f t="shared" si="343"/>
        <v>182900</v>
      </c>
      <c r="AG140" s="43">
        <f t="shared" si="343"/>
        <v>189200</v>
      </c>
      <c r="AH140" s="43">
        <f t="shared" si="343"/>
        <v>195500</v>
      </c>
      <c r="AI140" s="43">
        <f t="shared" si="343"/>
        <v>201800</v>
      </c>
      <c r="AJ140" s="43">
        <f t="shared" si="343"/>
        <v>208100</v>
      </c>
      <c r="AK140" s="43">
        <f t="shared" si="343"/>
        <v>214400</v>
      </c>
      <c r="AL140" s="43">
        <f t="shared" si="343"/>
        <v>220700</v>
      </c>
      <c r="AM140" s="43">
        <f t="shared" si="343"/>
        <v>227000</v>
      </c>
      <c r="AN140" s="43">
        <f t="shared" si="343"/>
        <v>233300</v>
      </c>
      <c r="AO140" s="43">
        <f t="shared" si="343"/>
        <v>239600</v>
      </c>
      <c r="AP140" s="43">
        <f t="shared" si="343"/>
        <v>245900</v>
      </c>
      <c r="AQ140" s="43">
        <f t="shared" si="343"/>
        <v>252200</v>
      </c>
      <c r="AR140" s="43">
        <f t="shared" si="343"/>
        <v>258500</v>
      </c>
      <c r="AS140" s="43">
        <f t="shared" si="343"/>
        <v>264800</v>
      </c>
      <c r="AT140" s="43">
        <f t="shared" si="343"/>
        <v>271100</v>
      </c>
      <c r="AU140" s="43">
        <f t="shared" si="343"/>
        <v>277400</v>
      </c>
      <c r="AV140" s="43">
        <f t="shared" si="343"/>
        <v>283700</v>
      </c>
      <c r="AW140" s="43">
        <f t="shared" si="343"/>
        <v>290000</v>
      </c>
      <c r="AX140" s="43">
        <f t="shared" si="343"/>
        <v>296300</v>
      </c>
      <c r="AY140" s="43">
        <f t="shared" si="343"/>
        <v>302600</v>
      </c>
      <c r="AZ140" s="43">
        <f t="shared" si="336"/>
        <v>302600</v>
      </c>
      <c r="BA140" s="46">
        <f t="shared" si="337"/>
        <v>7656900</v>
      </c>
    </row>
    <row r="141" spans="1:53">
      <c r="A141" s="87" t="s">
        <v>10</v>
      </c>
      <c r="B141" s="87"/>
      <c r="C141" s="98">
        <v>0</v>
      </c>
      <c r="D141" s="98">
        <v>0</v>
      </c>
      <c r="E141" s="98">
        <v>0</v>
      </c>
      <c r="F141" s="43">
        <f t="shared" ref="F141:AY141" si="344">E118*$J$7</f>
        <v>18800</v>
      </c>
      <c r="G141" s="43">
        <f t="shared" si="344"/>
        <v>37600</v>
      </c>
      <c r="H141" s="43">
        <f t="shared" si="344"/>
        <v>56400</v>
      </c>
      <c r="I141" s="43">
        <f t="shared" si="344"/>
        <v>75200</v>
      </c>
      <c r="J141" s="43">
        <f t="shared" si="344"/>
        <v>94000</v>
      </c>
      <c r="K141" s="43">
        <f t="shared" si="344"/>
        <v>112800</v>
      </c>
      <c r="L141" s="43">
        <f t="shared" si="344"/>
        <v>131600</v>
      </c>
      <c r="M141" s="43">
        <f t="shared" si="344"/>
        <v>150400</v>
      </c>
      <c r="N141" s="43">
        <f t="shared" si="344"/>
        <v>165500</v>
      </c>
      <c r="O141" s="43">
        <f t="shared" si="344"/>
        <v>180600</v>
      </c>
      <c r="P141" s="43">
        <f t="shared" si="344"/>
        <v>195700</v>
      </c>
      <c r="Q141" s="43">
        <f t="shared" si="344"/>
        <v>210800</v>
      </c>
      <c r="R141" s="43">
        <f t="shared" si="344"/>
        <v>225900</v>
      </c>
      <c r="S141" s="43">
        <f t="shared" si="344"/>
        <v>241000</v>
      </c>
      <c r="T141" s="43">
        <f t="shared" si="344"/>
        <v>256100</v>
      </c>
      <c r="U141" s="43">
        <f t="shared" si="344"/>
        <v>271200</v>
      </c>
      <c r="V141" s="43">
        <f t="shared" si="344"/>
        <v>286300</v>
      </c>
      <c r="W141" s="43">
        <f t="shared" si="344"/>
        <v>301400</v>
      </c>
      <c r="X141" s="43">
        <f t="shared" si="344"/>
        <v>316500</v>
      </c>
      <c r="Y141" s="43">
        <f t="shared" si="344"/>
        <v>331600</v>
      </c>
      <c r="Z141" s="43">
        <f t="shared" si="344"/>
        <v>346700</v>
      </c>
      <c r="AA141" s="43">
        <f t="shared" si="344"/>
        <v>361800</v>
      </c>
      <c r="AB141" s="43">
        <f t="shared" si="344"/>
        <v>376900</v>
      </c>
      <c r="AC141" s="43">
        <f t="shared" si="344"/>
        <v>392000</v>
      </c>
      <c r="AD141" s="43">
        <f t="shared" si="344"/>
        <v>407100</v>
      </c>
      <c r="AE141" s="43">
        <f t="shared" si="344"/>
        <v>422200</v>
      </c>
      <c r="AF141" s="43">
        <f t="shared" si="344"/>
        <v>437300</v>
      </c>
      <c r="AG141" s="43">
        <f t="shared" si="344"/>
        <v>452400</v>
      </c>
      <c r="AH141" s="43">
        <f t="shared" si="344"/>
        <v>467500</v>
      </c>
      <c r="AI141" s="43">
        <f t="shared" si="344"/>
        <v>482600</v>
      </c>
      <c r="AJ141" s="43">
        <f t="shared" si="344"/>
        <v>497700</v>
      </c>
      <c r="AK141" s="43">
        <f t="shared" si="344"/>
        <v>512800</v>
      </c>
      <c r="AL141" s="43">
        <f t="shared" si="344"/>
        <v>527900</v>
      </c>
      <c r="AM141" s="43">
        <f t="shared" si="344"/>
        <v>543000</v>
      </c>
      <c r="AN141" s="43">
        <f t="shared" si="344"/>
        <v>558100</v>
      </c>
      <c r="AO141" s="43">
        <f t="shared" si="344"/>
        <v>573200</v>
      </c>
      <c r="AP141" s="43">
        <f t="shared" si="344"/>
        <v>588300</v>
      </c>
      <c r="AQ141" s="43">
        <f t="shared" si="344"/>
        <v>603400</v>
      </c>
      <c r="AR141" s="43">
        <f t="shared" si="344"/>
        <v>618500</v>
      </c>
      <c r="AS141" s="43">
        <f t="shared" si="344"/>
        <v>633600</v>
      </c>
      <c r="AT141" s="43">
        <f t="shared" si="344"/>
        <v>648700</v>
      </c>
      <c r="AU141" s="43">
        <f t="shared" si="344"/>
        <v>663800</v>
      </c>
      <c r="AV141" s="43">
        <f t="shared" si="344"/>
        <v>678900</v>
      </c>
      <c r="AW141" s="43">
        <f t="shared" si="344"/>
        <v>694000</v>
      </c>
      <c r="AX141" s="43">
        <f t="shared" si="344"/>
        <v>709100</v>
      </c>
      <c r="AY141" s="43">
        <f t="shared" si="344"/>
        <v>724200</v>
      </c>
      <c r="AZ141" s="43">
        <f t="shared" si="336"/>
        <v>724200</v>
      </c>
      <c r="BA141" s="46">
        <f t="shared" si="337"/>
        <v>18305300</v>
      </c>
    </row>
    <row r="142" spans="1:53">
      <c r="A142" s="87" t="s">
        <v>11</v>
      </c>
      <c r="B142" s="87"/>
      <c r="C142" s="98">
        <v>0</v>
      </c>
      <c r="D142" s="98">
        <v>0</v>
      </c>
      <c r="E142" s="98">
        <v>0</v>
      </c>
      <c r="F142" s="43">
        <f t="shared" ref="F142:AY142" si="345">E119*$J$7</f>
        <v>9700</v>
      </c>
      <c r="G142" s="43">
        <f t="shared" si="345"/>
        <v>19400</v>
      </c>
      <c r="H142" s="43">
        <f t="shared" si="345"/>
        <v>29100</v>
      </c>
      <c r="I142" s="43">
        <f t="shared" si="345"/>
        <v>38800</v>
      </c>
      <c r="J142" s="43">
        <f t="shared" si="345"/>
        <v>48500</v>
      </c>
      <c r="K142" s="43">
        <f t="shared" si="345"/>
        <v>58200</v>
      </c>
      <c r="L142" s="43">
        <f t="shared" si="345"/>
        <v>67900</v>
      </c>
      <c r="M142" s="43">
        <f t="shared" si="345"/>
        <v>77600</v>
      </c>
      <c r="N142" s="43">
        <f t="shared" si="345"/>
        <v>85400</v>
      </c>
      <c r="O142" s="43">
        <f t="shared" si="345"/>
        <v>93200</v>
      </c>
      <c r="P142" s="43">
        <f t="shared" si="345"/>
        <v>101000</v>
      </c>
      <c r="Q142" s="43">
        <f t="shared" si="345"/>
        <v>108800</v>
      </c>
      <c r="R142" s="43">
        <f t="shared" si="345"/>
        <v>116600</v>
      </c>
      <c r="S142" s="43">
        <f t="shared" si="345"/>
        <v>124400</v>
      </c>
      <c r="T142" s="43">
        <f t="shared" si="345"/>
        <v>132200</v>
      </c>
      <c r="U142" s="43">
        <f t="shared" si="345"/>
        <v>140000</v>
      </c>
      <c r="V142" s="43">
        <f t="shared" si="345"/>
        <v>147800</v>
      </c>
      <c r="W142" s="43">
        <f t="shared" si="345"/>
        <v>155600</v>
      </c>
      <c r="X142" s="43">
        <f t="shared" si="345"/>
        <v>163400</v>
      </c>
      <c r="Y142" s="43">
        <f t="shared" si="345"/>
        <v>171200</v>
      </c>
      <c r="Z142" s="43">
        <f t="shared" si="345"/>
        <v>179000</v>
      </c>
      <c r="AA142" s="43">
        <f t="shared" si="345"/>
        <v>186800</v>
      </c>
      <c r="AB142" s="43">
        <f t="shared" si="345"/>
        <v>194600</v>
      </c>
      <c r="AC142" s="43">
        <f t="shared" si="345"/>
        <v>202400</v>
      </c>
      <c r="AD142" s="43">
        <f t="shared" si="345"/>
        <v>210200</v>
      </c>
      <c r="AE142" s="43">
        <f t="shared" si="345"/>
        <v>218000</v>
      </c>
      <c r="AF142" s="43">
        <f t="shared" si="345"/>
        <v>225800</v>
      </c>
      <c r="AG142" s="43">
        <f t="shared" si="345"/>
        <v>233600</v>
      </c>
      <c r="AH142" s="43">
        <f t="shared" si="345"/>
        <v>257000</v>
      </c>
      <c r="AI142" s="43">
        <f t="shared" si="345"/>
        <v>280400</v>
      </c>
      <c r="AJ142" s="43">
        <f t="shared" si="345"/>
        <v>303800</v>
      </c>
      <c r="AK142" s="43">
        <f t="shared" si="345"/>
        <v>327200</v>
      </c>
      <c r="AL142" s="43">
        <f t="shared" si="345"/>
        <v>350600</v>
      </c>
      <c r="AM142" s="43">
        <f t="shared" si="345"/>
        <v>374000</v>
      </c>
      <c r="AN142" s="43">
        <f t="shared" si="345"/>
        <v>397400</v>
      </c>
      <c r="AO142" s="43">
        <f t="shared" si="345"/>
        <v>420800</v>
      </c>
      <c r="AP142" s="43">
        <f t="shared" si="345"/>
        <v>444200</v>
      </c>
      <c r="AQ142" s="43">
        <f t="shared" si="345"/>
        <v>467600</v>
      </c>
      <c r="AR142" s="43">
        <f t="shared" si="345"/>
        <v>498800</v>
      </c>
      <c r="AS142" s="43">
        <f t="shared" si="345"/>
        <v>530000</v>
      </c>
      <c r="AT142" s="43">
        <f t="shared" si="345"/>
        <v>561200</v>
      </c>
      <c r="AU142" s="43">
        <f t="shared" si="345"/>
        <v>592400</v>
      </c>
      <c r="AV142" s="43">
        <f t="shared" si="345"/>
        <v>623600</v>
      </c>
      <c r="AW142" s="43">
        <f t="shared" si="345"/>
        <v>654800</v>
      </c>
      <c r="AX142" s="43">
        <f t="shared" si="345"/>
        <v>686000</v>
      </c>
      <c r="AY142" s="43">
        <f t="shared" si="345"/>
        <v>717200</v>
      </c>
      <c r="AZ142" s="43">
        <f t="shared" si="336"/>
        <v>717200</v>
      </c>
      <c r="BA142" s="46">
        <f t="shared" si="337"/>
        <v>12743400</v>
      </c>
    </row>
    <row r="143" spans="1:53">
      <c r="A143" s="87" t="s">
        <v>12</v>
      </c>
      <c r="B143" s="87"/>
      <c r="C143" s="98">
        <v>0</v>
      </c>
      <c r="D143" s="98">
        <v>0</v>
      </c>
      <c r="E143" s="98">
        <v>0</v>
      </c>
      <c r="F143" s="43">
        <f t="shared" ref="F143:AY143" si="346">E120*$J$7</f>
        <v>9800</v>
      </c>
      <c r="G143" s="43">
        <f t="shared" si="346"/>
        <v>19600</v>
      </c>
      <c r="H143" s="43">
        <f t="shared" si="346"/>
        <v>29400</v>
      </c>
      <c r="I143" s="43">
        <f t="shared" si="346"/>
        <v>39200</v>
      </c>
      <c r="J143" s="43">
        <f t="shared" si="346"/>
        <v>49000</v>
      </c>
      <c r="K143" s="43">
        <f t="shared" si="346"/>
        <v>58800</v>
      </c>
      <c r="L143" s="43">
        <f t="shared" si="346"/>
        <v>68600</v>
      </c>
      <c r="M143" s="43">
        <f t="shared" si="346"/>
        <v>78400</v>
      </c>
      <c r="N143" s="43">
        <f t="shared" si="346"/>
        <v>86300</v>
      </c>
      <c r="O143" s="43">
        <f t="shared" si="346"/>
        <v>94200</v>
      </c>
      <c r="P143" s="43">
        <f t="shared" si="346"/>
        <v>102100</v>
      </c>
      <c r="Q143" s="43">
        <f t="shared" si="346"/>
        <v>110000</v>
      </c>
      <c r="R143" s="43">
        <f t="shared" si="346"/>
        <v>117900</v>
      </c>
      <c r="S143" s="43">
        <f t="shared" si="346"/>
        <v>125800</v>
      </c>
      <c r="T143" s="43">
        <f t="shared" si="346"/>
        <v>133700</v>
      </c>
      <c r="U143" s="43">
        <f t="shared" si="346"/>
        <v>141600</v>
      </c>
      <c r="V143" s="43">
        <f t="shared" si="346"/>
        <v>149500</v>
      </c>
      <c r="W143" s="43">
        <f t="shared" si="346"/>
        <v>157400</v>
      </c>
      <c r="X143" s="43">
        <f t="shared" si="346"/>
        <v>165300</v>
      </c>
      <c r="Y143" s="43">
        <f t="shared" si="346"/>
        <v>173200</v>
      </c>
      <c r="Z143" s="43">
        <f t="shared" si="346"/>
        <v>181100</v>
      </c>
      <c r="AA143" s="43">
        <f t="shared" si="346"/>
        <v>189000</v>
      </c>
      <c r="AB143" s="43">
        <f t="shared" si="346"/>
        <v>196900</v>
      </c>
      <c r="AC143" s="43">
        <f t="shared" si="346"/>
        <v>204800</v>
      </c>
      <c r="AD143" s="43">
        <f t="shared" si="346"/>
        <v>212700</v>
      </c>
      <c r="AE143" s="43">
        <f t="shared" si="346"/>
        <v>220600</v>
      </c>
      <c r="AF143" s="43">
        <f t="shared" si="346"/>
        <v>228500</v>
      </c>
      <c r="AG143" s="43">
        <f t="shared" si="346"/>
        <v>236400</v>
      </c>
      <c r="AH143" s="43">
        <f t="shared" si="346"/>
        <v>260000</v>
      </c>
      <c r="AI143" s="43">
        <f t="shared" si="346"/>
        <v>283600</v>
      </c>
      <c r="AJ143" s="43">
        <f t="shared" si="346"/>
        <v>307200</v>
      </c>
      <c r="AK143" s="43">
        <f t="shared" si="346"/>
        <v>330800</v>
      </c>
      <c r="AL143" s="43">
        <f t="shared" si="346"/>
        <v>354400</v>
      </c>
      <c r="AM143" s="43">
        <f t="shared" si="346"/>
        <v>378000</v>
      </c>
      <c r="AN143" s="43">
        <f t="shared" si="346"/>
        <v>401600</v>
      </c>
      <c r="AO143" s="43">
        <f t="shared" si="346"/>
        <v>425200</v>
      </c>
      <c r="AP143" s="43">
        <f t="shared" si="346"/>
        <v>448800</v>
      </c>
      <c r="AQ143" s="43">
        <f t="shared" si="346"/>
        <v>472400</v>
      </c>
      <c r="AR143" s="43">
        <f t="shared" si="346"/>
        <v>503900</v>
      </c>
      <c r="AS143" s="43">
        <f t="shared" si="346"/>
        <v>535400</v>
      </c>
      <c r="AT143" s="43">
        <f t="shared" si="346"/>
        <v>566900</v>
      </c>
      <c r="AU143" s="43">
        <f t="shared" si="346"/>
        <v>598400</v>
      </c>
      <c r="AV143" s="43">
        <f t="shared" si="346"/>
        <v>629900</v>
      </c>
      <c r="AW143" s="43">
        <f t="shared" si="346"/>
        <v>661400</v>
      </c>
      <c r="AX143" s="43">
        <f t="shared" si="346"/>
        <v>692900</v>
      </c>
      <c r="AY143" s="43">
        <f t="shared" si="346"/>
        <v>724400</v>
      </c>
      <c r="AZ143" s="43">
        <f t="shared" si="336"/>
        <v>724400</v>
      </c>
      <c r="BA143" s="46">
        <f t="shared" si="337"/>
        <v>12879400</v>
      </c>
    </row>
    <row r="144" spans="1:53">
      <c r="A144" s="87" t="s">
        <v>13</v>
      </c>
      <c r="B144" s="87"/>
      <c r="C144" s="98">
        <v>0</v>
      </c>
      <c r="D144" s="98">
        <v>0</v>
      </c>
      <c r="E144" s="98">
        <v>0</v>
      </c>
      <c r="F144" s="43">
        <f t="shared" ref="F144:AY144" si="347">E121*$J$7</f>
        <v>5300</v>
      </c>
      <c r="G144" s="43">
        <f t="shared" si="347"/>
        <v>10600</v>
      </c>
      <c r="H144" s="43">
        <f t="shared" si="347"/>
        <v>15900</v>
      </c>
      <c r="I144" s="43">
        <f t="shared" si="347"/>
        <v>21200</v>
      </c>
      <c r="J144" s="43">
        <f t="shared" si="347"/>
        <v>26500</v>
      </c>
      <c r="K144" s="43">
        <f t="shared" si="347"/>
        <v>31800</v>
      </c>
      <c r="L144" s="43">
        <f t="shared" si="347"/>
        <v>37100</v>
      </c>
      <c r="M144" s="43">
        <f t="shared" si="347"/>
        <v>42400</v>
      </c>
      <c r="N144" s="43">
        <f t="shared" si="347"/>
        <v>46700</v>
      </c>
      <c r="O144" s="43">
        <f t="shared" si="347"/>
        <v>51000</v>
      </c>
      <c r="P144" s="43">
        <f t="shared" si="347"/>
        <v>55300</v>
      </c>
      <c r="Q144" s="43">
        <f t="shared" si="347"/>
        <v>59600</v>
      </c>
      <c r="R144" s="43">
        <f t="shared" si="347"/>
        <v>63900</v>
      </c>
      <c r="S144" s="43">
        <f t="shared" si="347"/>
        <v>68200</v>
      </c>
      <c r="T144" s="43">
        <f t="shared" si="347"/>
        <v>72500</v>
      </c>
      <c r="U144" s="43">
        <f t="shared" si="347"/>
        <v>76800</v>
      </c>
      <c r="V144" s="43">
        <f t="shared" si="347"/>
        <v>81100</v>
      </c>
      <c r="W144" s="43">
        <f t="shared" si="347"/>
        <v>85400</v>
      </c>
      <c r="X144" s="43">
        <f t="shared" si="347"/>
        <v>89700</v>
      </c>
      <c r="Y144" s="43">
        <f t="shared" si="347"/>
        <v>94000</v>
      </c>
      <c r="Z144" s="43">
        <f t="shared" si="347"/>
        <v>98300</v>
      </c>
      <c r="AA144" s="43">
        <f t="shared" si="347"/>
        <v>102600</v>
      </c>
      <c r="AB144" s="43">
        <f t="shared" si="347"/>
        <v>106900</v>
      </c>
      <c r="AC144" s="43">
        <f t="shared" si="347"/>
        <v>111200</v>
      </c>
      <c r="AD144" s="43">
        <f t="shared" si="347"/>
        <v>115500</v>
      </c>
      <c r="AE144" s="43">
        <f t="shared" si="347"/>
        <v>119800</v>
      </c>
      <c r="AF144" s="43">
        <f t="shared" si="347"/>
        <v>124100</v>
      </c>
      <c r="AG144" s="43">
        <f t="shared" si="347"/>
        <v>128400</v>
      </c>
      <c r="AH144" s="43">
        <f t="shared" si="347"/>
        <v>141200</v>
      </c>
      <c r="AI144" s="43">
        <f t="shared" si="347"/>
        <v>154000</v>
      </c>
      <c r="AJ144" s="43">
        <f t="shared" si="347"/>
        <v>166800</v>
      </c>
      <c r="AK144" s="43">
        <f t="shared" si="347"/>
        <v>179600</v>
      </c>
      <c r="AL144" s="43">
        <f t="shared" si="347"/>
        <v>192400</v>
      </c>
      <c r="AM144" s="43">
        <f t="shared" si="347"/>
        <v>205200</v>
      </c>
      <c r="AN144" s="43">
        <f t="shared" si="347"/>
        <v>218000</v>
      </c>
      <c r="AO144" s="43">
        <f t="shared" si="347"/>
        <v>230800</v>
      </c>
      <c r="AP144" s="43">
        <f t="shared" si="347"/>
        <v>243600</v>
      </c>
      <c r="AQ144" s="43">
        <f t="shared" si="347"/>
        <v>256400</v>
      </c>
      <c r="AR144" s="43">
        <f t="shared" si="347"/>
        <v>273500</v>
      </c>
      <c r="AS144" s="43">
        <f t="shared" si="347"/>
        <v>290600</v>
      </c>
      <c r="AT144" s="43">
        <f t="shared" si="347"/>
        <v>307700</v>
      </c>
      <c r="AU144" s="43">
        <f t="shared" si="347"/>
        <v>324800</v>
      </c>
      <c r="AV144" s="43">
        <f t="shared" si="347"/>
        <v>341900</v>
      </c>
      <c r="AW144" s="43">
        <f t="shared" si="347"/>
        <v>359000</v>
      </c>
      <c r="AX144" s="43">
        <f t="shared" si="347"/>
        <v>376100</v>
      </c>
      <c r="AY144" s="43">
        <f t="shared" si="347"/>
        <v>393200</v>
      </c>
      <c r="AZ144" s="43">
        <f t="shared" si="336"/>
        <v>393200</v>
      </c>
      <c r="BA144" s="46">
        <f t="shared" si="337"/>
        <v>6989800</v>
      </c>
    </row>
    <row r="145" spans="1:53">
      <c r="A145" s="87" t="s">
        <v>14</v>
      </c>
      <c r="B145" s="87"/>
      <c r="C145" s="98">
        <v>0</v>
      </c>
      <c r="D145" s="98">
        <v>0</v>
      </c>
      <c r="E145" s="98">
        <v>0</v>
      </c>
      <c r="F145" s="43">
        <f t="shared" ref="F145:AY145" si="348">E122*$J$7</f>
        <v>2500</v>
      </c>
      <c r="G145" s="43">
        <f t="shared" si="348"/>
        <v>5000</v>
      </c>
      <c r="H145" s="43">
        <f t="shared" si="348"/>
        <v>7500</v>
      </c>
      <c r="I145" s="43">
        <f t="shared" si="348"/>
        <v>10000</v>
      </c>
      <c r="J145" s="43">
        <f t="shared" si="348"/>
        <v>12500</v>
      </c>
      <c r="K145" s="43">
        <f t="shared" si="348"/>
        <v>15000</v>
      </c>
      <c r="L145" s="43">
        <f t="shared" si="348"/>
        <v>17500</v>
      </c>
      <c r="M145" s="43">
        <f t="shared" si="348"/>
        <v>20000</v>
      </c>
      <c r="N145" s="43">
        <f t="shared" si="348"/>
        <v>22000</v>
      </c>
      <c r="O145" s="43">
        <f t="shared" si="348"/>
        <v>24000</v>
      </c>
      <c r="P145" s="43">
        <f t="shared" si="348"/>
        <v>26000</v>
      </c>
      <c r="Q145" s="43">
        <f t="shared" si="348"/>
        <v>28000</v>
      </c>
      <c r="R145" s="43">
        <f t="shared" si="348"/>
        <v>30000</v>
      </c>
      <c r="S145" s="43">
        <f t="shared" si="348"/>
        <v>32000</v>
      </c>
      <c r="T145" s="43">
        <f t="shared" si="348"/>
        <v>34000</v>
      </c>
      <c r="U145" s="43">
        <f t="shared" si="348"/>
        <v>36000</v>
      </c>
      <c r="V145" s="43">
        <f t="shared" si="348"/>
        <v>38000</v>
      </c>
      <c r="W145" s="43">
        <f t="shared" si="348"/>
        <v>40000</v>
      </c>
      <c r="X145" s="43">
        <f t="shared" si="348"/>
        <v>42000</v>
      </c>
      <c r="Y145" s="43">
        <f t="shared" si="348"/>
        <v>44000</v>
      </c>
      <c r="Z145" s="43">
        <f t="shared" si="348"/>
        <v>46000</v>
      </c>
      <c r="AA145" s="43">
        <f t="shared" si="348"/>
        <v>48000</v>
      </c>
      <c r="AB145" s="43">
        <f t="shared" si="348"/>
        <v>50000</v>
      </c>
      <c r="AC145" s="43">
        <f t="shared" si="348"/>
        <v>52000</v>
      </c>
      <c r="AD145" s="43">
        <f t="shared" si="348"/>
        <v>54000</v>
      </c>
      <c r="AE145" s="43">
        <f t="shared" si="348"/>
        <v>56000</v>
      </c>
      <c r="AF145" s="43">
        <f t="shared" si="348"/>
        <v>58000</v>
      </c>
      <c r="AG145" s="43">
        <f t="shared" si="348"/>
        <v>60000</v>
      </c>
      <c r="AH145" s="43">
        <f t="shared" si="348"/>
        <v>65900</v>
      </c>
      <c r="AI145" s="43">
        <f t="shared" si="348"/>
        <v>71800</v>
      </c>
      <c r="AJ145" s="43">
        <f t="shared" si="348"/>
        <v>77700</v>
      </c>
      <c r="AK145" s="43">
        <f t="shared" si="348"/>
        <v>83600</v>
      </c>
      <c r="AL145" s="43">
        <f t="shared" si="348"/>
        <v>89500</v>
      </c>
      <c r="AM145" s="43">
        <f t="shared" si="348"/>
        <v>95400</v>
      </c>
      <c r="AN145" s="43">
        <f t="shared" si="348"/>
        <v>101300</v>
      </c>
      <c r="AO145" s="43">
        <f t="shared" si="348"/>
        <v>107200</v>
      </c>
      <c r="AP145" s="43">
        <f t="shared" si="348"/>
        <v>113100</v>
      </c>
      <c r="AQ145" s="43">
        <f t="shared" si="348"/>
        <v>119000</v>
      </c>
      <c r="AR145" s="43">
        <f t="shared" si="348"/>
        <v>126900</v>
      </c>
      <c r="AS145" s="43">
        <f t="shared" si="348"/>
        <v>134800</v>
      </c>
      <c r="AT145" s="43">
        <f t="shared" si="348"/>
        <v>142700</v>
      </c>
      <c r="AU145" s="43">
        <f t="shared" si="348"/>
        <v>150600</v>
      </c>
      <c r="AV145" s="43">
        <f t="shared" si="348"/>
        <v>158500</v>
      </c>
      <c r="AW145" s="43">
        <f t="shared" si="348"/>
        <v>166400</v>
      </c>
      <c r="AX145" s="43">
        <f t="shared" si="348"/>
        <v>174300</v>
      </c>
      <c r="AY145" s="43">
        <f t="shared" si="348"/>
        <v>182200</v>
      </c>
      <c r="AZ145" s="43">
        <f t="shared" si="336"/>
        <v>182200</v>
      </c>
      <c r="BA145" s="46">
        <f t="shared" si="337"/>
        <v>3253100</v>
      </c>
    </row>
    <row r="146" spans="1:53">
      <c r="A146" s="87" t="s">
        <v>15</v>
      </c>
      <c r="B146" s="87"/>
      <c r="C146" s="98">
        <v>0</v>
      </c>
      <c r="D146" s="98">
        <v>0</v>
      </c>
      <c r="E146" s="98">
        <v>0</v>
      </c>
      <c r="F146" s="43">
        <f t="shared" ref="F146:AY146" si="349">E123*$J$7</f>
        <v>5400</v>
      </c>
      <c r="G146" s="43">
        <f t="shared" si="349"/>
        <v>10800</v>
      </c>
      <c r="H146" s="43">
        <f t="shared" si="349"/>
        <v>16200</v>
      </c>
      <c r="I146" s="43">
        <f t="shared" si="349"/>
        <v>21600</v>
      </c>
      <c r="J146" s="43">
        <f t="shared" si="349"/>
        <v>27000</v>
      </c>
      <c r="K146" s="43">
        <f t="shared" si="349"/>
        <v>32400</v>
      </c>
      <c r="L146" s="43">
        <f t="shared" si="349"/>
        <v>37800</v>
      </c>
      <c r="M146" s="43">
        <f t="shared" si="349"/>
        <v>43200</v>
      </c>
      <c r="N146" s="43">
        <f t="shared" si="349"/>
        <v>47500</v>
      </c>
      <c r="O146" s="43">
        <f t="shared" si="349"/>
        <v>51800</v>
      </c>
      <c r="P146" s="43">
        <f t="shared" si="349"/>
        <v>56100</v>
      </c>
      <c r="Q146" s="43">
        <f t="shared" si="349"/>
        <v>60400</v>
      </c>
      <c r="R146" s="43">
        <f t="shared" si="349"/>
        <v>64700</v>
      </c>
      <c r="S146" s="43">
        <f t="shared" si="349"/>
        <v>69000</v>
      </c>
      <c r="T146" s="43">
        <f t="shared" si="349"/>
        <v>73300</v>
      </c>
      <c r="U146" s="43">
        <f t="shared" si="349"/>
        <v>77600</v>
      </c>
      <c r="V146" s="43">
        <f t="shared" si="349"/>
        <v>81900</v>
      </c>
      <c r="W146" s="43">
        <f t="shared" si="349"/>
        <v>86200</v>
      </c>
      <c r="X146" s="43">
        <f t="shared" si="349"/>
        <v>90500</v>
      </c>
      <c r="Y146" s="43">
        <f t="shared" si="349"/>
        <v>94800</v>
      </c>
      <c r="Z146" s="43">
        <f t="shared" si="349"/>
        <v>99100</v>
      </c>
      <c r="AA146" s="43">
        <f t="shared" si="349"/>
        <v>103400</v>
      </c>
      <c r="AB146" s="43">
        <f t="shared" si="349"/>
        <v>107700</v>
      </c>
      <c r="AC146" s="43">
        <f t="shared" si="349"/>
        <v>112000</v>
      </c>
      <c r="AD146" s="43">
        <f t="shared" si="349"/>
        <v>116300</v>
      </c>
      <c r="AE146" s="43">
        <f t="shared" si="349"/>
        <v>120600</v>
      </c>
      <c r="AF146" s="43">
        <f t="shared" si="349"/>
        <v>124900</v>
      </c>
      <c r="AG146" s="43">
        <f t="shared" si="349"/>
        <v>129200</v>
      </c>
      <c r="AH146" s="43">
        <f t="shared" si="349"/>
        <v>142100</v>
      </c>
      <c r="AI146" s="43">
        <f t="shared" si="349"/>
        <v>155000</v>
      </c>
      <c r="AJ146" s="43">
        <f t="shared" si="349"/>
        <v>167900</v>
      </c>
      <c r="AK146" s="43">
        <f t="shared" si="349"/>
        <v>180800</v>
      </c>
      <c r="AL146" s="43">
        <f t="shared" si="349"/>
        <v>193700</v>
      </c>
      <c r="AM146" s="43">
        <f t="shared" si="349"/>
        <v>206600</v>
      </c>
      <c r="AN146" s="43">
        <f t="shared" si="349"/>
        <v>219500</v>
      </c>
      <c r="AO146" s="43">
        <f t="shared" si="349"/>
        <v>232400</v>
      </c>
      <c r="AP146" s="43">
        <f t="shared" si="349"/>
        <v>245300</v>
      </c>
      <c r="AQ146" s="43">
        <f t="shared" si="349"/>
        <v>258200</v>
      </c>
      <c r="AR146" s="43">
        <f t="shared" si="349"/>
        <v>275400</v>
      </c>
      <c r="AS146" s="43">
        <f t="shared" si="349"/>
        <v>292600</v>
      </c>
      <c r="AT146" s="43">
        <f t="shared" si="349"/>
        <v>309800</v>
      </c>
      <c r="AU146" s="43">
        <f t="shared" si="349"/>
        <v>327000</v>
      </c>
      <c r="AV146" s="43">
        <f t="shared" si="349"/>
        <v>344200</v>
      </c>
      <c r="AW146" s="43">
        <f t="shared" si="349"/>
        <v>361400</v>
      </c>
      <c r="AX146" s="43">
        <f t="shared" si="349"/>
        <v>378600</v>
      </c>
      <c r="AY146" s="43">
        <f t="shared" si="349"/>
        <v>395800</v>
      </c>
      <c r="AZ146" s="43">
        <f t="shared" si="336"/>
        <v>395800</v>
      </c>
      <c r="BA146" s="46">
        <f t="shared" si="337"/>
        <v>7043500</v>
      </c>
    </row>
    <row r="147" spans="1:53">
      <c r="A147" s="87" t="s">
        <v>16</v>
      </c>
      <c r="B147" s="87"/>
      <c r="C147" s="98">
        <v>0</v>
      </c>
      <c r="D147" s="98">
        <v>0</v>
      </c>
      <c r="E147" s="98">
        <v>0</v>
      </c>
      <c r="F147" s="43">
        <f t="shared" ref="F147:AY147" si="350">E124*$J$7</f>
        <v>3600</v>
      </c>
      <c r="G147" s="43">
        <f t="shared" si="350"/>
        <v>7200</v>
      </c>
      <c r="H147" s="43">
        <f t="shared" si="350"/>
        <v>10800</v>
      </c>
      <c r="I147" s="43">
        <f t="shared" si="350"/>
        <v>14400</v>
      </c>
      <c r="J147" s="43">
        <f t="shared" si="350"/>
        <v>18000</v>
      </c>
      <c r="K147" s="43">
        <f t="shared" si="350"/>
        <v>21600</v>
      </c>
      <c r="L147" s="43">
        <f t="shared" si="350"/>
        <v>25200</v>
      </c>
      <c r="M147" s="43">
        <f t="shared" si="350"/>
        <v>28800</v>
      </c>
      <c r="N147" s="43">
        <f t="shared" si="350"/>
        <v>31700</v>
      </c>
      <c r="O147" s="43">
        <f t="shared" si="350"/>
        <v>34600</v>
      </c>
      <c r="P147" s="43">
        <f t="shared" si="350"/>
        <v>37500</v>
      </c>
      <c r="Q147" s="43">
        <f t="shared" si="350"/>
        <v>40400</v>
      </c>
      <c r="R147" s="43">
        <f t="shared" si="350"/>
        <v>43300</v>
      </c>
      <c r="S147" s="43">
        <f t="shared" si="350"/>
        <v>46200</v>
      </c>
      <c r="T147" s="43">
        <f t="shared" si="350"/>
        <v>49100</v>
      </c>
      <c r="U147" s="43">
        <f t="shared" si="350"/>
        <v>52000</v>
      </c>
      <c r="V147" s="43">
        <f t="shared" si="350"/>
        <v>54900</v>
      </c>
      <c r="W147" s="43">
        <f t="shared" si="350"/>
        <v>57800</v>
      </c>
      <c r="X147" s="43">
        <f t="shared" si="350"/>
        <v>60700</v>
      </c>
      <c r="Y147" s="43">
        <f t="shared" si="350"/>
        <v>63600</v>
      </c>
      <c r="Z147" s="43">
        <f t="shared" si="350"/>
        <v>66500</v>
      </c>
      <c r="AA147" s="43">
        <f t="shared" si="350"/>
        <v>69400</v>
      </c>
      <c r="AB147" s="43">
        <f t="shared" si="350"/>
        <v>72300</v>
      </c>
      <c r="AC147" s="43">
        <f t="shared" si="350"/>
        <v>75200</v>
      </c>
      <c r="AD147" s="43">
        <f t="shared" si="350"/>
        <v>78100</v>
      </c>
      <c r="AE147" s="43">
        <f t="shared" si="350"/>
        <v>81000</v>
      </c>
      <c r="AF147" s="43">
        <f t="shared" si="350"/>
        <v>83900</v>
      </c>
      <c r="AG147" s="43">
        <f t="shared" si="350"/>
        <v>86800</v>
      </c>
      <c r="AH147" s="43">
        <f t="shared" si="350"/>
        <v>95500</v>
      </c>
      <c r="AI147" s="43">
        <f t="shared" si="350"/>
        <v>104200</v>
      </c>
      <c r="AJ147" s="43">
        <f t="shared" si="350"/>
        <v>112900</v>
      </c>
      <c r="AK147" s="43">
        <f t="shared" si="350"/>
        <v>121600</v>
      </c>
      <c r="AL147" s="43">
        <f t="shared" si="350"/>
        <v>130300</v>
      </c>
      <c r="AM147" s="43">
        <f t="shared" si="350"/>
        <v>139000</v>
      </c>
      <c r="AN147" s="43">
        <f t="shared" si="350"/>
        <v>147700</v>
      </c>
      <c r="AO147" s="43">
        <f t="shared" si="350"/>
        <v>156400</v>
      </c>
      <c r="AP147" s="43">
        <f t="shared" si="350"/>
        <v>165100</v>
      </c>
      <c r="AQ147" s="43">
        <f t="shared" si="350"/>
        <v>173800</v>
      </c>
      <c r="AR147" s="43">
        <f t="shared" si="350"/>
        <v>185400</v>
      </c>
      <c r="AS147" s="43">
        <f t="shared" si="350"/>
        <v>197000</v>
      </c>
      <c r="AT147" s="43">
        <f t="shared" si="350"/>
        <v>208600</v>
      </c>
      <c r="AU147" s="43">
        <f t="shared" si="350"/>
        <v>220200</v>
      </c>
      <c r="AV147" s="43">
        <f t="shared" si="350"/>
        <v>231800</v>
      </c>
      <c r="AW147" s="43">
        <f t="shared" si="350"/>
        <v>243400</v>
      </c>
      <c r="AX147" s="43">
        <f t="shared" si="350"/>
        <v>255000</v>
      </c>
      <c r="AY147" s="43">
        <f t="shared" si="350"/>
        <v>266600</v>
      </c>
      <c r="AZ147" s="43">
        <f t="shared" si="336"/>
        <v>266600</v>
      </c>
      <c r="BA147" s="46">
        <f t="shared" si="337"/>
        <v>4735700</v>
      </c>
    </row>
    <row r="148" spans="1:53">
      <c r="A148" s="87" t="s">
        <v>17</v>
      </c>
      <c r="B148" s="87"/>
      <c r="C148" s="98">
        <v>0</v>
      </c>
      <c r="D148" s="98">
        <v>0</v>
      </c>
      <c r="E148" s="98">
        <v>0</v>
      </c>
      <c r="F148" s="43">
        <f t="shared" ref="F148:AY148" si="351">E125*$J$7</f>
        <v>2000</v>
      </c>
      <c r="G148" s="43">
        <f t="shared" si="351"/>
        <v>4000</v>
      </c>
      <c r="H148" s="43">
        <f t="shared" si="351"/>
        <v>6000</v>
      </c>
      <c r="I148" s="43">
        <f t="shared" si="351"/>
        <v>8000</v>
      </c>
      <c r="J148" s="43">
        <f t="shared" si="351"/>
        <v>10000</v>
      </c>
      <c r="K148" s="43">
        <f t="shared" si="351"/>
        <v>12000</v>
      </c>
      <c r="L148" s="43">
        <f t="shared" si="351"/>
        <v>14000</v>
      </c>
      <c r="M148" s="43">
        <f t="shared" si="351"/>
        <v>16000</v>
      </c>
      <c r="N148" s="43">
        <f t="shared" si="351"/>
        <v>17600</v>
      </c>
      <c r="O148" s="43">
        <f t="shared" si="351"/>
        <v>19200</v>
      </c>
      <c r="P148" s="43">
        <f t="shared" si="351"/>
        <v>20800</v>
      </c>
      <c r="Q148" s="43">
        <f t="shared" si="351"/>
        <v>22400</v>
      </c>
      <c r="R148" s="43">
        <f t="shared" si="351"/>
        <v>24000</v>
      </c>
      <c r="S148" s="43">
        <f t="shared" si="351"/>
        <v>25600</v>
      </c>
      <c r="T148" s="43">
        <f t="shared" si="351"/>
        <v>27200</v>
      </c>
      <c r="U148" s="43">
        <f t="shared" si="351"/>
        <v>28800</v>
      </c>
      <c r="V148" s="43">
        <f t="shared" si="351"/>
        <v>30400</v>
      </c>
      <c r="W148" s="43">
        <f t="shared" si="351"/>
        <v>32000</v>
      </c>
      <c r="X148" s="43">
        <f t="shared" si="351"/>
        <v>33600</v>
      </c>
      <c r="Y148" s="43">
        <f t="shared" si="351"/>
        <v>35200</v>
      </c>
      <c r="Z148" s="43">
        <f t="shared" si="351"/>
        <v>36800</v>
      </c>
      <c r="AA148" s="43">
        <f t="shared" si="351"/>
        <v>38400</v>
      </c>
      <c r="AB148" s="43">
        <f t="shared" si="351"/>
        <v>40000</v>
      </c>
      <c r="AC148" s="43">
        <f t="shared" si="351"/>
        <v>41600</v>
      </c>
      <c r="AD148" s="43">
        <f t="shared" si="351"/>
        <v>43200</v>
      </c>
      <c r="AE148" s="43">
        <f t="shared" si="351"/>
        <v>44800</v>
      </c>
      <c r="AF148" s="43">
        <f t="shared" si="351"/>
        <v>46400</v>
      </c>
      <c r="AG148" s="43">
        <f t="shared" si="351"/>
        <v>48000</v>
      </c>
      <c r="AH148" s="43">
        <f t="shared" si="351"/>
        <v>52900</v>
      </c>
      <c r="AI148" s="43">
        <f t="shared" si="351"/>
        <v>57800</v>
      </c>
      <c r="AJ148" s="43">
        <f t="shared" si="351"/>
        <v>62700</v>
      </c>
      <c r="AK148" s="43">
        <f t="shared" si="351"/>
        <v>67600</v>
      </c>
      <c r="AL148" s="43">
        <f t="shared" si="351"/>
        <v>72500</v>
      </c>
      <c r="AM148" s="43">
        <f t="shared" si="351"/>
        <v>77400</v>
      </c>
      <c r="AN148" s="43">
        <f t="shared" si="351"/>
        <v>82300</v>
      </c>
      <c r="AO148" s="43">
        <f t="shared" si="351"/>
        <v>87200</v>
      </c>
      <c r="AP148" s="43">
        <f t="shared" si="351"/>
        <v>92100</v>
      </c>
      <c r="AQ148" s="43">
        <f t="shared" si="351"/>
        <v>97000</v>
      </c>
      <c r="AR148" s="43">
        <f t="shared" si="351"/>
        <v>103500</v>
      </c>
      <c r="AS148" s="43">
        <f t="shared" si="351"/>
        <v>110000</v>
      </c>
      <c r="AT148" s="43">
        <f t="shared" si="351"/>
        <v>116500</v>
      </c>
      <c r="AU148" s="43">
        <f t="shared" si="351"/>
        <v>123000</v>
      </c>
      <c r="AV148" s="43">
        <f t="shared" si="351"/>
        <v>129500</v>
      </c>
      <c r="AW148" s="43">
        <f t="shared" si="351"/>
        <v>136000</v>
      </c>
      <c r="AX148" s="43">
        <f t="shared" si="351"/>
        <v>142500</v>
      </c>
      <c r="AY148" s="43">
        <f t="shared" si="351"/>
        <v>149000</v>
      </c>
      <c r="AZ148" s="43">
        <f t="shared" si="336"/>
        <v>149000</v>
      </c>
      <c r="BA148" s="46">
        <f t="shared" si="337"/>
        <v>2636500</v>
      </c>
    </row>
    <row r="149" spans="1:53">
      <c r="A149" s="87" t="s">
        <v>18</v>
      </c>
      <c r="B149" s="87"/>
      <c r="C149" s="98">
        <v>0</v>
      </c>
      <c r="D149" s="98">
        <v>0</v>
      </c>
      <c r="E149" s="98">
        <v>0</v>
      </c>
      <c r="F149" s="43">
        <f t="shared" ref="F149:AY149" si="352">E126*$J$7</f>
        <v>5200</v>
      </c>
      <c r="G149" s="43">
        <f t="shared" si="352"/>
        <v>10400</v>
      </c>
      <c r="H149" s="43">
        <f t="shared" si="352"/>
        <v>15600</v>
      </c>
      <c r="I149" s="43">
        <f t="shared" si="352"/>
        <v>20800</v>
      </c>
      <c r="J149" s="43">
        <f t="shared" si="352"/>
        <v>26000</v>
      </c>
      <c r="K149" s="43">
        <f t="shared" si="352"/>
        <v>31200</v>
      </c>
      <c r="L149" s="43">
        <f t="shared" si="352"/>
        <v>36400</v>
      </c>
      <c r="M149" s="43">
        <f t="shared" si="352"/>
        <v>41600</v>
      </c>
      <c r="N149" s="43">
        <f t="shared" si="352"/>
        <v>45700</v>
      </c>
      <c r="O149" s="43">
        <f t="shared" si="352"/>
        <v>49800</v>
      </c>
      <c r="P149" s="43">
        <f t="shared" si="352"/>
        <v>53900</v>
      </c>
      <c r="Q149" s="43">
        <f t="shared" si="352"/>
        <v>58000</v>
      </c>
      <c r="R149" s="43">
        <f t="shared" si="352"/>
        <v>62100</v>
      </c>
      <c r="S149" s="43">
        <f t="shared" si="352"/>
        <v>66200</v>
      </c>
      <c r="T149" s="43">
        <f t="shared" si="352"/>
        <v>70300</v>
      </c>
      <c r="U149" s="43">
        <f t="shared" si="352"/>
        <v>74400</v>
      </c>
      <c r="V149" s="43">
        <f t="shared" si="352"/>
        <v>78500</v>
      </c>
      <c r="W149" s="43">
        <f t="shared" si="352"/>
        <v>82600</v>
      </c>
      <c r="X149" s="43">
        <f t="shared" si="352"/>
        <v>86700</v>
      </c>
      <c r="Y149" s="43">
        <f t="shared" si="352"/>
        <v>90800</v>
      </c>
      <c r="Z149" s="43">
        <f t="shared" si="352"/>
        <v>94900</v>
      </c>
      <c r="AA149" s="43">
        <f t="shared" si="352"/>
        <v>99000</v>
      </c>
      <c r="AB149" s="43">
        <f t="shared" si="352"/>
        <v>103100</v>
      </c>
      <c r="AC149" s="43">
        <f t="shared" si="352"/>
        <v>107200</v>
      </c>
      <c r="AD149" s="43">
        <f t="shared" si="352"/>
        <v>111300</v>
      </c>
      <c r="AE149" s="43">
        <f t="shared" si="352"/>
        <v>115400</v>
      </c>
      <c r="AF149" s="43">
        <f t="shared" si="352"/>
        <v>119500</v>
      </c>
      <c r="AG149" s="43">
        <f t="shared" si="352"/>
        <v>123600</v>
      </c>
      <c r="AH149" s="43">
        <f t="shared" si="352"/>
        <v>136000</v>
      </c>
      <c r="AI149" s="43">
        <f t="shared" si="352"/>
        <v>148400</v>
      </c>
      <c r="AJ149" s="43">
        <f t="shared" si="352"/>
        <v>160800</v>
      </c>
      <c r="AK149" s="43">
        <f t="shared" si="352"/>
        <v>173200</v>
      </c>
      <c r="AL149" s="43">
        <f t="shared" si="352"/>
        <v>185600</v>
      </c>
      <c r="AM149" s="43">
        <f t="shared" si="352"/>
        <v>198000</v>
      </c>
      <c r="AN149" s="43">
        <f t="shared" si="352"/>
        <v>210400</v>
      </c>
      <c r="AO149" s="43">
        <f t="shared" si="352"/>
        <v>222800</v>
      </c>
      <c r="AP149" s="43">
        <f t="shared" si="352"/>
        <v>235200</v>
      </c>
      <c r="AQ149" s="43">
        <f t="shared" si="352"/>
        <v>247600</v>
      </c>
      <c r="AR149" s="43">
        <f t="shared" si="352"/>
        <v>264100</v>
      </c>
      <c r="AS149" s="43">
        <f t="shared" si="352"/>
        <v>280600</v>
      </c>
      <c r="AT149" s="43">
        <f t="shared" si="352"/>
        <v>297100</v>
      </c>
      <c r="AU149" s="43">
        <f t="shared" si="352"/>
        <v>313600</v>
      </c>
      <c r="AV149" s="43">
        <f t="shared" si="352"/>
        <v>330100</v>
      </c>
      <c r="AW149" s="43">
        <f t="shared" si="352"/>
        <v>346600</v>
      </c>
      <c r="AX149" s="43">
        <f t="shared" si="352"/>
        <v>363100</v>
      </c>
      <c r="AY149" s="43">
        <f t="shared" si="352"/>
        <v>379600</v>
      </c>
      <c r="AZ149" s="43">
        <f t="shared" si="336"/>
        <v>379600</v>
      </c>
      <c r="BA149" s="46">
        <f t="shared" si="337"/>
        <v>6752600</v>
      </c>
    </row>
    <row r="150" spans="1:53">
      <c r="A150" s="87" t="s">
        <v>19</v>
      </c>
      <c r="B150" s="87"/>
      <c r="C150" s="98">
        <v>0</v>
      </c>
      <c r="D150" s="98">
        <v>0</v>
      </c>
      <c r="E150" s="98">
        <v>0</v>
      </c>
      <c r="F150" s="43">
        <f t="shared" ref="F150:AY150" si="353">E127*$J$7</f>
        <v>8100</v>
      </c>
      <c r="G150" s="43">
        <f t="shared" si="353"/>
        <v>16200</v>
      </c>
      <c r="H150" s="43">
        <f t="shared" si="353"/>
        <v>24300</v>
      </c>
      <c r="I150" s="43">
        <f t="shared" si="353"/>
        <v>32400</v>
      </c>
      <c r="J150" s="43">
        <f t="shared" si="353"/>
        <v>40500</v>
      </c>
      <c r="K150" s="43">
        <f t="shared" si="353"/>
        <v>48600</v>
      </c>
      <c r="L150" s="43">
        <f t="shared" si="353"/>
        <v>56700</v>
      </c>
      <c r="M150" s="43">
        <f t="shared" si="353"/>
        <v>64800</v>
      </c>
      <c r="N150" s="43">
        <f t="shared" si="353"/>
        <v>71300</v>
      </c>
      <c r="O150" s="43">
        <f t="shared" si="353"/>
        <v>77800</v>
      </c>
      <c r="P150" s="43">
        <f t="shared" si="353"/>
        <v>84300</v>
      </c>
      <c r="Q150" s="43">
        <f t="shared" si="353"/>
        <v>90800</v>
      </c>
      <c r="R150" s="43">
        <f t="shared" si="353"/>
        <v>97300</v>
      </c>
      <c r="S150" s="43">
        <f t="shared" si="353"/>
        <v>103800</v>
      </c>
      <c r="T150" s="43">
        <f t="shared" si="353"/>
        <v>110300</v>
      </c>
      <c r="U150" s="43">
        <f t="shared" si="353"/>
        <v>116800</v>
      </c>
      <c r="V150" s="43">
        <f t="shared" si="353"/>
        <v>123300</v>
      </c>
      <c r="W150" s="43">
        <f t="shared" si="353"/>
        <v>129800</v>
      </c>
      <c r="X150" s="43">
        <f t="shared" si="353"/>
        <v>136300</v>
      </c>
      <c r="Y150" s="43">
        <f t="shared" si="353"/>
        <v>142800</v>
      </c>
      <c r="Z150" s="43">
        <f t="shared" si="353"/>
        <v>149300</v>
      </c>
      <c r="AA150" s="43">
        <f t="shared" si="353"/>
        <v>155800</v>
      </c>
      <c r="AB150" s="43">
        <f t="shared" si="353"/>
        <v>162300</v>
      </c>
      <c r="AC150" s="43">
        <f t="shared" si="353"/>
        <v>168800</v>
      </c>
      <c r="AD150" s="43">
        <f t="shared" si="353"/>
        <v>175300</v>
      </c>
      <c r="AE150" s="43">
        <f t="shared" si="353"/>
        <v>181800</v>
      </c>
      <c r="AF150" s="43">
        <f t="shared" si="353"/>
        <v>188300</v>
      </c>
      <c r="AG150" s="43">
        <f t="shared" si="353"/>
        <v>194800</v>
      </c>
      <c r="AH150" s="43">
        <f t="shared" si="353"/>
        <v>214300</v>
      </c>
      <c r="AI150" s="43">
        <f t="shared" si="353"/>
        <v>233800</v>
      </c>
      <c r="AJ150" s="43">
        <f t="shared" si="353"/>
        <v>253300</v>
      </c>
      <c r="AK150" s="43">
        <f t="shared" si="353"/>
        <v>272800</v>
      </c>
      <c r="AL150" s="43">
        <f t="shared" si="353"/>
        <v>292300</v>
      </c>
      <c r="AM150" s="43">
        <f t="shared" si="353"/>
        <v>311800</v>
      </c>
      <c r="AN150" s="43">
        <f t="shared" si="353"/>
        <v>331300</v>
      </c>
      <c r="AO150" s="43">
        <f t="shared" si="353"/>
        <v>350800</v>
      </c>
      <c r="AP150" s="43">
        <f t="shared" si="353"/>
        <v>370300</v>
      </c>
      <c r="AQ150" s="43">
        <f t="shared" si="353"/>
        <v>389800</v>
      </c>
      <c r="AR150" s="43">
        <f t="shared" si="353"/>
        <v>415800</v>
      </c>
      <c r="AS150" s="43">
        <f t="shared" si="353"/>
        <v>441800</v>
      </c>
      <c r="AT150" s="43">
        <f t="shared" si="353"/>
        <v>467800</v>
      </c>
      <c r="AU150" s="43">
        <f t="shared" si="353"/>
        <v>493800</v>
      </c>
      <c r="AV150" s="43">
        <f t="shared" si="353"/>
        <v>519800</v>
      </c>
      <c r="AW150" s="43">
        <f t="shared" si="353"/>
        <v>545800</v>
      </c>
      <c r="AX150" s="43">
        <f t="shared" si="353"/>
        <v>571800</v>
      </c>
      <c r="AY150" s="43">
        <f t="shared" si="353"/>
        <v>597800</v>
      </c>
      <c r="AZ150" s="43">
        <f t="shared" si="336"/>
        <v>597800</v>
      </c>
      <c r="BA150" s="46">
        <f t="shared" si="337"/>
        <v>10625300</v>
      </c>
    </row>
    <row r="151" spans="1:53">
      <c r="A151" s="87" t="s">
        <v>20</v>
      </c>
      <c r="B151" s="87"/>
      <c r="C151" s="98">
        <v>0</v>
      </c>
      <c r="D151" s="98">
        <v>0</v>
      </c>
      <c r="E151" s="98">
        <v>0</v>
      </c>
      <c r="F151" s="43">
        <f t="shared" ref="F151:AY151" si="354">E128*$J$7</f>
        <v>2400</v>
      </c>
      <c r="G151" s="43">
        <f t="shared" si="354"/>
        <v>4800</v>
      </c>
      <c r="H151" s="43">
        <f t="shared" si="354"/>
        <v>7200</v>
      </c>
      <c r="I151" s="43">
        <f t="shared" si="354"/>
        <v>9600</v>
      </c>
      <c r="J151" s="43">
        <f t="shared" si="354"/>
        <v>12000</v>
      </c>
      <c r="K151" s="43">
        <f t="shared" si="354"/>
        <v>14400</v>
      </c>
      <c r="L151" s="43">
        <f t="shared" si="354"/>
        <v>16800</v>
      </c>
      <c r="M151" s="43">
        <f t="shared" si="354"/>
        <v>19200</v>
      </c>
      <c r="N151" s="43">
        <f t="shared" si="354"/>
        <v>21100</v>
      </c>
      <c r="O151" s="43">
        <f t="shared" si="354"/>
        <v>23000</v>
      </c>
      <c r="P151" s="43">
        <f t="shared" si="354"/>
        <v>24900</v>
      </c>
      <c r="Q151" s="43">
        <f t="shared" si="354"/>
        <v>26800</v>
      </c>
      <c r="R151" s="43">
        <f t="shared" si="354"/>
        <v>28700</v>
      </c>
      <c r="S151" s="43">
        <f t="shared" si="354"/>
        <v>30600</v>
      </c>
      <c r="T151" s="43">
        <f t="shared" si="354"/>
        <v>32500</v>
      </c>
      <c r="U151" s="43">
        <f t="shared" si="354"/>
        <v>34400</v>
      </c>
      <c r="V151" s="43">
        <f t="shared" si="354"/>
        <v>36300</v>
      </c>
      <c r="W151" s="43">
        <f t="shared" si="354"/>
        <v>38200</v>
      </c>
      <c r="X151" s="43">
        <f t="shared" si="354"/>
        <v>40100</v>
      </c>
      <c r="Y151" s="43">
        <f t="shared" si="354"/>
        <v>42000</v>
      </c>
      <c r="Z151" s="43">
        <f t="shared" si="354"/>
        <v>43900</v>
      </c>
      <c r="AA151" s="43">
        <f t="shared" si="354"/>
        <v>45800</v>
      </c>
      <c r="AB151" s="43">
        <f t="shared" si="354"/>
        <v>47700</v>
      </c>
      <c r="AC151" s="43">
        <f t="shared" si="354"/>
        <v>49600</v>
      </c>
      <c r="AD151" s="43">
        <f t="shared" si="354"/>
        <v>51500</v>
      </c>
      <c r="AE151" s="43">
        <f t="shared" si="354"/>
        <v>53400</v>
      </c>
      <c r="AF151" s="43">
        <f t="shared" si="354"/>
        <v>55300</v>
      </c>
      <c r="AG151" s="43">
        <f t="shared" si="354"/>
        <v>57200</v>
      </c>
      <c r="AH151" s="43">
        <f t="shared" si="354"/>
        <v>63000</v>
      </c>
      <c r="AI151" s="43">
        <f t="shared" si="354"/>
        <v>68800</v>
      </c>
      <c r="AJ151" s="43">
        <f t="shared" si="354"/>
        <v>74600</v>
      </c>
      <c r="AK151" s="43">
        <f t="shared" si="354"/>
        <v>80400</v>
      </c>
      <c r="AL151" s="43">
        <f t="shared" si="354"/>
        <v>86200</v>
      </c>
      <c r="AM151" s="43">
        <f t="shared" si="354"/>
        <v>92000</v>
      </c>
      <c r="AN151" s="43">
        <f t="shared" si="354"/>
        <v>97800</v>
      </c>
      <c r="AO151" s="43">
        <f t="shared" si="354"/>
        <v>103600</v>
      </c>
      <c r="AP151" s="43">
        <f t="shared" si="354"/>
        <v>109400</v>
      </c>
      <c r="AQ151" s="43">
        <f t="shared" si="354"/>
        <v>115200</v>
      </c>
      <c r="AR151" s="43">
        <f t="shared" si="354"/>
        <v>123000</v>
      </c>
      <c r="AS151" s="43">
        <f t="shared" si="354"/>
        <v>130800</v>
      </c>
      <c r="AT151" s="43">
        <f t="shared" si="354"/>
        <v>138600</v>
      </c>
      <c r="AU151" s="43">
        <f t="shared" si="354"/>
        <v>146400</v>
      </c>
      <c r="AV151" s="43">
        <f t="shared" si="354"/>
        <v>154200</v>
      </c>
      <c r="AW151" s="43">
        <f t="shared" si="354"/>
        <v>162000</v>
      </c>
      <c r="AX151" s="43">
        <f t="shared" si="354"/>
        <v>169800</v>
      </c>
      <c r="AY151" s="43">
        <f t="shared" si="354"/>
        <v>177600</v>
      </c>
      <c r="AZ151" s="43">
        <f t="shared" si="336"/>
        <v>177600</v>
      </c>
      <c r="BA151" s="46">
        <f t="shared" si="337"/>
        <v>3140400</v>
      </c>
    </row>
    <row r="152" spans="1:53">
      <c r="A152" s="88" t="s">
        <v>22</v>
      </c>
      <c r="B152" s="90"/>
      <c r="C152" s="97">
        <f>SUM(C133:C151)</f>
        <v>0</v>
      </c>
      <c r="D152" s="97">
        <f t="shared" ref="D152:F152" si="355">SUM(D133:D151)</f>
        <v>0</v>
      </c>
      <c r="E152" s="97">
        <f t="shared" si="355"/>
        <v>0</v>
      </c>
      <c r="F152" s="97">
        <f t="shared" si="355"/>
        <v>297500</v>
      </c>
      <c r="G152" s="97">
        <f t="shared" ref="G152" si="356">SUM(G133:G151)</f>
        <v>595000</v>
      </c>
      <c r="H152" s="97">
        <f t="shared" ref="H152" si="357">SUM(H133:H151)</f>
        <v>892500</v>
      </c>
      <c r="I152" s="97">
        <f t="shared" ref="I152" si="358">SUM(I133:I151)</f>
        <v>1190000</v>
      </c>
      <c r="J152" s="97">
        <f t="shared" ref="J152" si="359">SUM(J133:J151)</f>
        <v>1487500</v>
      </c>
      <c r="K152" s="97">
        <f t="shared" ref="K152" si="360">SUM(K133:K151)</f>
        <v>1785000</v>
      </c>
      <c r="L152" s="97">
        <f t="shared" ref="L152" si="361">SUM(L133:L151)</f>
        <v>2082500</v>
      </c>
      <c r="M152" s="97">
        <f t="shared" ref="M152" si="362">SUM(M133:M151)</f>
        <v>2380000</v>
      </c>
      <c r="N152" s="97">
        <f t="shared" ref="N152" si="363">SUM(N133:N151)</f>
        <v>2618200</v>
      </c>
      <c r="O152" s="97">
        <f t="shared" ref="O152" si="364">SUM(O133:O151)</f>
        <v>2856400</v>
      </c>
      <c r="P152" s="97">
        <f t="shared" ref="P152" si="365">SUM(P133:P151)</f>
        <v>3094600</v>
      </c>
      <c r="Q152" s="97">
        <f t="shared" ref="Q152" si="366">SUM(Q133:Q151)</f>
        <v>3332800</v>
      </c>
      <c r="R152" s="97">
        <f t="shared" ref="R152" si="367">SUM(R133:R151)</f>
        <v>3571000</v>
      </c>
      <c r="S152" s="97">
        <f t="shared" ref="S152" si="368">SUM(S133:S151)</f>
        <v>3809200</v>
      </c>
      <c r="T152" s="97">
        <f t="shared" ref="T152" si="369">SUM(T133:T151)</f>
        <v>4047400</v>
      </c>
      <c r="U152" s="97">
        <f t="shared" ref="U152" si="370">SUM(U133:U151)</f>
        <v>4285600</v>
      </c>
      <c r="V152" s="97">
        <f t="shared" ref="V152" si="371">SUM(V133:V151)</f>
        <v>4523800</v>
      </c>
      <c r="W152" s="97">
        <f t="shared" ref="W152" si="372">SUM(W133:W151)</f>
        <v>4762000</v>
      </c>
      <c r="X152" s="97">
        <f t="shared" ref="X152" si="373">SUM(X133:X151)</f>
        <v>5000200</v>
      </c>
      <c r="Y152" s="97">
        <f t="shared" ref="Y152" si="374">SUM(Y133:Y151)</f>
        <v>5238400</v>
      </c>
      <c r="Z152" s="97">
        <f t="shared" ref="Z152" si="375">SUM(Z133:Z151)</f>
        <v>5476600</v>
      </c>
      <c r="AA152" s="97">
        <f t="shared" ref="AA152" si="376">SUM(AA133:AA151)</f>
        <v>5714800</v>
      </c>
      <c r="AB152" s="97">
        <f t="shared" ref="AB152" si="377">SUM(AB133:AB151)</f>
        <v>5953000</v>
      </c>
      <c r="AC152" s="97">
        <f t="shared" ref="AC152" si="378">SUM(AC133:AC151)</f>
        <v>6191200</v>
      </c>
      <c r="AD152" s="97">
        <f t="shared" ref="AD152" si="379">SUM(AD133:AD151)</f>
        <v>6429400</v>
      </c>
      <c r="AE152" s="97">
        <f t="shared" ref="AE152" si="380">SUM(AE133:AE151)</f>
        <v>6667600</v>
      </c>
      <c r="AF152" s="97">
        <f t="shared" ref="AF152" si="381">SUM(AF133:AF151)</f>
        <v>6905800</v>
      </c>
      <c r="AG152" s="97">
        <f t="shared" ref="AG152" si="382">SUM(AG133:AG151)</f>
        <v>7144000</v>
      </c>
      <c r="AH152" s="97">
        <f t="shared" ref="AH152" si="383">SUM(AH133:AH151)</f>
        <v>7468800</v>
      </c>
      <c r="AI152" s="97">
        <f t="shared" ref="AI152" si="384">SUM(AI133:AI151)</f>
        <v>7793600</v>
      </c>
      <c r="AJ152" s="97">
        <f t="shared" ref="AJ152" si="385">SUM(AJ133:AJ151)</f>
        <v>8118400</v>
      </c>
      <c r="AK152" s="97">
        <f t="shared" ref="AK152" si="386">SUM(AK133:AK151)</f>
        <v>8443200</v>
      </c>
      <c r="AL152" s="97">
        <f t="shared" ref="AL152" si="387">SUM(AL133:AL151)</f>
        <v>8768000</v>
      </c>
      <c r="AM152" s="97">
        <f t="shared" ref="AM152" si="388">SUM(AM133:AM151)</f>
        <v>9092800</v>
      </c>
      <c r="AN152" s="97">
        <f t="shared" ref="AN152" si="389">SUM(AN133:AN151)</f>
        <v>9417600</v>
      </c>
      <c r="AO152" s="97">
        <f t="shared" ref="AO152" si="390">SUM(AO133:AO151)</f>
        <v>9742400</v>
      </c>
      <c r="AP152" s="97">
        <f t="shared" ref="AP152" si="391">SUM(AP133:AP151)</f>
        <v>10067200</v>
      </c>
      <c r="AQ152" s="97">
        <f t="shared" ref="AQ152" si="392">SUM(AQ133:AQ151)</f>
        <v>10392000</v>
      </c>
      <c r="AR152" s="97">
        <f t="shared" ref="AR152" si="393">SUM(AR133:AR151)</f>
        <v>10760200</v>
      </c>
      <c r="AS152" s="97">
        <f t="shared" ref="AS152" si="394">SUM(AS133:AS151)</f>
        <v>11128400</v>
      </c>
      <c r="AT152" s="97">
        <f t="shared" ref="AT152" si="395">SUM(AT133:AT151)</f>
        <v>11496600</v>
      </c>
      <c r="AU152" s="97">
        <f t="shared" ref="AU152" si="396">SUM(AU133:AU151)</f>
        <v>11864800</v>
      </c>
      <c r="AV152" s="97">
        <f t="shared" ref="AV152" si="397">SUM(AV133:AV151)</f>
        <v>12233000</v>
      </c>
      <c r="AW152" s="97">
        <f t="shared" ref="AW152" si="398">SUM(AW133:AW151)</f>
        <v>12601200</v>
      </c>
      <c r="AX152" s="97">
        <f t="shared" ref="AX152" si="399">SUM(AX133:AX151)</f>
        <v>12969400</v>
      </c>
      <c r="AY152" s="97">
        <f>SUM(AY133:AY151)</f>
        <v>13337600</v>
      </c>
      <c r="AZ152" s="97">
        <f>SUM(AZ133:AZ151)</f>
        <v>13337600</v>
      </c>
      <c r="BA152" s="100">
        <f>SUM(BA133:BA151)</f>
        <v>307364800</v>
      </c>
    </row>
    <row r="153" spans="1:53">
      <c r="B153" s="2" t="s">
        <v>122</v>
      </c>
      <c r="C153" s="99">
        <f>NPV(0.04,C152:AZ152)</f>
        <v>87266127.397897705</v>
      </c>
      <c r="D153" s="96"/>
      <c r="E153" s="96"/>
      <c r="F153" s="96"/>
      <c r="G153" s="96"/>
      <c r="H153" s="96"/>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130"/>
    </row>
    <row r="154" spans="1:53">
      <c r="A154" s="2" t="s">
        <v>94</v>
      </c>
    </row>
    <row r="155" spans="1:53">
      <c r="A155" s="4" t="s">
        <v>0</v>
      </c>
      <c r="B155" s="11"/>
      <c r="C155" s="11">
        <v>1</v>
      </c>
      <c r="D155" s="11">
        <v>2</v>
      </c>
      <c r="E155" s="13">
        <v>3</v>
      </c>
      <c r="F155" s="13">
        <f>E155+1</f>
        <v>4</v>
      </c>
      <c r="G155" s="13">
        <f t="shared" ref="G155" si="400">F155+1</f>
        <v>5</v>
      </c>
      <c r="H155" s="13">
        <f t="shared" ref="H155" si="401">G155+1</f>
        <v>6</v>
      </c>
      <c r="I155" s="13">
        <f t="shared" ref="I155" si="402">H155+1</f>
        <v>7</v>
      </c>
      <c r="J155" s="13">
        <f t="shared" ref="J155" si="403">I155+1</f>
        <v>8</v>
      </c>
      <c r="K155" s="13">
        <f t="shared" ref="K155" si="404">J155+1</f>
        <v>9</v>
      </c>
      <c r="L155" s="13">
        <f t="shared" ref="L155" si="405">K155+1</f>
        <v>10</v>
      </c>
      <c r="M155" s="13">
        <f t="shared" ref="M155" si="406">L155+1</f>
        <v>11</v>
      </c>
      <c r="N155" s="13">
        <f t="shared" ref="N155" si="407">M155+1</f>
        <v>12</v>
      </c>
      <c r="O155" s="13">
        <f t="shared" ref="O155" si="408">N155+1</f>
        <v>13</v>
      </c>
      <c r="P155" s="13">
        <f t="shared" ref="P155" si="409">O155+1</f>
        <v>14</v>
      </c>
      <c r="Q155" s="13">
        <f t="shared" ref="Q155" si="410">P155+1</f>
        <v>15</v>
      </c>
      <c r="R155" s="13">
        <f t="shared" ref="R155" si="411">Q155+1</f>
        <v>16</v>
      </c>
      <c r="S155" s="13">
        <f t="shared" ref="S155" si="412">R155+1</f>
        <v>17</v>
      </c>
      <c r="T155" s="13">
        <f t="shared" ref="T155" si="413">S155+1</f>
        <v>18</v>
      </c>
      <c r="U155" s="13">
        <f t="shared" ref="U155" si="414">T155+1</f>
        <v>19</v>
      </c>
      <c r="V155" s="13">
        <f t="shared" ref="V155" si="415">U155+1</f>
        <v>20</v>
      </c>
      <c r="W155" s="13">
        <f t="shared" ref="W155" si="416">V155+1</f>
        <v>21</v>
      </c>
      <c r="X155" s="13">
        <f t="shared" ref="X155" si="417">W155+1</f>
        <v>22</v>
      </c>
      <c r="Y155" s="13">
        <f t="shared" ref="Y155" si="418">X155+1</f>
        <v>23</v>
      </c>
      <c r="Z155" s="13">
        <f t="shared" ref="Z155" si="419">Y155+1</f>
        <v>24</v>
      </c>
      <c r="AA155" s="13">
        <f>Z155+1</f>
        <v>25</v>
      </c>
      <c r="AB155" s="13">
        <f t="shared" ref="AB155" si="420">AA155+1</f>
        <v>26</v>
      </c>
      <c r="AC155" s="13">
        <f t="shared" ref="AC155" si="421">AB155+1</f>
        <v>27</v>
      </c>
      <c r="AD155" s="13">
        <f t="shared" ref="AD155" si="422">AC155+1</f>
        <v>28</v>
      </c>
      <c r="AE155" s="13">
        <f t="shared" ref="AE155" si="423">AD155+1</f>
        <v>29</v>
      </c>
      <c r="AF155" s="13">
        <f t="shared" ref="AF155" si="424">AE155+1</f>
        <v>30</v>
      </c>
      <c r="AG155" s="13">
        <f t="shared" ref="AG155" si="425">AF155+1</f>
        <v>31</v>
      </c>
      <c r="AH155" s="13">
        <f t="shared" ref="AH155" si="426">AG155+1</f>
        <v>32</v>
      </c>
      <c r="AI155" s="13">
        <f t="shared" ref="AI155" si="427">AH155+1</f>
        <v>33</v>
      </c>
      <c r="AJ155" s="13">
        <f t="shared" ref="AJ155" si="428">AI155+1</f>
        <v>34</v>
      </c>
      <c r="AK155" s="13">
        <f t="shared" ref="AK155" si="429">AJ155+1</f>
        <v>35</v>
      </c>
      <c r="AL155" s="13">
        <f t="shared" ref="AL155" si="430">AK155+1</f>
        <v>36</v>
      </c>
      <c r="AM155" s="13">
        <f t="shared" ref="AM155" si="431">AL155+1</f>
        <v>37</v>
      </c>
      <c r="AN155" s="13">
        <f t="shared" ref="AN155" si="432">AM155+1</f>
        <v>38</v>
      </c>
      <c r="AO155" s="13">
        <f t="shared" ref="AO155" si="433">AN155+1</f>
        <v>39</v>
      </c>
      <c r="AP155" s="13">
        <f t="shared" ref="AP155" si="434">AO155+1</f>
        <v>40</v>
      </c>
      <c r="AQ155" s="13">
        <f t="shared" ref="AQ155" si="435">AP155+1</f>
        <v>41</v>
      </c>
      <c r="AR155" s="13">
        <f t="shared" ref="AR155" si="436">AQ155+1</f>
        <v>42</v>
      </c>
      <c r="AS155" s="13">
        <f t="shared" ref="AS155" si="437">AR155+1</f>
        <v>43</v>
      </c>
      <c r="AT155" s="13">
        <f t="shared" ref="AT155" si="438">AS155+1</f>
        <v>44</v>
      </c>
      <c r="AU155" s="13">
        <f t="shared" ref="AU155" si="439">AT155+1</f>
        <v>45</v>
      </c>
      <c r="AV155" s="13">
        <f t="shared" ref="AV155" si="440">AU155+1</f>
        <v>46</v>
      </c>
      <c r="AW155" s="13">
        <f t="shared" ref="AW155" si="441">AV155+1</f>
        <v>47</v>
      </c>
      <c r="AX155" s="13">
        <f t="shared" ref="AX155" si="442">AW155+1</f>
        <v>48</v>
      </c>
      <c r="AY155" s="13">
        <v>49</v>
      </c>
      <c r="AZ155" s="13">
        <v>50</v>
      </c>
      <c r="BA155" s="125" t="s">
        <v>22</v>
      </c>
    </row>
    <row r="156" spans="1:53">
      <c r="A156" s="87" t="s">
        <v>2</v>
      </c>
      <c r="B156" s="108"/>
      <c r="C156" s="101">
        <f>C133+C87+C64</f>
        <v>580500</v>
      </c>
      <c r="D156" s="101">
        <f t="shared" ref="D156:AZ156" si="443">D133+D87+D64</f>
        <v>580500</v>
      </c>
      <c r="E156" s="101">
        <f t="shared" si="443"/>
        <v>4450500</v>
      </c>
      <c r="F156" s="101">
        <f t="shared" si="443"/>
        <v>4489200</v>
      </c>
      <c r="G156" s="101">
        <f t="shared" si="443"/>
        <v>4527900</v>
      </c>
      <c r="H156" s="101">
        <f t="shared" si="443"/>
        <v>4566600</v>
      </c>
      <c r="I156" s="101">
        <f t="shared" si="443"/>
        <v>4605300</v>
      </c>
      <c r="J156" s="101">
        <f t="shared" si="443"/>
        <v>4644000</v>
      </c>
      <c r="K156" s="101">
        <f t="shared" si="443"/>
        <v>4567200</v>
      </c>
      <c r="L156" s="101">
        <f t="shared" si="443"/>
        <v>4605900</v>
      </c>
      <c r="M156" s="101">
        <f t="shared" si="443"/>
        <v>3874600</v>
      </c>
      <c r="N156" s="101">
        <f t="shared" si="443"/>
        <v>3905600</v>
      </c>
      <c r="O156" s="101">
        <f t="shared" si="443"/>
        <v>3936600</v>
      </c>
      <c r="P156" s="101">
        <f t="shared" si="443"/>
        <v>3967600</v>
      </c>
      <c r="Q156" s="101">
        <f t="shared" si="443"/>
        <v>3998600</v>
      </c>
      <c r="R156" s="101">
        <f t="shared" si="443"/>
        <v>4029600</v>
      </c>
      <c r="S156" s="101">
        <f t="shared" si="443"/>
        <v>4060600</v>
      </c>
      <c r="T156" s="101">
        <f t="shared" si="443"/>
        <v>4091600</v>
      </c>
      <c r="U156" s="101">
        <f t="shared" si="443"/>
        <v>4122600</v>
      </c>
      <c r="V156" s="101">
        <f t="shared" si="443"/>
        <v>4153600</v>
      </c>
      <c r="W156" s="101">
        <f t="shared" si="443"/>
        <v>4184600</v>
      </c>
      <c r="X156" s="101">
        <f t="shared" si="443"/>
        <v>4215600</v>
      </c>
      <c r="Y156" s="101">
        <f t="shared" si="443"/>
        <v>4246600</v>
      </c>
      <c r="Z156" s="101">
        <f t="shared" si="443"/>
        <v>4277600</v>
      </c>
      <c r="AA156" s="101">
        <f t="shared" si="443"/>
        <v>4308600</v>
      </c>
      <c r="AB156" s="101">
        <f t="shared" si="443"/>
        <v>4339600</v>
      </c>
      <c r="AC156" s="101">
        <f t="shared" si="443"/>
        <v>4370600</v>
      </c>
      <c r="AD156" s="101">
        <f t="shared" si="443"/>
        <v>4401600</v>
      </c>
      <c r="AE156" s="101">
        <f t="shared" si="443"/>
        <v>4432600</v>
      </c>
      <c r="AF156" s="101">
        <f t="shared" si="443"/>
        <v>4463600</v>
      </c>
      <c r="AG156" s="101">
        <f t="shared" si="443"/>
        <v>4494600</v>
      </c>
      <c r="AH156" s="101">
        <f t="shared" si="443"/>
        <v>4525600</v>
      </c>
      <c r="AI156" s="101">
        <f t="shared" si="443"/>
        <v>4556600</v>
      </c>
      <c r="AJ156" s="101">
        <f t="shared" si="443"/>
        <v>4587600</v>
      </c>
      <c r="AK156" s="101">
        <f t="shared" si="443"/>
        <v>4618600</v>
      </c>
      <c r="AL156" s="101">
        <f t="shared" si="443"/>
        <v>4649600</v>
      </c>
      <c r="AM156" s="101">
        <f t="shared" si="443"/>
        <v>4680600</v>
      </c>
      <c r="AN156" s="101">
        <f t="shared" si="443"/>
        <v>4711600</v>
      </c>
      <c r="AO156" s="101">
        <f t="shared" si="443"/>
        <v>4742600</v>
      </c>
      <c r="AP156" s="101">
        <f t="shared" si="443"/>
        <v>4773600</v>
      </c>
      <c r="AQ156" s="101">
        <f t="shared" si="443"/>
        <v>4804600</v>
      </c>
      <c r="AR156" s="101">
        <f t="shared" si="443"/>
        <v>4835600</v>
      </c>
      <c r="AS156" s="101">
        <f t="shared" si="443"/>
        <v>4866600</v>
      </c>
      <c r="AT156" s="101">
        <f t="shared" si="443"/>
        <v>4897600</v>
      </c>
      <c r="AU156" s="101">
        <f t="shared" si="443"/>
        <v>4928600</v>
      </c>
      <c r="AV156" s="101">
        <f t="shared" si="443"/>
        <v>4959600</v>
      </c>
      <c r="AW156" s="101">
        <f t="shared" si="443"/>
        <v>4990600</v>
      </c>
      <c r="AX156" s="101">
        <f t="shared" si="443"/>
        <v>5021600</v>
      </c>
      <c r="AY156" s="101">
        <f t="shared" si="443"/>
        <v>4587600</v>
      </c>
      <c r="AZ156" s="101">
        <f t="shared" si="443"/>
        <v>4587600</v>
      </c>
      <c r="BA156" s="46">
        <f>SUM(C156:AZ156)</f>
        <v>215820600</v>
      </c>
    </row>
    <row r="157" spans="1:53">
      <c r="A157" s="87" t="s">
        <v>3</v>
      </c>
      <c r="B157" s="108"/>
      <c r="C157" s="101">
        <f t="shared" ref="C157:AZ157" si="444">C134+C88+C65</f>
        <v>397500</v>
      </c>
      <c r="D157" s="101">
        <f t="shared" si="444"/>
        <v>397500</v>
      </c>
      <c r="E157" s="101">
        <f t="shared" si="444"/>
        <v>3047500</v>
      </c>
      <c r="F157" s="101">
        <f t="shared" si="444"/>
        <v>3074000</v>
      </c>
      <c r="G157" s="101">
        <f t="shared" si="444"/>
        <v>3100500</v>
      </c>
      <c r="H157" s="101">
        <f t="shared" si="444"/>
        <v>3127000</v>
      </c>
      <c r="I157" s="101">
        <f t="shared" si="444"/>
        <v>3153500</v>
      </c>
      <c r="J157" s="101">
        <f t="shared" si="444"/>
        <v>3180000</v>
      </c>
      <c r="K157" s="101">
        <f t="shared" si="444"/>
        <v>3127000</v>
      </c>
      <c r="L157" s="101">
        <f t="shared" si="444"/>
        <v>3153500</v>
      </c>
      <c r="M157" s="101">
        <f t="shared" si="444"/>
        <v>2650000</v>
      </c>
      <c r="N157" s="101">
        <f t="shared" si="444"/>
        <v>2671200</v>
      </c>
      <c r="O157" s="101">
        <f t="shared" si="444"/>
        <v>2692400</v>
      </c>
      <c r="P157" s="101">
        <f t="shared" si="444"/>
        <v>2713600</v>
      </c>
      <c r="Q157" s="101">
        <f t="shared" si="444"/>
        <v>2734800</v>
      </c>
      <c r="R157" s="101">
        <f t="shared" si="444"/>
        <v>2756000</v>
      </c>
      <c r="S157" s="101">
        <f t="shared" si="444"/>
        <v>2777200</v>
      </c>
      <c r="T157" s="101">
        <f t="shared" si="444"/>
        <v>2798400</v>
      </c>
      <c r="U157" s="101">
        <f t="shared" si="444"/>
        <v>2819600</v>
      </c>
      <c r="V157" s="101">
        <f t="shared" si="444"/>
        <v>2840800</v>
      </c>
      <c r="W157" s="101">
        <f t="shared" si="444"/>
        <v>2862000</v>
      </c>
      <c r="X157" s="101">
        <f t="shared" si="444"/>
        <v>2883200</v>
      </c>
      <c r="Y157" s="101">
        <f t="shared" si="444"/>
        <v>2904400</v>
      </c>
      <c r="Z157" s="101">
        <f t="shared" si="444"/>
        <v>2925600</v>
      </c>
      <c r="AA157" s="101">
        <f t="shared" si="444"/>
        <v>2946800</v>
      </c>
      <c r="AB157" s="101">
        <f t="shared" si="444"/>
        <v>2968000</v>
      </c>
      <c r="AC157" s="101">
        <f t="shared" si="444"/>
        <v>2989200</v>
      </c>
      <c r="AD157" s="101">
        <f t="shared" si="444"/>
        <v>3010400</v>
      </c>
      <c r="AE157" s="101">
        <f t="shared" si="444"/>
        <v>3031600</v>
      </c>
      <c r="AF157" s="101">
        <f t="shared" si="444"/>
        <v>3052800</v>
      </c>
      <c r="AG157" s="101">
        <f t="shared" si="444"/>
        <v>3074000</v>
      </c>
      <c r="AH157" s="101">
        <f t="shared" si="444"/>
        <v>3095200</v>
      </c>
      <c r="AI157" s="101">
        <f t="shared" si="444"/>
        <v>3116400</v>
      </c>
      <c r="AJ157" s="101">
        <f t="shared" si="444"/>
        <v>3137600</v>
      </c>
      <c r="AK157" s="101">
        <f t="shared" si="444"/>
        <v>3158800</v>
      </c>
      <c r="AL157" s="101">
        <f t="shared" si="444"/>
        <v>3180000</v>
      </c>
      <c r="AM157" s="101">
        <f t="shared" si="444"/>
        <v>3201200</v>
      </c>
      <c r="AN157" s="101">
        <f t="shared" si="444"/>
        <v>3222400</v>
      </c>
      <c r="AO157" s="101">
        <f t="shared" si="444"/>
        <v>3243600</v>
      </c>
      <c r="AP157" s="101">
        <f t="shared" si="444"/>
        <v>3264800</v>
      </c>
      <c r="AQ157" s="101">
        <f t="shared" si="444"/>
        <v>3286000</v>
      </c>
      <c r="AR157" s="101">
        <f t="shared" si="444"/>
        <v>3307200</v>
      </c>
      <c r="AS157" s="101">
        <f t="shared" si="444"/>
        <v>3328400</v>
      </c>
      <c r="AT157" s="101">
        <f t="shared" si="444"/>
        <v>3349600</v>
      </c>
      <c r="AU157" s="101">
        <f t="shared" si="444"/>
        <v>3370800</v>
      </c>
      <c r="AV157" s="101">
        <f t="shared" si="444"/>
        <v>3392000</v>
      </c>
      <c r="AW157" s="101">
        <f t="shared" si="444"/>
        <v>3413200</v>
      </c>
      <c r="AX157" s="101">
        <f t="shared" si="444"/>
        <v>3434400</v>
      </c>
      <c r="AY157" s="101">
        <f t="shared" si="444"/>
        <v>3137600</v>
      </c>
      <c r="AZ157" s="101">
        <f t="shared" si="444"/>
        <v>3137600</v>
      </c>
      <c r="BA157" s="46">
        <f t="shared" ref="BA157:BA174" si="445">SUM(C157:AZ157)</f>
        <v>147636800</v>
      </c>
    </row>
    <row r="158" spans="1:53">
      <c r="A158" s="87" t="s">
        <v>4</v>
      </c>
      <c r="B158" s="108"/>
      <c r="C158" s="101">
        <f t="shared" ref="C158:AZ158" si="446">C135+C89+C66</f>
        <v>931500</v>
      </c>
      <c r="D158" s="101">
        <f t="shared" si="446"/>
        <v>931500</v>
      </c>
      <c r="E158" s="101">
        <f t="shared" si="446"/>
        <v>7141500</v>
      </c>
      <c r="F158" s="101">
        <f t="shared" si="446"/>
        <v>7203600</v>
      </c>
      <c r="G158" s="101">
        <f t="shared" si="446"/>
        <v>7265700</v>
      </c>
      <c r="H158" s="101">
        <f t="shared" si="446"/>
        <v>7327800</v>
      </c>
      <c r="I158" s="101">
        <f t="shared" si="446"/>
        <v>7389900</v>
      </c>
      <c r="J158" s="101">
        <f t="shared" si="446"/>
        <v>7452000</v>
      </c>
      <c r="K158" s="101">
        <f t="shared" si="446"/>
        <v>7328100</v>
      </c>
      <c r="L158" s="101">
        <f t="shared" si="446"/>
        <v>7390200</v>
      </c>
      <c r="M158" s="101">
        <f t="shared" si="446"/>
        <v>6212300</v>
      </c>
      <c r="N158" s="101">
        <f t="shared" si="446"/>
        <v>6262000</v>
      </c>
      <c r="O158" s="101">
        <f t="shared" si="446"/>
        <v>6311700</v>
      </c>
      <c r="P158" s="101">
        <f t="shared" si="446"/>
        <v>6361400</v>
      </c>
      <c r="Q158" s="101">
        <f t="shared" si="446"/>
        <v>6411100</v>
      </c>
      <c r="R158" s="101">
        <f t="shared" si="446"/>
        <v>6460800</v>
      </c>
      <c r="S158" s="101">
        <f t="shared" si="446"/>
        <v>6510500</v>
      </c>
      <c r="T158" s="101">
        <f t="shared" si="446"/>
        <v>6560200</v>
      </c>
      <c r="U158" s="101">
        <f t="shared" si="446"/>
        <v>6609900</v>
      </c>
      <c r="V158" s="101">
        <f t="shared" si="446"/>
        <v>6659600</v>
      </c>
      <c r="W158" s="101">
        <f t="shared" si="446"/>
        <v>6709300</v>
      </c>
      <c r="X158" s="101">
        <f t="shared" si="446"/>
        <v>6759000</v>
      </c>
      <c r="Y158" s="101">
        <f t="shared" si="446"/>
        <v>6808700</v>
      </c>
      <c r="Z158" s="101">
        <f t="shared" si="446"/>
        <v>6858400</v>
      </c>
      <c r="AA158" s="101">
        <f t="shared" si="446"/>
        <v>6908100</v>
      </c>
      <c r="AB158" s="101">
        <f t="shared" si="446"/>
        <v>6957800</v>
      </c>
      <c r="AC158" s="101">
        <f t="shared" si="446"/>
        <v>7007500</v>
      </c>
      <c r="AD158" s="101">
        <f t="shared" si="446"/>
        <v>7057200</v>
      </c>
      <c r="AE158" s="101">
        <f t="shared" si="446"/>
        <v>7106900</v>
      </c>
      <c r="AF158" s="101">
        <f t="shared" si="446"/>
        <v>7156600</v>
      </c>
      <c r="AG158" s="101">
        <f t="shared" si="446"/>
        <v>7206300</v>
      </c>
      <c r="AH158" s="101">
        <f t="shared" si="446"/>
        <v>7256000</v>
      </c>
      <c r="AI158" s="101">
        <f t="shared" si="446"/>
        <v>7305700</v>
      </c>
      <c r="AJ158" s="101">
        <f t="shared" si="446"/>
        <v>7355400</v>
      </c>
      <c r="AK158" s="101">
        <f t="shared" si="446"/>
        <v>7405100</v>
      </c>
      <c r="AL158" s="101">
        <f t="shared" si="446"/>
        <v>7454800</v>
      </c>
      <c r="AM158" s="101">
        <f t="shared" si="446"/>
        <v>7504500</v>
      </c>
      <c r="AN158" s="101">
        <f t="shared" si="446"/>
        <v>7554200</v>
      </c>
      <c r="AO158" s="101">
        <f t="shared" si="446"/>
        <v>7603900</v>
      </c>
      <c r="AP158" s="101">
        <f t="shared" si="446"/>
        <v>7653600</v>
      </c>
      <c r="AQ158" s="101">
        <f t="shared" si="446"/>
        <v>7703300</v>
      </c>
      <c r="AR158" s="101">
        <f t="shared" si="446"/>
        <v>7753000</v>
      </c>
      <c r="AS158" s="101">
        <f t="shared" si="446"/>
        <v>7802700</v>
      </c>
      <c r="AT158" s="101">
        <f t="shared" si="446"/>
        <v>7852400</v>
      </c>
      <c r="AU158" s="101">
        <f t="shared" si="446"/>
        <v>7902100</v>
      </c>
      <c r="AV158" s="101">
        <f t="shared" si="446"/>
        <v>7951800</v>
      </c>
      <c r="AW158" s="101">
        <f t="shared" si="446"/>
        <v>8001500</v>
      </c>
      <c r="AX158" s="101">
        <f t="shared" si="446"/>
        <v>8051200</v>
      </c>
      <c r="AY158" s="101">
        <f t="shared" si="446"/>
        <v>7355400</v>
      </c>
      <c r="AZ158" s="101">
        <f t="shared" si="446"/>
        <v>7355400</v>
      </c>
      <c r="BA158" s="46">
        <f t="shared" si="445"/>
        <v>346079100</v>
      </c>
    </row>
    <row r="159" spans="1:53">
      <c r="A159" s="87" t="s">
        <v>5</v>
      </c>
      <c r="B159" s="108"/>
      <c r="C159" s="101">
        <f t="shared" ref="C159:AZ159" si="447">C136+C90+C67</f>
        <v>175500</v>
      </c>
      <c r="D159" s="101">
        <f t="shared" si="447"/>
        <v>175500</v>
      </c>
      <c r="E159" s="101">
        <f t="shared" si="447"/>
        <v>1345500</v>
      </c>
      <c r="F159" s="101">
        <f t="shared" si="447"/>
        <v>1357200</v>
      </c>
      <c r="G159" s="101">
        <f t="shared" si="447"/>
        <v>1368900</v>
      </c>
      <c r="H159" s="101">
        <f t="shared" si="447"/>
        <v>1380600</v>
      </c>
      <c r="I159" s="101">
        <f t="shared" si="447"/>
        <v>1392300</v>
      </c>
      <c r="J159" s="101">
        <f t="shared" si="447"/>
        <v>1404000</v>
      </c>
      <c r="K159" s="101">
        <f t="shared" si="447"/>
        <v>1381200</v>
      </c>
      <c r="L159" s="101">
        <f t="shared" si="447"/>
        <v>1392900</v>
      </c>
      <c r="M159" s="101">
        <f t="shared" si="447"/>
        <v>1174600</v>
      </c>
      <c r="N159" s="101">
        <f t="shared" si="447"/>
        <v>1184000</v>
      </c>
      <c r="O159" s="101">
        <f t="shared" si="447"/>
        <v>1193400</v>
      </c>
      <c r="P159" s="101">
        <f t="shared" si="447"/>
        <v>1202800</v>
      </c>
      <c r="Q159" s="101">
        <f t="shared" si="447"/>
        <v>1212200</v>
      </c>
      <c r="R159" s="101">
        <f t="shared" si="447"/>
        <v>1221600</v>
      </c>
      <c r="S159" s="101">
        <f t="shared" si="447"/>
        <v>1231000</v>
      </c>
      <c r="T159" s="101">
        <f t="shared" si="447"/>
        <v>1240400</v>
      </c>
      <c r="U159" s="101">
        <f t="shared" si="447"/>
        <v>1249800</v>
      </c>
      <c r="V159" s="101">
        <f t="shared" si="447"/>
        <v>1259200</v>
      </c>
      <c r="W159" s="101">
        <f t="shared" si="447"/>
        <v>1268600</v>
      </c>
      <c r="X159" s="101">
        <f t="shared" si="447"/>
        <v>1278000</v>
      </c>
      <c r="Y159" s="101">
        <f t="shared" si="447"/>
        <v>1287400</v>
      </c>
      <c r="Z159" s="101">
        <f t="shared" si="447"/>
        <v>1296800</v>
      </c>
      <c r="AA159" s="101">
        <f t="shared" si="447"/>
        <v>1306200</v>
      </c>
      <c r="AB159" s="101">
        <f t="shared" si="447"/>
        <v>1315600</v>
      </c>
      <c r="AC159" s="101">
        <f t="shared" si="447"/>
        <v>1325000</v>
      </c>
      <c r="AD159" s="101">
        <f t="shared" si="447"/>
        <v>1334400</v>
      </c>
      <c r="AE159" s="101">
        <f t="shared" si="447"/>
        <v>1343800</v>
      </c>
      <c r="AF159" s="101">
        <f t="shared" si="447"/>
        <v>1353200</v>
      </c>
      <c r="AG159" s="101">
        <f t="shared" si="447"/>
        <v>1362600</v>
      </c>
      <c r="AH159" s="101">
        <f t="shared" si="447"/>
        <v>1372000</v>
      </c>
      <c r="AI159" s="101">
        <f t="shared" si="447"/>
        <v>1381400</v>
      </c>
      <c r="AJ159" s="101">
        <f t="shared" si="447"/>
        <v>1390800</v>
      </c>
      <c r="AK159" s="101">
        <f t="shared" si="447"/>
        <v>1400200</v>
      </c>
      <c r="AL159" s="101">
        <f t="shared" si="447"/>
        <v>1409600</v>
      </c>
      <c r="AM159" s="101">
        <f t="shared" si="447"/>
        <v>1419000</v>
      </c>
      <c r="AN159" s="101">
        <f t="shared" si="447"/>
        <v>1428400</v>
      </c>
      <c r="AO159" s="101">
        <f t="shared" si="447"/>
        <v>1437800</v>
      </c>
      <c r="AP159" s="101">
        <f t="shared" si="447"/>
        <v>1447200</v>
      </c>
      <c r="AQ159" s="101">
        <f t="shared" si="447"/>
        <v>1456600</v>
      </c>
      <c r="AR159" s="101">
        <f t="shared" si="447"/>
        <v>1466000</v>
      </c>
      <c r="AS159" s="101">
        <f t="shared" si="447"/>
        <v>1475400</v>
      </c>
      <c r="AT159" s="101">
        <f t="shared" si="447"/>
        <v>1484800</v>
      </c>
      <c r="AU159" s="101">
        <f t="shared" si="447"/>
        <v>1494200</v>
      </c>
      <c r="AV159" s="101">
        <f t="shared" si="447"/>
        <v>1503600</v>
      </c>
      <c r="AW159" s="101">
        <f t="shared" si="447"/>
        <v>1513000</v>
      </c>
      <c r="AX159" s="101">
        <f t="shared" si="447"/>
        <v>1522400</v>
      </c>
      <c r="AY159" s="101">
        <f t="shared" si="447"/>
        <v>1390800</v>
      </c>
      <c r="AZ159" s="101">
        <f t="shared" si="447"/>
        <v>1390800</v>
      </c>
      <c r="BA159" s="46">
        <f t="shared" si="445"/>
        <v>65398200</v>
      </c>
    </row>
    <row r="160" spans="1:53">
      <c r="A160" s="87" t="s">
        <v>6</v>
      </c>
      <c r="B160" s="108"/>
      <c r="C160" s="101">
        <f t="shared" ref="C160:AZ160" si="448">C137+C91+C68</f>
        <v>375000</v>
      </c>
      <c r="D160" s="101">
        <f t="shared" si="448"/>
        <v>375000</v>
      </c>
      <c r="E160" s="101">
        <f t="shared" si="448"/>
        <v>2875000</v>
      </c>
      <c r="F160" s="101">
        <f t="shared" si="448"/>
        <v>2900000</v>
      </c>
      <c r="G160" s="101">
        <f t="shared" si="448"/>
        <v>2925000</v>
      </c>
      <c r="H160" s="101">
        <f t="shared" si="448"/>
        <v>2950000</v>
      </c>
      <c r="I160" s="101">
        <f t="shared" si="448"/>
        <v>2975000</v>
      </c>
      <c r="J160" s="101">
        <f t="shared" si="448"/>
        <v>3000000</v>
      </c>
      <c r="K160" s="101">
        <f t="shared" si="448"/>
        <v>2950000</v>
      </c>
      <c r="L160" s="101">
        <f t="shared" si="448"/>
        <v>2975000</v>
      </c>
      <c r="M160" s="101">
        <f t="shared" si="448"/>
        <v>2500000</v>
      </c>
      <c r="N160" s="101">
        <f t="shared" si="448"/>
        <v>2520000</v>
      </c>
      <c r="O160" s="101">
        <f t="shared" si="448"/>
        <v>2540000</v>
      </c>
      <c r="P160" s="101">
        <f t="shared" si="448"/>
        <v>2560000</v>
      </c>
      <c r="Q160" s="101">
        <f t="shared" si="448"/>
        <v>2580000</v>
      </c>
      <c r="R160" s="101">
        <f t="shared" si="448"/>
        <v>2600000</v>
      </c>
      <c r="S160" s="101">
        <f t="shared" si="448"/>
        <v>2620000</v>
      </c>
      <c r="T160" s="101">
        <f t="shared" si="448"/>
        <v>2640000</v>
      </c>
      <c r="U160" s="101">
        <f t="shared" si="448"/>
        <v>2660000</v>
      </c>
      <c r="V160" s="101">
        <f t="shared" si="448"/>
        <v>2680000</v>
      </c>
      <c r="W160" s="101">
        <f t="shared" si="448"/>
        <v>2700000</v>
      </c>
      <c r="X160" s="101">
        <f t="shared" si="448"/>
        <v>2720000</v>
      </c>
      <c r="Y160" s="101">
        <f t="shared" si="448"/>
        <v>2740000</v>
      </c>
      <c r="Z160" s="101">
        <f t="shared" si="448"/>
        <v>2760000</v>
      </c>
      <c r="AA160" s="101">
        <f t="shared" si="448"/>
        <v>2780000</v>
      </c>
      <c r="AB160" s="101">
        <f t="shared" si="448"/>
        <v>2800000</v>
      </c>
      <c r="AC160" s="101">
        <f t="shared" si="448"/>
        <v>2820000</v>
      </c>
      <c r="AD160" s="101">
        <f t="shared" si="448"/>
        <v>2840000</v>
      </c>
      <c r="AE160" s="101">
        <f t="shared" si="448"/>
        <v>2860000</v>
      </c>
      <c r="AF160" s="101">
        <f t="shared" si="448"/>
        <v>2880000</v>
      </c>
      <c r="AG160" s="101">
        <f t="shared" si="448"/>
        <v>2900000</v>
      </c>
      <c r="AH160" s="101">
        <f t="shared" si="448"/>
        <v>2920000</v>
      </c>
      <c r="AI160" s="101">
        <f t="shared" si="448"/>
        <v>2940000</v>
      </c>
      <c r="AJ160" s="101">
        <f t="shared" si="448"/>
        <v>2960000</v>
      </c>
      <c r="AK160" s="101">
        <f t="shared" si="448"/>
        <v>2980000</v>
      </c>
      <c r="AL160" s="101">
        <f t="shared" si="448"/>
        <v>3000000</v>
      </c>
      <c r="AM160" s="101">
        <f t="shared" si="448"/>
        <v>3020000</v>
      </c>
      <c r="AN160" s="101">
        <f t="shared" si="448"/>
        <v>3040000</v>
      </c>
      <c r="AO160" s="101">
        <f t="shared" si="448"/>
        <v>3060000</v>
      </c>
      <c r="AP160" s="101">
        <f t="shared" si="448"/>
        <v>3080000</v>
      </c>
      <c r="AQ160" s="101">
        <f t="shared" si="448"/>
        <v>3100000</v>
      </c>
      <c r="AR160" s="101">
        <f t="shared" si="448"/>
        <v>3120000</v>
      </c>
      <c r="AS160" s="101">
        <f t="shared" si="448"/>
        <v>3140000</v>
      </c>
      <c r="AT160" s="101">
        <f t="shared" si="448"/>
        <v>3160000</v>
      </c>
      <c r="AU160" s="101">
        <f t="shared" si="448"/>
        <v>3180000</v>
      </c>
      <c r="AV160" s="101">
        <f t="shared" si="448"/>
        <v>3200000</v>
      </c>
      <c r="AW160" s="101">
        <f t="shared" si="448"/>
        <v>3220000</v>
      </c>
      <c r="AX160" s="101">
        <f t="shared" si="448"/>
        <v>3240000</v>
      </c>
      <c r="AY160" s="101">
        <f t="shared" si="448"/>
        <v>2960000</v>
      </c>
      <c r="AZ160" s="101">
        <f t="shared" si="448"/>
        <v>2960000</v>
      </c>
      <c r="BA160" s="46">
        <f t="shared" si="445"/>
        <v>139280000</v>
      </c>
    </row>
    <row r="161" spans="1:53">
      <c r="A161" s="87" t="s">
        <v>7</v>
      </c>
      <c r="B161" s="108"/>
      <c r="C161" s="101">
        <f t="shared" ref="C161:AZ161" si="449">C138+C92+C69</f>
        <v>456000</v>
      </c>
      <c r="D161" s="101">
        <f t="shared" si="449"/>
        <v>456000</v>
      </c>
      <c r="E161" s="101">
        <f t="shared" si="449"/>
        <v>3496000</v>
      </c>
      <c r="F161" s="101">
        <f t="shared" si="449"/>
        <v>3526400</v>
      </c>
      <c r="G161" s="101">
        <f t="shared" si="449"/>
        <v>3556800</v>
      </c>
      <c r="H161" s="101">
        <f t="shared" si="449"/>
        <v>3587200</v>
      </c>
      <c r="I161" s="101">
        <f t="shared" si="449"/>
        <v>3617600</v>
      </c>
      <c r="J161" s="101">
        <f t="shared" si="449"/>
        <v>3648000</v>
      </c>
      <c r="K161" s="101">
        <f t="shared" si="449"/>
        <v>3586900</v>
      </c>
      <c r="L161" s="101">
        <f t="shared" si="449"/>
        <v>3617300</v>
      </c>
      <c r="M161" s="101">
        <f t="shared" si="449"/>
        <v>3037700</v>
      </c>
      <c r="N161" s="101">
        <f t="shared" si="449"/>
        <v>3062000</v>
      </c>
      <c r="O161" s="101">
        <f t="shared" si="449"/>
        <v>3086300</v>
      </c>
      <c r="P161" s="101">
        <f t="shared" si="449"/>
        <v>3110600</v>
      </c>
      <c r="Q161" s="101">
        <f t="shared" si="449"/>
        <v>3134900</v>
      </c>
      <c r="R161" s="101">
        <f t="shared" si="449"/>
        <v>3159200</v>
      </c>
      <c r="S161" s="101">
        <f t="shared" si="449"/>
        <v>3183500</v>
      </c>
      <c r="T161" s="101">
        <f t="shared" si="449"/>
        <v>3207800</v>
      </c>
      <c r="U161" s="101">
        <f t="shared" si="449"/>
        <v>3232100</v>
      </c>
      <c r="V161" s="101">
        <f t="shared" si="449"/>
        <v>3256400</v>
      </c>
      <c r="W161" s="101">
        <f t="shared" si="449"/>
        <v>3280700</v>
      </c>
      <c r="X161" s="101">
        <f t="shared" si="449"/>
        <v>3305000</v>
      </c>
      <c r="Y161" s="101">
        <f t="shared" si="449"/>
        <v>3329300</v>
      </c>
      <c r="Z161" s="101">
        <f t="shared" si="449"/>
        <v>3353600</v>
      </c>
      <c r="AA161" s="101">
        <f t="shared" si="449"/>
        <v>3377900</v>
      </c>
      <c r="AB161" s="101">
        <f t="shared" si="449"/>
        <v>3402200</v>
      </c>
      <c r="AC161" s="101">
        <f t="shared" si="449"/>
        <v>3426500</v>
      </c>
      <c r="AD161" s="101">
        <f t="shared" si="449"/>
        <v>3450800</v>
      </c>
      <c r="AE161" s="101">
        <f t="shared" si="449"/>
        <v>3475100</v>
      </c>
      <c r="AF161" s="101">
        <f t="shared" si="449"/>
        <v>3499400</v>
      </c>
      <c r="AG161" s="101">
        <f t="shared" si="449"/>
        <v>3523700</v>
      </c>
      <c r="AH161" s="101">
        <f t="shared" si="449"/>
        <v>3548000</v>
      </c>
      <c r="AI161" s="101">
        <f t="shared" si="449"/>
        <v>3572300</v>
      </c>
      <c r="AJ161" s="101">
        <f t="shared" si="449"/>
        <v>3596600</v>
      </c>
      <c r="AK161" s="101">
        <f t="shared" si="449"/>
        <v>3620900</v>
      </c>
      <c r="AL161" s="101">
        <f t="shared" si="449"/>
        <v>3645200</v>
      </c>
      <c r="AM161" s="101">
        <f t="shared" si="449"/>
        <v>3669500</v>
      </c>
      <c r="AN161" s="101">
        <f t="shared" si="449"/>
        <v>3693800</v>
      </c>
      <c r="AO161" s="101">
        <f t="shared" si="449"/>
        <v>3718100</v>
      </c>
      <c r="AP161" s="101">
        <f t="shared" si="449"/>
        <v>3742400</v>
      </c>
      <c r="AQ161" s="101">
        <f t="shared" si="449"/>
        <v>3766700</v>
      </c>
      <c r="AR161" s="101">
        <f t="shared" si="449"/>
        <v>3791000</v>
      </c>
      <c r="AS161" s="101">
        <f t="shared" si="449"/>
        <v>3815300</v>
      </c>
      <c r="AT161" s="101">
        <f t="shared" si="449"/>
        <v>3839600</v>
      </c>
      <c r="AU161" s="101">
        <f t="shared" si="449"/>
        <v>3863900</v>
      </c>
      <c r="AV161" s="101">
        <f t="shared" si="449"/>
        <v>3888200</v>
      </c>
      <c r="AW161" s="101">
        <f t="shared" si="449"/>
        <v>3912500</v>
      </c>
      <c r="AX161" s="101">
        <f t="shared" si="449"/>
        <v>3936800</v>
      </c>
      <c r="AY161" s="101">
        <f t="shared" si="449"/>
        <v>3596600</v>
      </c>
      <c r="AZ161" s="101">
        <f t="shared" si="449"/>
        <v>3596600</v>
      </c>
      <c r="BA161" s="46">
        <f t="shared" si="445"/>
        <v>169256900</v>
      </c>
    </row>
    <row r="162" spans="1:53">
      <c r="A162" s="87" t="s">
        <v>8</v>
      </c>
      <c r="B162" s="108"/>
      <c r="C162" s="101">
        <f t="shared" ref="C162:AZ162" si="450">C139+C93+C70</f>
        <v>336000</v>
      </c>
      <c r="D162" s="101">
        <f t="shared" si="450"/>
        <v>336000</v>
      </c>
      <c r="E162" s="101">
        <f t="shared" si="450"/>
        <v>2576000</v>
      </c>
      <c r="F162" s="101">
        <f t="shared" si="450"/>
        <v>2598400</v>
      </c>
      <c r="G162" s="101">
        <f t="shared" si="450"/>
        <v>2620800</v>
      </c>
      <c r="H162" s="101">
        <f t="shared" si="450"/>
        <v>2643200</v>
      </c>
      <c r="I162" s="101">
        <f t="shared" si="450"/>
        <v>2665600</v>
      </c>
      <c r="J162" s="101">
        <f t="shared" si="450"/>
        <v>2688000</v>
      </c>
      <c r="K162" s="101">
        <f t="shared" si="450"/>
        <v>2642900</v>
      </c>
      <c r="L162" s="101">
        <f t="shared" si="450"/>
        <v>2665300</v>
      </c>
      <c r="M162" s="101">
        <f t="shared" si="450"/>
        <v>2237700</v>
      </c>
      <c r="N162" s="101">
        <f t="shared" si="450"/>
        <v>2255600</v>
      </c>
      <c r="O162" s="101">
        <f t="shared" si="450"/>
        <v>2273500</v>
      </c>
      <c r="P162" s="101">
        <f t="shared" si="450"/>
        <v>2291400</v>
      </c>
      <c r="Q162" s="101">
        <f t="shared" si="450"/>
        <v>2309300</v>
      </c>
      <c r="R162" s="101">
        <f t="shared" si="450"/>
        <v>2327200</v>
      </c>
      <c r="S162" s="101">
        <f t="shared" si="450"/>
        <v>2345100</v>
      </c>
      <c r="T162" s="101">
        <f t="shared" si="450"/>
        <v>2363000</v>
      </c>
      <c r="U162" s="101">
        <f t="shared" si="450"/>
        <v>2380900</v>
      </c>
      <c r="V162" s="101">
        <f t="shared" si="450"/>
        <v>2398800</v>
      </c>
      <c r="W162" s="101">
        <f t="shared" si="450"/>
        <v>2416700</v>
      </c>
      <c r="X162" s="101">
        <f t="shared" si="450"/>
        <v>2434600</v>
      </c>
      <c r="Y162" s="101">
        <f t="shared" si="450"/>
        <v>2452500</v>
      </c>
      <c r="Z162" s="101">
        <f t="shared" si="450"/>
        <v>2470400</v>
      </c>
      <c r="AA162" s="101">
        <f t="shared" si="450"/>
        <v>2488300</v>
      </c>
      <c r="AB162" s="101">
        <f t="shared" si="450"/>
        <v>2506200</v>
      </c>
      <c r="AC162" s="101">
        <f t="shared" si="450"/>
        <v>2524100</v>
      </c>
      <c r="AD162" s="101">
        <f t="shared" si="450"/>
        <v>2542000</v>
      </c>
      <c r="AE162" s="101">
        <f t="shared" si="450"/>
        <v>2559900</v>
      </c>
      <c r="AF162" s="101">
        <f t="shared" si="450"/>
        <v>2577800</v>
      </c>
      <c r="AG162" s="101">
        <f t="shared" si="450"/>
        <v>2595700</v>
      </c>
      <c r="AH162" s="101">
        <f t="shared" si="450"/>
        <v>2613600</v>
      </c>
      <c r="AI162" s="101">
        <f t="shared" si="450"/>
        <v>2631500</v>
      </c>
      <c r="AJ162" s="101">
        <f t="shared" si="450"/>
        <v>2649400</v>
      </c>
      <c r="AK162" s="101">
        <f t="shared" si="450"/>
        <v>2667300</v>
      </c>
      <c r="AL162" s="101">
        <f t="shared" si="450"/>
        <v>2685200</v>
      </c>
      <c r="AM162" s="101">
        <f t="shared" si="450"/>
        <v>2703100</v>
      </c>
      <c r="AN162" s="101">
        <f t="shared" si="450"/>
        <v>2721000</v>
      </c>
      <c r="AO162" s="101">
        <f t="shared" si="450"/>
        <v>2738900</v>
      </c>
      <c r="AP162" s="101">
        <f t="shared" si="450"/>
        <v>2756800</v>
      </c>
      <c r="AQ162" s="101">
        <f t="shared" si="450"/>
        <v>2774700</v>
      </c>
      <c r="AR162" s="101">
        <f t="shared" si="450"/>
        <v>2792600</v>
      </c>
      <c r="AS162" s="101">
        <f t="shared" si="450"/>
        <v>2810500</v>
      </c>
      <c r="AT162" s="101">
        <f t="shared" si="450"/>
        <v>2828400</v>
      </c>
      <c r="AU162" s="101">
        <f t="shared" si="450"/>
        <v>2846300</v>
      </c>
      <c r="AV162" s="101">
        <f t="shared" si="450"/>
        <v>2864200</v>
      </c>
      <c r="AW162" s="101">
        <f t="shared" si="450"/>
        <v>2882100</v>
      </c>
      <c r="AX162" s="101">
        <f t="shared" si="450"/>
        <v>2900000</v>
      </c>
      <c r="AY162" s="101">
        <f t="shared" si="450"/>
        <v>2649400</v>
      </c>
      <c r="AZ162" s="101">
        <f t="shared" si="450"/>
        <v>2649400</v>
      </c>
      <c r="BA162" s="46">
        <f t="shared" si="445"/>
        <v>124687300</v>
      </c>
    </row>
    <row r="163" spans="1:53">
      <c r="A163" s="87" t="s">
        <v>9</v>
      </c>
      <c r="B163" s="108"/>
      <c r="C163" s="101">
        <f t="shared" ref="C163:AZ163" si="451">C140+C94+C71</f>
        <v>118500</v>
      </c>
      <c r="D163" s="101">
        <f t="shared" si="451"/>
        <v>118500</v>
      </c>
      <c r="E163" s="101">
        <f t="shared" si="451"/>
        <v>908500</v>
      </c>
      <c r="F163" s="101">
        <f t="shared" si="451"/>
        <v>916400</v>
      </c>
      <c r="G163" s="101">
        <f t="shared" si="451"/>
        <v>924300</v>
      </c>
      <c r="H163" s="101">
        <f t="shared" si="451"/>
        <v>932200</v>
      </c>
      <c r="I163" s="101">
        <f t="shared" si="451"/>
        <v>940100</v>
      </c>
      <c r="J163" s="101">
        <f t="shared" si="451"/>
        <v>948000</v>
      </c>
      <c r="K163" s="101">
        <f t="shared" si="451"/>
        <v>931900</v>
      </c>
      <c r="L163" s="101">
        <f t="shared" si="451"/>
        <v>939800</v>
      </c>
      <c r="M163" s="101">
        <f t="shared" si="451"/>
        <v>787700</v>
      </c>
      <c r="N163" s="101">
        <f t="shared" si="451"/>
        <v>794000</v>
      </c>
      <c r="O163" s="101">
        <f t="shared" si="451"/>
        <v>800300</v>
      </c>
      <c r="P163" s="101">
        <f t="shared" si="451"/>
        <v>806600</v>
      </c>
      <c r="Q163" s="101">
        <f t="shared" si="451"/>
        <v>812900</v>
      </c>
      <c r="R163" s="101">
        <f t="shared" si="451"/>
        <v>819200</v>
      </c>
      <c r="S163" s="101">
        <f t="shared" si="451"/>
        <v>825500</v>
      </c>
      <c r="T163" s="101">
        <f t="shared" si="451"/>
        <v>831800</v>
      </c>
      <c r="U163" s="101">
        <f t="shared" si="451"/>
        <v>838100</v>
      </c>
      <c r="V163" s="101">
        <f t="shared" si="451"/>
        <v>844400</v>
      </c>
      <c r="W163" s="101">
        <f t="shared" si="451"/>
        <v>850700</v>
      </c>
      <c r="X163" s="101">
        <f t="shared" si="451"/>
        <v>857000</v>
      </c>
      <c r="Y163" s="101">
        <f t="shared" si="451"/>
        <v>863300</v>
      </c>
      <c r="Z163" s="101">
        <f t="shared" si="451"/>
        <v>869600</v>
      </c>
      <c r="AA163" s="101">
        <f t="shared" si="451"/>
        <v>875900</v>
      </c>
      <c r="AB163" s="101">
        <f t="shared" si="451"/>
        <v>882200</v>
      </c>
      <c r="AC163" s="101">
        <f t="shared" si="451"/>
        <v>888500</v>
      </c>
      <c r="AD163" s="101">
        <f t="shared" si="451"/>
        <v>894800</v>
      </c>
      <c r="AE163" s="101">
        <f t="shared" si="451"/>
        <v>901100</v>
      </c>
      <c r="AF163" s="101">
        <f t="shared" si="451"/>
        <v>907400</v>
      </c>
      <c r="AG163" s="101">
        <f t="shared" si="451"/>
        <v>913700</v>
      </c>
      <c r="AH163" s="101">
        <f t="shared" si="451"/>
        <v>920000</v>
      </c>
      <c r="AI163" s="101">
        <f t="shared" si="451"/>
        <v>926300</v>
      </c>
      <c r="AJ163" s="101">
        <f t="shared" si="451"/>
        <v>932600</v>
      </c>
      <c r="AK163" s="101">
        <f t="shared" si="451"/>
        <v>938900</v>
      </c>
      <c r="AL163" s="101">
        <f t="shared" si="451"/>
        <v>945200</v>
      </c>
      <c r="AM163" s="101">
        <f t="shared" si="451"/>
        <v>951500</v>
      </c>
      <c r="AN163" s="101">
        <f t="shared" si="451"/>
        <v>957800</v>
      </c>
      <c r="AO163" s="101">
        <f t="shared" si="451"/>
        <v>964100</v>
      </c>
      <c r="AP163" s="101">
        <f t="shared" si="451"/>
        <v>970400</v>
      </c>
      <c r="AQ163" s="101">
        <f t="shared" si="451"/>
        <v>976700</v>
      </c>
      <c r="AR163" s="101">
        <f t="shared" si="451"/>
        <v>983000</v>
      </c>
      <c r="AS163" s="101">
        <f t="shared" si="451"/>
        <v>989300</v>
      </c>
      <c r="AT163" s="101">
        <f t="shared" si="451"/>
        <v>995600</v>
      </c>
      <c r="AU163" s="101">
        <f t="shared" si="451"/>
        <v>1001900</v>
      </c>
      <c r="AV163" s="101">
        <f t="shared" si="451"/>
        <v>1008200</v>
      </c>
      <c r="AW163" s="101">
        <f t="shared" si="451"/>
        <v>1014500</v>
      </c>
      <c r="AX163" s="101">
        <f t="shared" si="451"/>
        <v>1020800</v>
      </c>
      <c r="AY163" s="101">
        <f t="shared" si="451"/>
        <v>932600</v>
      </c>
      <c r="AZ163" s="101">
        <f t="shared" si="451"/>
        <v>932600</v>
      </c>
      <c r="BA163" s="46">
        <f t="shared" si="445"/>
        <v>43904900</v>
      </c>
    </row>
    <row r="164" spans="1:53">
      <c r="A164" s="87" t="s">
        <v>10</v>
      </c>
      <c r="B164" s="108"/>
      <c r="C164" s="101">
        <f t="shared" ref="C164:AZ164" si="452">C141+C95+C72</f>
        <v>282000</v>
      </c>
      <c r="D164" s="101">
        <f t="shared" si="452"/>
        <v>282000</v>
      </c>
      <c r="E164" s="101">
        <f t="shared" si="452"/>
        <v>2162000</v>
      </c>
      <c r="F164" s="101">
        <f t="shared" si="452"/>
        <v>2180800</v>
      </c>
      <c r="G164" s="101">
        <f t="shared" si="452"/>
        <v>2199600</v>
      </c>
      <c r="H164" s="101">
        <f t="shared" si="452"/>
        <v>2218400</v>
      </c>
      <c r="I164" s="101">
        <f t="shared" si="452"/>
        <v>2237200</v>
      </c>
      <c r="J164" s="101">
        <f t="shared" si="452"/>
        <v>2256000</v>
      </c>
      <c r="K164" s="101">
        <f t="shared" si="452"/>
        <v>2219300</v>
      </c>
      <c r="L164" s="101">
        <f t="shared" si="452"/>
        <v>2238100</v>
      </c>
      <c r="M164" s="101">
        <f t="shared" si="452"/>
        <v>1886900</v>
      </c>
      <c r="N164" s="101">
        <f t="shared" si="452"/>
        <v>1902000</v>
      </c>
      <c r="O164" s="101">
        <f t="shared" si="452"/>
        <v>1917100</v>
      </c>
      <c r="P164" s="101">
        <f t="shared" si="452"/>
        <v>1932200</v>
      </c>
      <c r="Q164" s="101">
        <f t="shared" si="452"/>
        <v>1947300</v>
      </c>
      <c r="R164" s="101">
        <f t="shared" si="452"/>
        <v>1962400</v>
      </c>
      <c r="S164" s="101">
        <f t="shared" si="452"/>
        <v>1977500</v>
      </c>
      <c r="T164" s="101">
        <f t="shared" si="452"/>
        <v>1992600</v>
      </c>
      <c r="U164" s="101">
        <f t="shared" si="452"/>
        <v>2007700</v>
      </c>
      <c r="V164" s="101">
        <f t="shared" si="452"/>
        <v>2022800</v>
      </c>
      <c r="W164" s="101">
        <f t="shared" si="452"/>
        <v>2037900</v>
      </c>
      <c r="X164" s="101">
        <f t="shared" si="452"/>
        <v>2053000</v>
      </c>
      <c r="Y164" s="101">
        <f t="shared" si="452"/>
        <v>2068100</v>
      </c>
      <c r="Z164" s="101">
        <f t="shared" si="452"/>
        <v>2083200</v>
      </c>
      <c r="AA164" s="101">
        <f t="shared" si="452"/>
        <v>2098300</v>
      </c>
      <c r="AB164" s="101">
        <f t="shared" si="452"/>
        <v>2113400</v>
      </c>
      <c r="AC164" s="101">
        <f t="shared" si="452"/>
        <v>2128500</v>
      </c>
      <c r="AD164" s="101">
        <f t="shared" si="452"/>
        <v>2143600</v>
      </c>
      <c r="AE164" s="101">
        <f t="shared" si="452"/>
        <v>2158700</v>
      </c>
      <c r="AF164" s="101">
        <f t="shared" si="452"/>
        <v>2173800</v>
      </c>
      <c r="AG164" s="101">
        <f t="shared" si="452"/>
        <v>2188900</v>
      </c>
      <c r="AH164" s="101">
        <f t="shared" si="452"/>
        <v>2204000</v>
      </c>
      <c r="AI164" s="101">
        <f t="shared" si="452"/>
        <v>2219100</v>
      </c>
      <c r="AJ164" s="101">
        <f t="shared" si="452"/>
        <v>2234200</v>
      </c>
      <c r="AK164" s="101">
        <f t="shared" si="452"/>
        <v>2249300</v>
      </c>
      <c r="AL164" s="101">
        <f t="shared" si="452"/>
        <v>2264400</v>
      </c>
      <c r="AM164" s="101">
        <f t="shared" si="452"/>
        <v>2279500</v>
      </c>
      <c r="AN164" s="101">
        <f t="shared" si="452"/>
        <v>2294600</v>
      </c>
      <c r="AO164" s="101">
        <f t="shared" si="452"/>
        <v>2309700</v>
      </c>
      <c r="AP164" s="101">
        <f t="shared" si="452"/>
        <v>2324800</v>
      </c>
      <c r="AQ164" s="101">
        <f t="shared" si="452"/>
        <v>2339900</v>
      </c>
      <c r="AR164" s="101">
        <f t="shared" si="452"/>
        <v>2355000</v>
      </c>
      <c r="AS164" s="101">
        <f t="shared" si="452"/>
        <v>2370100</v>
      </c>
      <c r="AT164" s="101">
        <f t="shared" si="452"/>
        <v>2385200</v>
      </c>
      <c r="AU164" s="101">
        <f t="shared" si="452"/>
        <v>2400300</v>
      </c>
      <c r="AV164" s="101">
        <f t="shared" si="452"/>
        <v>2415400</v>
      </c>
      <c r="AW164" s="101">
        <f t="shared" si="452"/>
        <v>2430500</v>
      </c>
      <c r="AX164" s="101">
        <f t="shared" si="452"/>
        <v>2445600</v>
      </c>
      <c r="AY164" s="101">
        <f t="shared" si="452"/>
        <v>2234200</v>
      </c>
      <c r="AZ164" s="101">
        <f t="shared" si="452"/>
        <v>2234200</v>
      </c>
      <c r="BA164" s="46">
        <f t="shared" si="445"/>
        <v>105061300</v>
      </c>
    </row>
    <row r="165" spans="1:53">
      <c r="A165" s="87" t="s">
        <v>11</v>
      </c>
      <c r="B165" s="108"/>
      <c r="C165" s="101">
        <f t="shared" ref="C165:AZ165" si="453">C142+C96+C73</f>
        <v>145500</v>
      </c>
      <c r="D165" s="101">
        <f t="shared" si="453"/>
        <v>145500</v>
      </c>
      <c r="E165" s="101">
        <f t="shared" si="453"/>
        <v>1115500</v>
      </c>
      <c r="F165" s="101">
        <f t="shared" si="453"/>
        <v>1125200</v>
      </c>
      <c r="G165" s="101">
        <f t="shared" si="453"/>
        <v>1134900</v>
      </c>
      <c r="H165" s="101">
        <f t="shared" si="453"/>
        <v>1144600</v>
      </c>
      <c r="I165" s="101">
        <f t="shared" si="453"/>
        <v>1154300</v>
      </c>
      <c r="J165" s="101">
        <f t="shared" si="453"/>
        <v>1164000</v>
      </c>
      <c r="K165" s="101">
        <f t="shared" si="453"/>
        <v>1145200</v>
      </c>
      <c r="L165" s="101">
        <f t="shared" si="453"/>
        <v>1154900</v>
      </c>
      <c r="M165" s="101">
        <f t="shared" si="453"/>
        <v>974600</v>
      </c>
      <c r="N165" s="101">
        <f t="shared" si="453"/>
        <v>982400</v>
      </c>
      <c r="O165" s="101">
        <f t="shared" si="453"/>
        <v>990200</v>
      </c>
      <c r="P165" s="101">
        <f t="shared" si="453"/>
        <v>998000</v>
      </c>
      <c r="Q165" s="101">
        <f t="shared" si="453"/>
        <v>1005800</v>
      </c>
      <c r="R165" s="101">
        <f t="shared" si="453"/>
        <v>1013600</v>
      </c>
      <c r="S165" s="101">
        <f t="shared" si="453"/>
        <v>1021400</v>
      </c>
      <c r="T165" s="101">
        <f t="shared" si="453"/>
        <v>1029200</v>
      </c>
      <c r="U165" s="101">
        <f t="shared" si="453"/>
        <v>1037000</v>
      </c>
      <c r="V165" s="101">
        <f t="shared" si="453"/>
        <v>1044800</v>
      </c>
      <c r="W165" s="101">
        <f t="shared" si="453"/>
        <v>1052600</v>
      </c>
      <c r="X165" s="101">
        <f t="shared" si="453"/>
        <v>1060400</v>
      </c>
      <c r="Y165" s="101">
        <f t="shared" si="453"/>
        <v>1068200</v>
      </c>
      <c r="Z165" s="101">
        <f t="shared" si="453"/>
        <v>1076000</v>
      </c>
      <c r="AA165" s="101">
        <f t="shared" si="453"/>
        <v>1083800</v>
      </c>
      <c r="AB165" s="101">
        <f t="shared" si="453"/>
        <v>1091600</v>
      </c>
      <c r="AC165" s="101">
        <f t="shared" si="453"/>
        <v>1099400</v>
      </c>
      <c r="AD165" s="101">
        <f t="shared" si="453"/>
        <v>1107200</v>
      </c>
      <c r="AE165" s="101">
        <f t="shared" si="453"/>
        <v>1349000</v>
      </c>
      <c r="AF165" s="101">
        <f t="shared" si="453"/>
        <v>1356800</v>
      </c>
      <c r="AG165" s="101">
        <f t="shared" si="453"/>
        <v>2924600</v>
      </c>
      <c r="AH165" s="101">
        <f t="shared" si="453"/>
        <v>2948000</v>
      </c>
      <c r="AI165" s="101">
        <f t="shared" si="453"/>
        <v>2971400</v>
      </c>
      <c r="AJ165" s="101">
        <f t="shared" si="453"/>
        <v>2994800</v>
      </c>
      <c r="AK165" s="101">
        <f t="shared" si="453"/>
        <v>3018200</v>
      </c>
      <c r="AL165" s="101">
        <f t="shared" si="453"/>
        <v>3041600</v>
      </c>
      <c r="AM165" s="101">
        <f t="shared" si="453"/>
        <v>3065000</v>
      </c>
      <c r="AN165" s="101">
        <f t="shared" si="453"/>
        <v>3088400</v>
      </c>
      <c r="AO165" s="101">
        <f t="shared" si="453"/>
        <v>3228800</v>
      </c>
      <c r="AP165" s="101">
        <f t="shared" si="453"/>
        <v>3252200</v>
      </c>
      <c r="AQ165" s="101">
        <f t="shared" si="453"/>
        <v>4055600</v>
      </c>
      <c r="AR165" s="101">
        <f t="shared" si="453"/>
        <v>4086800</v>
      </c>
      <c r="AS165" s="101">
        <f t="shared" si="453"/>
        <v>4118000</v>
      </c>
      <c r="AT165" s="101">
        <f t="shared" si="453"/>
        <v>4149200</v>
      </c>
      <c r="AU165" s="101">
        <f t="shared" si="453"/>
        <v>4180400</v>
      </c>
      <c r="AV165" s="101">
        <f t="shared" si="453"/>
        <v>4211600</v>
      </c>
      <c r="AW165" s="101">
        <f t="shared" si="453"/>
        <v>4242800</v>
      </c>
      <c r="AX165" s="101">
        <f t="shared" si="453"/>
        <v>4274000</v>
      </c>
      <c r="AY165" s="101">
        <f t="shared" si="453"/>
        <v>3837200</v>
      </c>
      <c r="AZ165" s="101">
        <f t="shared" si="453"/>
        <v>3837200</v>
      </c>
      <c r="BA165" s="46">
        <f t="shared" si="445"/>
        <v>102397400</v>
      </c>
    </row>
    <row r="166" spans="1:53">
      <c r="A166" s="87" t="s">
        <v>12</v>
      </c>
      <c r="B166" s="108"/>
      <c r="C166" s="101">
        <f t="shared" ref="C166:AZ166" si="454">C143+C97+C74</f>
        <v>147000</v>
      </c>
      <c r="D166" s="101">
        <f t="shared" si="454"/>
        <v>147000</v>
      </c>
      <c r="E166" s="101">
        <f t="shared" si="454"/>
        <v>1127000</v>
      </c>
      <c r="F166" s="101">
        <f t="shared" si="454"/>
        <v>1136800</v>
      </c>
      <c r="G166" s="101">
        <f t="shared" si="454"/>
        <v>1146600</v>
      </c>
      <c r="H166" s="101">
        <f t="shared" si="454"/>
        <v>1156400</v>
      </c>
      <c r="I166" s="101">
        <f t="shared" si="454"/>
        <v>1166200</v>
      </c>
      <c r="J166" s="101">
        <f t="shared" si="454"/>
        <v>1176000</v>
      </c>
      <c r="K166" s="101">
        <f t="shared" si="454"/>
        <v>1157300</v>
      </c>
      <c r="L166" s="101">
        <f t="shared" si="454"/>
        <v>1167100</v>
      </c>
      <c r="M166" s="101">
        <f t="shared" si="454"/>
        <v>986900</v>
      </c>
      <c r="N166" s="101">
        <f t="shared" si="454"/>
        <v>994800</v>
      </c>
      <c r="O166" s="101">
        <f t="shared" si="454"/>
        <v>1002700</v>
      </c>
      <c r="P166" s="101">
        <f t="shared" si="454"/>
        <v>1010600</v>
      </c>
      <c r="Q166" s="101">
        <f t="shared" si="454"/>
        <v>1018500</v>
      </c>
      <c r="R166" s="101">
        <f t="shared" si="454"/>
        <v>1026400</v>
      </c>
      <c r="S166" s="101">
        <f t="shared" si="454"/>
        <v>1034300</v>
      </c>
      <c r="T166" s="101">
        <f t="shared" si="454"/>
        <v>1042200</v>
      </c>
      <c r="U166" s="101">
        <f t="shared" si="454"/>
        <v>1050100</v>
      </c>
      <c r="V166" s="101">
        <f t="shared" si="454"/>
        <v>1058000</v>
      </c>
      <c r="W166" s="101">
        <f t="shared" si="454"/>
        <v>1065900</v>
      </c>
      <c r="X166" s="101">
        <f t="shared" si="454"/>
        <v>1073800</v>
      </c>
      <c r="Y166" s="101">
        <f t="shared" si="454"/>
        <v>1081700</v>
      </c>
      <c r="Z166" s="101">
        <f t="shared" si="454"/>
        <v>1089600</v>
      </c>
      <c r="AA166" s="101">
        <f t="shared" si="454"/>
        <v>1097500</v>
      </c>
      <c r="AB166" s="101">
        <f t="shared" si="454"/>
        <v>1105400</v>
      </c>
      <c r="AC166" s="101">
        <f t="shared" si="454"/>
        <v>1113300</v>
      </c>
      <c r="AD166" s="101">
        <f t="shared" si="454"/>
        <v>1121200</v>
      </c>
      <c r="AE166" s="101">
        <f t="shared" si="454"/>
        <v>1364600</v>
      </c>
      <c r="AF166" s="101">
        <f t="shared" si="454"/>
        <v>1372500</v>
      </c>
      <c r="AG166" s="101">
        <f t="shared" si="454"/>
        <v>2950400</v>
      </c>
      <c r="AH166" s="101">
        <f t="shared" si="454"/>
        <v>2974000</v>
      </c>
      <c r="AI166" s="101">
        <f t="shared" si="454"/>
        <v>2997600</v>
      </c>
      <c r="AJ166" s="101">
        <f t="shared" si="454"/>
        <v>3021200</v>
      </c>
      <c r="AK166" s="101">
        <f t="shared" si="454"/>
        <v>3044800</v>
      </c>
      <c r="AL166" s="101">
        <f t="shared" si="454"/>
        <v>3068400</v>
      </c>
      <c r="AM166" s="101">
        <f t="shared" si="454"/>
        <v>3092000</v>
      </c>
      <c r="AN166" s="101">
        <f t="shared" si="454"/>
        <v>3115600</v>
      </c>
      <c r="AO166" s="101">
        <f t="shared" si="454"/>
        <v>3257700</v>
      </c>
      <c r="AP166" s="101">
        <f t="shared" si="454"/>
        <v>3281300</v>
      </c>
      <c r="AQ166" s="101">
        <f t="shared" si="454"/>
        <v>4094900</v>
      </c>
      <c r="AR166" s="101">
        <f t="shared" si="454"/>
        <v>4126400</v>
      </c>
      <c r="AS166" s="101">
        <f t="shared" si="454"/>
        <v>4157900</v>
      </c>
      <c r="AT166" s="101">
        <f t="shared" si="454"/>
        <v>4189400</v>
      </c>
      <c r="AU166" s="101">
        <f t="shared" si="454"/>
        <v>4220900</v>
      </c>
      <c r="AV166" s="101">
        <f t="shared" si="454"/>
        <v>4252400</v>
      </c>
      <c r="AW166" s="101">
        <f t="shared" si="454"/>
        <v>4283900</v>
      </c>
      <c r="AX166" s="101">
        <f t="shared" si="454"/>
        <v>4315400</v>
      </c>
      <c r="AY166" s="101">
        <f t="shared" si="454"/>
        <v>3874400</v>
      </c>
      <c r="AZ166" s="101">
        <f t="shared" si="454"/>
        <v>3874400</v>
      </c>
      <c r="BA166" s="46">
        <f t="shared" si="445"/>
        <v>103430400</v>
      </c>
    </row>
    <row r="167" spans="1:53">
      <c r="A167" s="87" t="s">
        <v>13</v>
      </c>
      <c r="B167" s="108"/>
      <c r="C167" s="101">
        <f t="shared" ref="C167:AZ167" si="455">C144+C98+C75</f>
        <v>79500</v>
      </c>
      <c r="D167" s="101">
        <f t="shared" si="455"/>
        <v>79500</v>
      </c>
      <c r="E167" s="101">
        <f t="shared" si="455"/>
        <v>609500</v>
      </c>
      <c r="F167" s="101">
        <f t="shared" si="455"/>
        <v>614800</v>
      </c>
      <c r="G167" s="101">
        <f t="shared" si="455"/>
        <v>620100</v>
      </c>
      <c r="H167" s="101">
        <f t="shared" si="455"/>
        <v>625400</v>
      </c>
      <c r="I167" s="101">
        <f t="shared" si="455"/>
        <v>630700</v>
      </c>
      <c r="J167" s="101">
        <f t="shared" si="455"/>
        <v>636000</v>
      </c>
      <c r="K167" s="101">
        <f t="shared" si="455"/>
        <v>626300</v>
      </c>
      <c r="L167" s="101">
        <f t="shared" si="455"/>
        <v>631600</v>
      </c>
      <c r="M167" s="101">
        <f t="shared" si="455"/>
        <v>536900</v>
      </c>
      <c r="N167" s="101">
        <f t="shared" si="455"/>
        <v>541200</v>
      </c>
      <c r="O167" s="101">
        <f t="shared" si="455"/>
        <v>545500</v>
      </c>
      <c r="P167" s="101">
        <f t="shared" si="455"/>
        <v>549800</v>
      </c>
      <c r="Q167" s="101">
        <f t="shared" si="455"/>
        <v>554100</v>
      </c>
      <c r="R167" s="101">
        <f t="shared" si="455"/>
        <v>558400</v>
      </c>
      <c r="S167" s="101">
        <f t="shared" si="455"/>
        <v>562700</v>
      </c>
      <c r="T167" s="101">
        <f t="shared" si="455"/>
        <v>567000</v>
      </c>
      <c r="U167" s="101">
        <f t="shared" si="455"/>
        <v>571300</v>
      </c>
      <c r="V167" s="101">
        <f t="shared" si="455"/>
        <v>575600</v>
      </c>
      <c r="W167" s="101">
        <f t="shared" si="455"/>
        <v>579900</v>
      </c>
      <c r="X167" s="101">
        <f t="shared" si="455"/>
        <v>584200</v>
      </c>
      <c r="Y167" s="101">
        <f t="shared" si="455"/>
        <v>588500</v>
      </c>
      <c r="Z167" s="101">
        <f t="shared" si="455"/>
        <v>592800</v>
      </c>
      <c r="AA167" s="101">
        <f t="shared" si="455"/>
        <v>597100</v>
      </c>
      <c r="AB167" s="101">
        <f t="shared" si="455"/>
        <v>601400</v>
      </c>
      <c r="AC167" s="101">
        <f t="shared" si="455"/>
        <v>605700</v>
      </c>
      <c r="AD167" s="101">
        <f t="shared" si="455"/>
        <v>610000</v>
      </c>
      <c r="AE167" s="101">
        <f t="shared" si="455"/>
        <v>741800</v>
      </c>
      <c r="AF167" s="101">
        <f t="shared" si="455"/>
        <v>746100</v>
      </c>
      <c r="AG167" s="101">
        <f t="shared" si="455"/>
        <v>1600400</v>
      </c>
      <c r="AH167" s="101">
        <f t="shared" si="455"/>
        <v>1613200</v>
      </c>
      <c r="AI167" s="101">
        <f t="shared" si="455"/>
        <v>1626000</v>
      </c>
      <c r="AJ167" s="101">
        <f t="shared" si="455"/>
        <v>1638800</v>
      </c>
      <c r="AK167" s="101">
        <f t="shared" si="455"/>
        <v>1651600</v>
      </c>
      <c r="AL167" s="101">
        <f t="shared" si="455"/>
        <v>1664400</v>
      </c>
      <c r="AM167" s="101">
        <f t="shared" si="455"/>
        <v>1677200</v>
      </c>
      <c r="AN167" s="101">
        <f t="shared" si="455"/>
        <v>1690000</v>
      </c>
      <c r="AO167" s="101">
        <f t="shared" si="455"/>
        <v>1767300</v>
      </c>
      <c r="AP167" s="101">
        <f t="shared" si="455"/>
        <v>1780100</v>
      </c>
      <c r="AQ167" s="101">
        <f t="shared" si="455"/>
        <v>2222900</v>
      </c>
      <c r="AR167" s="101">
        <f t="shared" si="455"/>
        <v>2240000</v>
      </c>
      <c r="AS167" s="101">
        <f t="shared" si="455"/>
        <v>2257100</v>
      </c>
      <c r="AT167" s="101">
        <f t="shared" si="455"/>
        <v>2274200</v>
      </c>
      <c r="AU167" s="101">
        <f t="shared" si="455"/>
        <v>2291300</v>
      </c>
      <c r="AV167" s="101">
        <f t="shared" si="455"/>
        <v>2308400</v>
      </c>
      <c r="AW167" s="101">
        <f t="shared" si="455"/>
        <v>2325500</v>
      </c>
      <c r="AX167" s="101">
        <f t="shared" si="455"/>
        <v>2342600</v>
      </c>
      <c r="AY167" s="101">
        <f t="shared" si="455"/>
        <v>2103200</v>
      </c>
      <c r="AZ167" s="101">
        <f t="shared" si="455"/>
        <v>2103200</v>
      </c>
      <c r="BA167" s="46">
        <f t="shared" si="445"/>
        <v>56140800</v>
      </c>
    </row>
    <row r="168" spans="1:53">
      <c r="A168" s="87" t="s">
        <v>14</v>
      </c>
      <c r="B168" s="108"/>
      <c r="C168" s="101">
        <f t="shared" ref="C168:AZ168" si="456">C145+C99+C76</f>
        <v>37500</v>
      </c>
      <c r="D168" s="101">
        <f t="shared" si="456"/>
        <v>37500</v>
      </c>
      <c r="E168" s="101">
        <f t="shared" si="456"/>
        <v>287500</v>
      </c>
      <c r="F168" s="101">
        <f t="shared" si="456"/>
        <v>290000</v>
      </c>
      <c r="G168" s="101">
        <f t="shared" si="456"/>
        <v>292500</v>
      </c>
      <c r="H168" s="101">
        <f t="shared" si="456"/>
        <v>295000</v>
      </c>
      <c r="I168" s="101">
        <f t="shared" si="456"/>
        <v>297500</v>
      </c>
      <c r="J168" s="101">
        <f t="shared" si="456"/>
        <v>300000</v>
      </c>
      <c r="K168" s="101">
        <f t="shared" si="456"/>
        <v>295000</v>
      </c>
      <c r="L168" s="101">
        <f t="shared" si="456"/>
        <v>297500</v>
      </c>
      <c r="M168" s="101">
        <f t="shared" si="456"/>
        <v>250000</v>
      </c>
      <c r="N168" s="101">
        <f t="shared" si="456"/>
        <v>252000</v>
      </c>
      <c r="O168" s="101">
        <f t="shared" si="456"/>
        <v>254000</v>
      </c>
      <c r="P168" s="101">
        <f t="shared" si="456"/>
        <v>256000</v>
      </c>
      <c r="Q168" s="101">
        <f t="shared" si="456"/>
        <v>258000</v>
      </c>
      <c r="R168" s="101">
        <f t="shared" si="456"/>
        <v>260000</v>
      </c>
      <c r="S168" s="101">
        <f t="shared" si="456"/>
        <v>262000</v>
      </c>
      <c r="T168" s="101">
        <f t="shared" si="456"/>
        <v>264000</v>
      </c>
      <c r="U168" s="101">
        <f t="shared" si="456"/>
        <v>266000</v>
      </c>
      <c r="V168" s="101">
        <f t="shared" si="456"/>
        <v>268000</v>
      </c>
      <c r="W168" s="101">
        <f t="shared" si="456"/>
        <v>270000</v>
      </c>
      <c r="X168" s="101">
        <f t="shared" si="456"/>
        <v>272000</v>
      </c>
      <c r="Y168" s="101">
        <f t="shared" si="456"/>
        <v>274000</v>
      </c>
      <c r="Z168" s="101">
        <f t="shared" si="456"/>
        <v>276000</v>
      </c>
      <c r="AA168" s="101">
        <f t="shared" si="456"/>
        <v>278000</v>
      </c>
      <c r="AB168" s="101">
        <f t="shared" si="456"/>
        <v>280000</v>
      </c>
      <c r="AC168" s="101">
        <f t="shared" si="456"/>
        <v>282000</v>
      </c>
      <c r="AD168" s="101">
        <f t="shared" si="456"/>
        <v>284000</v>
      </c>
      <c r="AE168" s="101">
        <f t="shared" si="456"/>
        <v>344500</v>
      </c>
      <c r="AF168" s="101">
        <f t="shared" si="456"/>
        <v>346500</v>
      </c>
      <c r="AG168" s="101">
        <f t="shared" si="456"/>
        <v>738500</v>
      </c>
      <c r="AH168" s="101">
        <f t="shared" si="456"/>
        <v>744400</v>
      </c>
      <c r="AI168" s="101">
        <f t="shared" si="456"/>
        <v>750300</v>
      </c>
      <c r="AJ168" s="101">
        <f t="shared" si="456"/>
        <v>756200</v>
      </c>
      <c r="AK168" s="101">
        <f t="shared" si="456"/>
        <v>762100</v>
      </c>
      <c r="AL168" s="101">
        <f t="shared" si="456"/>
        <v>768000</v>
      </c>
      <c r="AM168" s="101">
        <f t="shared" si="456"/>
        <v>773900</v>
      </c>
      <c r="AN168" s="101">
        <f t="shared" si="456"/>
        <v>779800</v>
      </c>
      <c r="AO168" s="101">
        <f t="shared" si="456"/>
        <v>815700</v>
      </c>
      <c r="AP168" s="101">
        <f t="shared" si="456"/>
        <v>821600</v>
      </c>
      <c r="AQ168" s="101">
        <f t="shared" si="456"/>
        <v>1027500</v>
      </c>
      <c r="AR168" s="101">
        <f t="shared" si="456"/>
        <v>1035400</v>
      </c>
      <c r="AS168" s="101">
        <f t="shared" si="456"/>
        <v>1043300</v>
      </c>
      <c r="AT168" s="101">
        <f t="shared" si="456"/>
        <v>1051200</v>
      </c>
      <c r="AU168" s="101">
        <f t="shared" si="456"/>
        <v>1059100</v>
      </c>
      <c r="AV168" s="101">
        <f t="shared" si="456"/>
        <v>1067000</v>
      </c>
      <c r="AW168" s="101">
        <f t="shared" si="456"/>
        <v>1074900</v>
      </c>
      <c r="AX168" s="101">
        <f t="shared" si="456"/>
        <v>1082800</v>
      </c>
      <c r="AY168" s="101">
        <f t="shared" si="456"/>
        <v>972200</v>
      </c>
      <c r="AZ168" s="101">
        <f t="shared" si="456"/>
        <v>972200</v>
      </c>
      <c r="BA168" s="46">
        <f t="shared" si="445"/>
        <v>26023100</v>
      </c>
    </row>
    <row r="169" spans="1:53">
      <c r="A169" s="87" t="s">
        <v>15</v>
      </c>
      <c r="B169" s="108"/>
      <c r="C169" s="101">
        <f t="shared" ref="C169:AZ169" si="457">C146+C100+C77</f>
        <v>81000</v>
      </c>
      <c r="D169" s="101">
        <f t="shared" si="457"/>
        <v>81000</v>
      </c>
      <c r="E169" s="101">
        <f t="shared" si="457"/>
        <v>621000</v>
      </c>
      <c r="F169" s="101">
        <f t="shared" si="457"/>
        <v>626400</v>
      </c>
      <c r="G169" s="101">
        <f t="shared" si="457"/>
        <v>631800</v>
      </c>
      <c r="H169" s="101">
        <f t="shared" si="457"/>
        <v>637200</v>
      </c>
      <c r="I169" s="101">
        <f t="shared" si="457"/>
        <v>642600</v>
      </c>
      <c r="J169" s="101">
        <f t="shared" si="457"/>
        <v>648000</v>
      </c>
      <c r="K169" s="101">
        <f t="shared" si="457"/>
        <v>636900</v>
      </c>
      <c r="L169" s="101">
        <f t="shared" si="457"/>
        <v>642300</v>
      </c>
      <c r="M169" s="101">
        <f t="shared" si="457"/>
        <v>537700</v>
      </c>
      <c r="N169" s="101">
        <f t="shared" si="457"/>
        <v>542000</v>
      </c>
      <c r="O169" s="101">
        <f t="shared" si="457"/>
        <v>546300</v>
      </c>
      <c r="P169" s="101">
        <f t="shared" si="457"/>
        <v>550600</v>
      </c>
      <c r="Q169" s="101">
        <f t="shared" si="457"/>
        <v>554900</v>
      </c>
      <c r="R169" s="101">
        <f t="shared" si="457"/>
        <v>559200</v>
      </c>
      <c r="S169" s="101">
        <f t="shared" si="457"/>
        <v>563500</v>
      </c>
      <c r="T169" s="101">
        <f t="shared" si="457"/>
        <v>567800</v>
      </c>
      <c r="U169" s="101">
        <f t="shared" si="457"/>
        <v>572100</v>
      </c>
      <c r="V169" s="101">
        <f t="shared" si="457"/>
        <v>576400</v>
      </c>
      <c r="W169" s="101">
        <f t="shared" si="457"/>
        <v>580700</v>
      </c>
      <c r="X169" s="101">
        <f t="shared" si="457"/>
        <v>585000</v>
      </c>
      <c r="Y169" s="101">
        <f t="shared" si="457"/>
        <v>589300</v>
      </c>
      <c r="Z169" s="101">
        <f t="shared" si="457"/>
        <v>593600</v>
      </c>
      <c r="AA169" s="101">
        <f t="shared" si="457"/>
        <v>597900</v>
      </c>
      <c r="AB169" s="101">
        <f t="shared" si="457"/>
        <v>602200</v>
      </c>
      <c r="AC169" s="101">
        <f t="shared" si="457"/>
        <v>606500</v>
      </c>
      <c r="AD169" s="101">
        <f t="shared" si="457"/>
        <v>610800</v>
      </c>
      <c r="AE169" s="101">
        <f t="shared" si="457"/>
        <v>744100</v>
      </c>
      <c r="AF169" s="101">
        <f t="shared" si="457"/>
        <v>748400</v>
      </c>
      <c r="AG169" s="101">
        <f t="shared" si="457"/>
        <v>1612700</v>
      </c>
      <c r="AH169" s="101">
        <f t="shared" si="457"/>
        <v>1625600</v>
      </c>
      <c r="AI169" s="101">
        <f t="shared" si="457"/>
        <v>1638500</v>
      </c>
      <c r="AJ169" s="101">
        <f t="shared" si="457"/>
        <v>1651400</v>
      </c>
      <c r="AK169" s="101">
        <f t="shared" si="457"/>
        <v>1664300</v>
      </c>
      <c r="AL169" s="101">
        <f t="shared" si="457"/>
        <v>1677200</v>
      </c>
      <c r="AM169" s="101">
        <f t="shared" si="457"/>
        <v>1690100</v>
      </c>
      <c r="AN169" s="101">
        <f t="shared" si="457"/>
        <v>1703000</v>
      </c>
      <c r="AO169" s="101">
        <f t="shared" si="457"/>
        <v>1780400</v>
      </c>
      <c r="AP169" s="101">
        <f t="shared" si="457"/>
        <v>1793300</v>
      </c>
      <c r="AQ169" s="101">
        <f t="shared" si="457"/>
        <v>2236200</v>
      </c>
      <c r="AR169" s="101">
        <f t="shared" si="457"/>
        <v>2253400</v>
      </c>
      <c r="AS169" s="101">
        <f t="shared" si="457"/>
        <v>2270600</v>
      </c>
      <c r="AT169" s="101">
        <f t="shared" si="457"/>
        <v>2287800</v>
      </c>
      <c r="AU169" s="101">
        <f t="shared" si="457"/>
        <v>2305000</v>
      </c>
      <c r="AV169" s="101">
        <f t="shared" si="457"/>
        <v>2322200</v>
      </c>
      <c r="AW169" s="101">
        <f t="shared" si="457"/>
        <v>2339400</v>
      </c>
      <c r="AX169" s="101">
        <f t="shared" si="457"/>
        <v>2356600</v>
      </c>
      <c r="AY169" s="101">
        <f t="shared" si="457"/>
        <v>2115800</v>
      </c>
      <c r="AZ169" s="101">
        <f t="shared" si="457"/>
        <v>2115800</v>
      </c>
      <c r="BA169" s="46">
        <f t="shared" si="445"/>
        <v>56516500</v>
      </c>
    </row>
    <row r="170" spans="1:53">
      <c r="A170" s="87" t="s">
        <v>16</v>
      </c>
      <c r="B170" s="108"/>
      <c r="C170" s="101">
        <f t="shared" ref="C170:AZ170" si="458">C147+C101+C78</f>
        <v>54000</v>
      </c>
      <c r="D170" s="101">
        <f t="shared" si="458"/>
        <v>54000</v>
      </c>
      <c r="E170" s="101">
        <f t="shared" si="458"/>
        <v>414000</v>
      </c>
      <c r="F170" s="101">
        <f t="shared" si="458"/>
        <v>417600</v>
      </c>
      <c r="G170" s="101">
        <f t="shared" si="458"/>
        <v>421200</v>
      </c>
      <c r="H170" s="101">
        <f t="shared" si="458"/>
        <v>424800</v>
      </c>
      <c r="I170" s="101">
        <f t="shared" si="458"/>
        <v>428400</v>
      </c>
      <c r="J170" s="101">
        <f t="shared" si="458"/>
        <v>432000</v>
      </c>
      <c r="K170" s="101">
        <f t="shared" si="458"/>
        <v>425100</v>
      </c>
      <c r="L170" s="101">
        <f t="shared" si="458"/>
        <v>428700</v>
      </c>
      <c r="M170" s="101">
        <f t="shared" si="458"/>
        <v>362300</v>
      </c>
      <c r="N170" s="101">
        <f t="shared" si="458"/>
        <v>365200</v>
      </c>
      <c r="O170" s="101">
        <f t="shared" si="458"/>
        <v>368100</v>
      </c>
      <c r="P170" s="101">
        <f t="shared" si="458"/>
        <v>371000</v>
      </c>
      <c r="Q170" s="101">
        <f t="shared" si="458"/>
        <v>373900</v>
      </c>
      <c r="R170" s="101">
        <f t="shared" si="458"/>
        <v>376800</v>
      </c>
      <c r="S170" s="101">
        <f t="shared" si="458"/>
        <v>379700</v>
      </c>
      <c r="T170" s="101">
        <f t="shared" si="458"/>
        <v>382600</v>
      </c>
      <c r="U170" s="101">
        <f t="shared" si="458"/>
        <v>385500</v>
      </c>
      <c r="V170" s="101">
        <f t="shared" si="458"/>
        <v>388400</v>
      </c>
      <c r="W170" s="101">
        <f t="shared" si="458"/>
        <v>391300</v>
      </c>
      <c r="X170" s="101">
        <f t="shared" si="458"/>
        <v>394200</v>
      </c>
      <c r="Y170" s="101">
        <f t="shared" si="458"/>
        <v>397100</v>
      </c>
      <c r="Z170" s="101">
        <f t="shared" si="458"/>
        <v>400000</v>
      </c>
      <c r="AA170" s="101">
        <f t="shared" si="458"/>
        <v>402900</v>
      </c>
      <c r="AB170" s="101">
        <f t="shared" si="458"/>
        <v>405800</v>
      </c>
      <c r="AC170" s="101">
        <f t="shared" si="458"/>
        <v>408700</v>
      </c>
      <c r="AD170" s="101">
        <f t="shared" si="458"/>
        <v>411600</v>
      </c>
      <c r="AE170" s="101">
        <f t="shared" si="458"/>
        <v>501500</v>
      </c>
      <c r="AF170" s="101">
        <f t="shared" si="458"/>
        <v>504400</v>
      </c>
      <c r="AG170" s="101">
        <f t="shared" si="458"/>
        <v>1087300</v>
      </c>
      <c r="AH170" s="101">
        <f t="shared" si="458"/>
        <v>1096000</v>
      </c>
      <c r="AI170" s="101">
        <f t="shared" si="458"/>
        <v>1104700</v>
      </c>
      <c r="AJ170" s="101">
        <f t="shared" si="458"/>
        <v>1113400</v>
      </c>
      <c r="AK170" s="101">
        <f t="shared" si="458"/>
        <v>1122100</v>
      </c>
      <c r="AL170" s="101">
        <f t="shared" si="458"/>
        <v>1130800</v>
      </c>
      <c r="AM170" s="101">
        <f t="shared" si="458"/>
        <v>1139500</v>
      </c>
      <c r="AN170" s="101">
        <f t="shared" si="458"/>
        <v>1148200</v>
      </c>
      <c r="AO170" s="101">
        <f t="shared" si="458"/>
        <v>1200400</v>
      </c>
      <c r="AP170" s="101">
        <f t="shared" si="458"/>
        <v>1209100</v>
      </c>
      <c r="AQ170" s="101">
        <f t="shared" si="458"/>
        <v>1507800</v>
      </c>
      <c r="AR170" s="101">
        <f t="shared" si="458"/>
        <v>1519400</v>
      </c>
      <c r="AS170" s="101">
        <f t="shared" si="458"/>
        <v>1531000</v>
      </c>
      <c r="AT170" s="101">
        <f t="shared" si="458"/>
        <v>1542600</v>
      </c>
      <c r="AU170" s="101">
        <f t="shared" si="458"/>
        <v>1554200</v>
      </c>
      <c r="AV170" s="101">
        <f t="shared" si="458"/>
        <v>1565800</v>
      </c>
      <c r="AW170" s="101">
        <f t="shared" si="458"/>
        <v>1577400</v>
      </c>
      <c r="AX170" s="101">
        <f t="shared" si="458"/>
        <v>1589000</v>
      </c>
      <c r="AY170" s="101">
        <f t="shared" si="458"/>
        <v>1426600</v>
      </c>
      <c r="AZ170" s="101">
        <f t="shared" si="458"/>
        <v>1426600</v>
      </c>
      <c r="BA170" s="46">
        <f t="shared" si="445"/>
        <v>38062700</v>
      </c>
    </row>
    <row r="171" spans="1:53">
      <c r="A171" s="87" t="s">
        <v>17</v>
      </c>
      <c r="B171" s="108"/>
      <c r="C171" s="101">
        <f t="shared" ref="C171:AZ171" si="459">C148+C102+C79</f>
        <v>30000</v>
      </c>
      <c r="D171" s="101">
        <f t="shared" si="459"/>
        <v>30000</v>
      </c>
      <c r="E171" s="101">
        <f t="shared" si="459"/>
        <v>230000</v>
      </c>
      <c r="F171" s="101">
        <f t="shared" si="459"/>
        <v>232000</v>
      </c>
      <c r="G171" s="101">
        <f t="shared" si="459"/>
        <v>234000</v>
      </c>
      <c r="H171" s="101">
        <f t="shared" si="459"/>
        <v>236000</v>
      </c>
      <c r="I171" s="101">
        <f t="shared" si="459"/>
        <v>238000</v>
      </c>
      <c r="J171" s="101">
        <f t="shared" si="459"/>
        <v>240000</v>
      </c>
      <c r="K171" s="101">
        <f t="shared" si="459"/>
        <v>236000</v>
      </c>
      <c r="L171" s="101">
        <f t="shared" si="459"/>
        <v>238000</v>
      </c>
      <c r="M171" s="101">
        <f t="shared" si="459"/>
        <v>200000</v>
      </c>
      <c r="N171" s="101">
        <f t="shared" si="459"/>
        <v>201600</v>
      </c>
      <c r="O171" s="101">
        <f t="shared" si="459"/>
        <v>203200</v>
      </c>
      <c r="P171" s="101">
        <f t="shared" si="459"/>
        <v>204800</v>
      </c>
      <c r="Q171" s="101">
        <f t="shared" si="459"/>
        <v>206400</v>
      </c>
      <c r="R171" s="101">
        <f t="shared" si="459"/>
        <v>208000</v>
      </c>
      <c r="S171" s="101">
        <f t="shared" si="459"/>
        <v>209600</v>
      </c>
      <c r="T171" s="101">
        <f t="shared" si="459"/>
        <v>211200</v>
      </c>
      <c r="U171" s="101">
        <f t="shared" si="459"/>
        <v>212800</v>
      </c>
      <c r="V171" s="101">
        <f t="shared" si="459"/>
        <v>214400</v>
      </c>
      <c r="W171" s="101">
        <f t="shared" si="459"/>
        <v>216000</v>
      </c>
      <c r="X171" s="101">
        <f t="shared" si="459"/>
        <v>217600</v>
      </c>
      <c r="Y171" s="101">
        <f t="shared" si="459"/>
        <v>219200</v>
      </c>
      <c r="Z171" s="101">
        <f t="shared" si="459"/>
        <v>220800</v>
      </c>
      <c r="AA171" s="101">
        <f t="shared" si="459"/>
        <v>222400</v>
      </c>
      <c r="AB171" s="101">
        <f t="shared" si="459"/>
        <v>224000</v>
      </c>
      <c r="AC171" s="101">
        <f t="shared" si="459"/>
        <v>225600</v>
      </c>
      <c r="AD171" s="101">
        <f t="shared" si="459"/>
        <v>227200</v>
      </c>
      <c r="AE171" s="101">
        <f t="shared" si="459"/>
        <v>278300</v>
      </c>
      <c r="AF171" s="101">
        <f t="shared" si="459"/>
        <v>279900</v>
      </c>
      <c r="AG171" s="101">
        <f t="shared" si="459"/>
        <v>611500</v>
      </c>
      <c r="AH171" s="101">
        <f t="shared" si="459"/>
        <v>616400</v>
      </c>
      <c r="AI171" s="101">
        <f t="shared" si="459"/>
        <v>621300</v>
      </c>
      <c r="AJ171" s="101">
        <f t="shared" si="459"/>
        <v>626200</v>
      </c>
      <c r="AK171" s="101">
        <f t="shared" si="459"/>
        <v>631100</v>
      </c>
      <c r="AL171" s="101">
        <f t="shared" si="459"/>
        <v>636000</v>
      </c>
      <c r="AM171" s="101">
        <f t="shared" si="459"/>
        <v>640900</v>
      </c>
      <c r="AN171" s="101">
        <f t="shared" si="459"/>
        <v>645800</v>
      </c>
      <c r="AO171" s="101">
        <f t="shared" si="459"/>
        <v>674700</v>
      </c>
      <c r="AP171" s="101">
        <f t="shared" si="459"/>
        <v>679600</v>
      </c>
      <c r="AQ171" s="101">
        <f t="shared" si="459"/>
        <v>844500</v>
      </c>
      <c r="AR171" s="101">
        <f t="shared" si="459"/>
        <v>851000</v>
      </c>
      <c r="AS171" s="101">
        <f t="shared" si="459"/>
        <v>857500</v>
      </c>
      <c r="AT171" s="101">
        <f t="shared" si="459"/>
        <v>864000</v>
      </c>
      <c r="AU171" s="101">
        <f t="shared" si="459"/>
        <v>870500</v>
      </c>
      <c r="AV171" s="101">
        <f t="shared" si="459"/>
        <v>877000</v>
      </c>
      <c r="AW171" s="101">
        <f t="shared" si="459"/>
        <v>883500</v>
      </c>
      <c r="AX171" s="101">
        <f t="shared" si="459"/>
        <v>890000</v>
      </c>
      <c r="AY171" s="101">
        <f t="shared" si="459"/>
        <v>799000</v>
      </c>
      <c r="AZ171" s="101">
        <f t="shared" si="459"/>
        <v>799000</v>
      </c>
      <c r="BA171" s="46">
        <f t="shared" si="445"/>
        <v>21266500</v>
      </c>
    </row>
    <row r="172" spans="1:53">
      <c r="A172" s="87" t="s">
        <v>18</v>
      </c>
      <c r="B172" s="108"/>
      <c r="C172" s="101">
        <f t="shared" ref="C172:AZ172" si="460">C149+C103+C80</f>
        <v>78000</v>
      </c>
      <c r="D172" s="101">
        <f t="shared" si="460"/>
        <v>78000</v>
      </c>
      <c r="E172" s="101">
        <f t="shared" si="460"/>
        <v>598000</v>
      </c>
      <c r="F172" s="101">
        <f t="shared" si="460"/>
        <v>603200</v>
      </c>
      <c r="G172" s="101">
        <f t="shared" si="460"/>
        <v>608400</v>
      </c>
      <c r="H172" s="101">
        <f t="shared" si="460"/>
        <v>613600</v>
      </c>
      <c r="I172" s="101">
        <f t="shared" si="460"/>
        <v>618800</v>
      </c>
      <c r="J172" s="101">
        <f t="shared" si="460"/>
        <v>624000</v>
      </c>
      <c r="K172" s="101">
        <f t="shared" si="460"/>
        <v>612700</v>
      </c>
      <c r="L172" s="101">
        <f t="shared" si="460"/>
        <v>617900</v>
      </c>
      <c r="M172" s="101">
        <f t="shared" si="460"/>
        <v>513100</v>
      </c>
      <c r="N172" s="101">
        <f t="shared" si="460"/>
        <v>517200</v>
      </c>
      <c r="O172" s="101">
        <f t="shared" si="460"/>
        <v>521300</v>
      </c>
      <c r="P172" s="101">
        <f t="shared" si="460"/>
        <v>525400</v>
      </c>
      <c r="Q172" s="101">
        <f t="shared" si="460"/>
        <v>529500</v>
      </c>
      <c r="R172" s="101">
        <f t="shared" si="460"/>
        <v>533600</v>
      </c>
      <c r="S172" s="101">
        <f t="shared" si="460"/>
        <v>537700</v>
      </c>
      <c r="T172" s="101">
        <f t="shared" si="460"/>
        <v>541800</v>
      </c>
      <c r="U172" s="101">
        <f t="shared" si="460"/>
        <v>545900</v>
      </c>
      <c r="V172" s="101">
        <f t="shared" si="460"/>
        <v>550000</v>
      </c>
      <c r="W172" s="101">
        <f t="shared" si="460"/>
        <v>554100</v>
      </c>
      <c r="X172" s="101">
        <f t="shared" si="460"/>
        <v>558200</v>
      </c>
      <c r="Y172" s="101">
        <f t="shared" si="460"/>
        <v>562300</v>
      </c>
      <c r="Z172" s="101">
        <f t="shared" si="460"/>
        <v>566400</v>
      </c>
      <c r="AA172" s="101">
        <f t="shared" si="460"/>
        <v>570500</v>
      </c>
      <c r="AB172" s="101">
        <f t="shared" si="460"/>
        <v>574600</v>
      </c>
      <c r="AC172" s="101">
        <f t="shared" si="460"/>
        <v>578700</v>
      </c>
      <c r="AD172" s="101">
        <f t="shared" si="460"/>
        <v>582800</v>
      </c>
      <c r="AE172" s="101">
        <f t="shared" si="460"/>
        <v>711400</v>
      </c>
      <c r="AF172" s="101">
        <f t="shared" si="460"/>
        <v>715500</v>
      </c>
      <c r="AG172" s="101">
        <f t="shared" si="460"/>
        <v>1549600</v>
      </c>
      <c r="AH172" s="101">
        <f t="shared" si="460"/>
        <v>1562000</v>
      </c>
      <c r="AI172" s="101">
        <f t="shared" si="460"/>
        <v>1574400</v>
      </c>
      <c r="AJ172" s="101">
        <f t="shared" si="460"/>
        <v>1586800</v>
      </c>
      <c r="AK172" s="101">
        <f t="shared" si="460"/>
        <v>1599200</v>
      </c>
      <c r="AL172" s="101">
        <f t="shared" si="460"/>
        <v>1611600</v>
      </c>
      <c r="AM172" s="101">
        <f t="shared" si="460"/>
        <v>1624000</v>
      </c>
      <c r="AN172" s="101">
        <f t="shared" si="460"/>
        <v>1636400</v>
      </c>
      <c r="AO172" s="101">
        <f t="shared" si="460"/>
        <v>1710300</v>
      </c>
      <c r="AP172" s="101">
        <f t="shared" si="460"/>
        <v>1722700</v>
      </c>
      <c r="AQ172" s="101">
        <f t="shared" si="460"/>
        <v>2145100</v>
      </c>
      <c r="AR172" s="101">
        <f t="shared" si="460"/>
        <v>2161600</v>
      </c>
      <c r="AS172" s="101">
        <f t="shared" si="460"/>
        <v>2178100</v>
      </c>
      <c r="AT172" s="101">
        <f t="shared" si="460"/>
        <v>2194600</v>
      </c>
      <c r="AU172" s="101">
        <f t="shared" si="460"/>
        <v>2211100</v>
      </c>
      <c r="AV172" s="101">
        <f t="shared" si="460"/>
        <v>2227600</v>
      </c>
      <c r="AW172" s="101">
        <f t="shared" si="460"/>
        <v>2244100</v>
      </c>
      <c r="AX172" s="101">
        <f t="shared" si="460"/>
        <v>2260600</v>
      </c>
      <c r="AY172" s="101">
        <f t="shared" si="460"/>
        <v>2029600</v>
      </c>
      <c r="AZ172" s="101">
        <f t="shared" si="460"/>
        <v>2029600</v>
      </c>
      <c r="BA172" s="46">
        <f t="shared" si="445"/>
        <v>54201600</v>
      </c>
    </row>
    <row r="173" spans="1:53">
      <c r="A173" s="87" t="s">
        <v>19</v>
      </c>
      <c r="B173" s="108"/>
      <c r="C173" s="101">
        <f t="shared" ref="C173:AZ173" si="461">C150+C104+C81</f>
        <v>121500</v>
      </c>
      <c r="D173" s="101">
        <f t="shared" si="461"/>
        <v>121500</v>
      </c>
      <c r="E173" s="101">
        <f t="shared" si="461"/>
        <v>931500</v>
      </c>
      <c r="F173" s="101">
        <f t="shared" si="461"/>
        <v>939600</v>
      </c>
      <c r="G173" s="101">
        <f t="shared" si="461"/>
        <v>947700</v>
      </c>
      <c r="H173" s="101">
        <f t="shared" si="461"/>
        <v>955800</v>
      </c>
      <c r="I173" s="101">
        <f t="shared" si="461"/>
        <v>963900</v>
      </c>
      <c r="J173" s="101">
        <f t="shared" si="461"/>
        <v>972000</v>
      </c>
      <c r="K173" s="101">
        <f t="shared" si="461"/>
        <v>956100</v>
      </c>
      <c r="L173" s="101">
        <f t="shared" si="461"/>
        <v>964200</v>
      </c>
      <c r="M173" s="101">
        <f t="shared" si="461"/>
        <v>812300</v>
      </c>
      <c r="N173" s="101">
        <f t="shared" si="461"/>
        <v>818800</v>
      </c>
      <c r="O173" s="101">
        <f t="shared" si="461"/>
        <v>825300</v>
      </c>
      <c r="P173" s="101">
        <f t="shared" si="461"/>
        <v>831800</v>
      </c>
      <c r="Q173" s="101">
        <f t="shared" si="461"/>
        <v>838300</v>
      </c>
      <c r="R173" s="101">
        <f t="shared" si="461"/>
        <v>844800</v>
      </c>
      <c r="S173" s="101">
        <f t="shared" si="461"/>
        <v>851300</v>
      </c>
      <c r="T173" s="101">
        <f t="shared" si="461"/>
        <v>857800</v>
      </c>
      <c r="U173" s="101">
        <f t="shared" si="461"/>
        <v>864300</v>
      </c>
      <c r="V173" s="101">
        <f t="shared" si="461"/>
        <v>870800</v>
      </c>
      <c r="W173" s="101">
        <f t="shared" si="461"/>
        <v>877300</v>
      </c>
      <c r="X173" s="101">
        <f t="shared" si="461"/>
        <v>883800</v>
      </c>
      <c r="Y173" s="101">
        <f t="shared" si="461"/>
        <v>890300</v>
      </c>
      <c r="Z173" s="101">
        <f t="shared" si="461"/>
        <v>896800</v>
      </c>
      <c r="AA173" s="101">
        <f t="shared" si="461"/>
        <v>903300</v>
      </c>
      <c r="AB173" s="101">
        <f t="shared" si="461"/>
        <v>909800</v>
      </c>
      <c r="AC173" s="101">
        <f t="shared" si="461"/>
        <v>916300</v>
      </c>
      <c r="AD173" s="101">
        <f t="shared" si="461"/>
        <v>922800</v>
      </c>
      <c r="AE173" s="101">
        <f t="shared" si="461"/>
        <v>1124300</v>
      </c>
      <c r="AF173" s="101">
        <f t="shared" si="461"/>
        <v>1130800</v>
      </c>
      <c r="AG173" s="101">
        <f t="shared" si="461"/>
        <v>2437300</v>
      </c>
      <c r="AH173" s="101">
        <f t="shared" si="461"/>
        <v>2456800</v>
      </c>
      <c r="AI173" s="101">
        <f t="shared" si="461"/>
        <v>2476300</v>
      </c>
      <c r="AJ173" s="101">
        <f t="shared" si="461"/>
        <v>2495800</v>
      </c>
      <c r="AK173" s="101">
        <f t="shared" si="461"/>
        <v>2515300</v>
      </c>
      <c r="AL173" s="101">
        <f t="shared" si="461"/>
        <v>2534800</v>
      </c>
      <c r="AM173" s="101">
        <f t="shared" si="461"/>
        <v>2554300</v>
      </c>
      <c r="AN173" s="101">
        <f t="shared" si="461"/>
        <v>2573800</v>
      </c>
      <c r="AO173" s="101">
        <f t="shared" si="461"/>
        <v>2690800</v>
      </c>
      <c r="AP173" s="101">
        <f t="shared" si="461"/>
        <v>2710300</v>
      </c>
      <c r="AQ173" s="101">
        <f t="shared" si="461"/>
        <v>3379800</v>
      </c>
      <c r="AR173" s="101">
        <f t="shared" si="461"/>
        <v>3405800</v>
      </c>
      <c r="AS173" s="101">
        <f t="shared" si="461"/>
        <v>3431800</v>
      </c>
      <c r="AT173" s="101">
        <f t="shared" si="461"/>
        <v>3457800</v>
      </c>
      <c r="AU173" s="101">
        <f t="shared" si="461"/>
        <v>3483800</v>
      </c>
      <c r="AV173" s="101">
        <f t="shared" si="461"/>
        <v>3509800</v>
      </c>
      <c r="AW173" s="101">
        <f t="shared" si="461"/>
        <v>3535800</v>
      </c>
      <c r="AX173" s="101">
        <f t="shared" si="461"/>
        <v>3561800</v>
      </c>
      <c r="AY173" s="101">
        <f t="shared" si="461"/>
        <v>3197800</v>
      </c>
      <c r="AZ173" s="101">
        <f t="shared" si="461"/>
        <v>3197800</v>
      </c>
      <c r="BA173" s="46">
        <f t="shared" si="445"/>
        <v>85352300</v>
      </c>
    </row>
    <row r="174" spans="1:53">
      <c r="A174" s="87" t="s">
        <v>20</v>
      </c>
      <c r="B174" s="108"/>
      <c r="C174" s="101">
        <f t="shared" ref="C174:AZ174" si="462">C151+C105+C82</f>
        <v>36000</v>
      </c>
      <c r="D174" s="101">
        <f t="shared" si="462"/>
        <v>36000</v>
      </c>
      <c r="E174" s="101">
        <f t="shared" si="462"/>
        <v>276000</v>
      </c>
      <c r="F174" s="101">
        <f t="shared" si="462"/>
        <v>278400</v>
      </c>
      <c r="G174" s="101">
        <f t="shared" si="462"/>
        <v>280800</v>
      </c>
      <c r="H174" s="101">
        <f t="shared" si="462"/>
        <v>283200</v>
      </c>
      <c r="I174" s="101">
        <f t="shared" si="462"/>
        <v>285600</v>
      </c>
      <c r="J174" s="101">
        <f t="shared" si="462"/>
        <v>288000</v>
      </c>
      <c r="K174" s="101">
        <f t="shared" si="462"/>
        <v>282900</v>
      </c>
      <c r="L174" s="101">
        <f t="shared" si="462"/>
        <v>285300</v>
      </c>
      <c r="M174" s="101">
        <f t="shared" si="462"/>
        <v>237700</v>
      </c>
      <c r="N174" s="101">
        <f t="shared" si="462"/>
        <v>239600</v>
      </c>
      <c r="O174" s="101">
        <f t="shared" si="462"/>
        <v>241500</v>
      </c>
      <c r="P174" s="101">
        <f t="shared" si="462"/>
        <v>243400</v>
      </c>
      <c r="Q174" s="101">
        <f t="shared" si="462"/>
        <v>245300</v>
      </c>
      <c r="R174" s="101">
        <f t="shared" si="462"/>
        <v>247200</v>
      </c>
      <c r="S174" s="101">
        <f t="shared" si="462"/>
        <v>249100</v>
      </c>
      <c r="T174" s="101">
        <f t="shared" si="462"/>
        <v>251000</v>
      </c>
      <c r="U174" s="101">
        <f t="shared" si="462"/>
        <v>252900</v>
      </c>
      <c r="V174" s="101">
        <f t="shared" si="462"/>
        <v>254800</v>
      </c>
      <c r="W174" s="101">
        <f t="shared" si="462"/>
        <v>256700</v>
      </c>
      <c r="X174" s="101">
        <f t="shared" si="462"/>
        <v>258600</v>
      </c>
      <c r="Y174" s="101">
        <f t="shared" si="462"/>
        <v>260500</v>
      </c>
      <c r="Z174" s="101">
        <f t="shared" si="462"/>
        <v>262400</v>
      </c>
      <c r="AA174" s="101">
        <f t="shared" si="462"/>
        <v>264300</v>
      </c>
      <c r="AB174" s="101">
        <f t="shared" si="462"/>
        <v>266200</v>
      </c>
      <c r="AC174" s="101">
        <f t="shared" si="462"/>
        <v>268100</v>
      </c>
      <c r="AD174" s="101">
        <f t="shared" si="462"/>
        <v>270000</v>
      </c>
      <c r="AE174" s="101">
        <f t="shared" si="462"/>
        <v>330400</v>
      </c>
      <c r="AF174" s="101">
        <f t="shared" si="462"/>
        <v>332300</v>
      </c>
      <c r="AG174" s="101">
        <f t="shared" si="462"/>
        <v>724200</v>
      </c>
      <c r="AH174" s="101">
        <f t="shared" si="462"/>
        <v>730000</v>
      </c>
      <c r="AI174" s="101">
        <f t="shared" si="462"/>
        <v>735800</v>
      </c>
      <c r="AJ174" s="101">
        <f t="shared" si="462"/>
        <v>741600</v>
      </c>
      <c r="AK174" s="101">
        <f t="shared" si="462"/>
        <v>747400</v>
      </c>
      <c r="AL174" s="101">
        <f t="shared" si="462"/>
        <v>753200</v>
      </c>
      <c r="AM174" s="101">
        <f t="shared" si="462"/>
        <v>759000</v>
      </c>
      <c r="AN174" s="101">
        <f t="shared" si="462"/>
        <v>764800</v>
      </c>
      <c r="AO174" s="101">
        <f t="shared" si="462"/>
        <v>800600</v>
      </c>
      <c r="AP174" s="101">
        <f t="shared" si="462"/>
        <v>806400</v>
      </c>
      <c r="AQ174" s="101">
        <f t="shared" si="462"/>
        <v>1012200</v>
      </c>
      <c r="AR174" s="101">
        <f t="shared" si="462"/>
        <v>1020000</v>
      </c>
      <c r="AS174" s="101">
        <f t="shared" si="462"/>
        <v>1027800</v>
      </c>
      <c r="AT174" s="101">
        <f t="shared" si="462"/>
        <v>1035600</v>
      </c>
      <c r="AU174" s="101">
        <f t="shared" si="462"/>
        <v>1043400</v>
      </c>
      <c r="AV174" s="101">
        <f t="shared" si="462"/>
        <v>1051200</v>
      </c>
      <c r="AW174" s="101">
        <f t="shared" si="462"/>
        <v>1059000</v>
      </c>
      <c r="AX174" s="101">
        <f t="shared" si="462"/>
        <v>1066800</v>
      </c>
      <c r="AY174" s="101">
        <f t="shared" si="462"/>
        <v>957600</v>
      </c>
      <c r="AZ174" s="101">
        <f t="shared" si="462"/>
        <v>957600</v>
      </c>
      <c r="BA174" s="46">
        <f t="shared" si="445"/>
        <v>25358400</v>
      </c>
    </row>
    <row r="175" spans="1:53">
      <c r="A175" s="88" t="s">
        <v>22</v>
      </c>
      <c r="B175" s="109"/>
      <c r="C175" s="97">
        <f>SUM(C156:C174)</f>
        <v>4462500</v>
      </c>
      <c r="D175" s="97">
        <f t="shared" ref="D175" si="463">SUM(D156:D174)</f>
        <v>4462500</v>
      </c>
      <c r="E175" s="97">
        <f t="shared" ref="E175" si="464">SUM(E156:E174)</f>
        <v>34212500</v>
      </c>
      <c r="F175" s="97">
        <f t="shared" ref="F175" si="465">SUM(F156:F174)</f>
        <v>34510000</v>
      </c>
      <c r="G175" s="97">
        <f t="shared" ref="G175" si="466">SUM(G156:G174)</f>
        <v>34807500</v>
      </c>
      <c r="H175" s="97">
        <f t="shared" ref="H175" si="467">SUM(H156:H174)</f>
        <v>35105000</v>
      </c>
      <c r="I175" s="97">
        <f t="shared" ref="I175" si="468">SUM(I156:I174)</f>
        <v>35402500</v>
      </c>
      <c r="J175" s="97">
        <f t="shared" ref="J175" si="469">SUM(J156:J174)</f>
        <v>35700000</v>
      </c>
      <c r="K175" s="97">
        <f t="shared" ref="K175" si="470">SUM(K156:K174)</f>
        <v>35108000</v>
      </c>
      <c r="L175" s="97">
        <f t="shared" ref="L175" si="471">SUM(L156:L174)</f>
        <v>35405500</v>
      </c>
      <c r="M175" s="97">
        <f t="shared" ref="M175" si="472">SUM(M156:M174)</f>
        <v>29773000</v>
      </c>
      <c r="N175" s="97">
        <f t="shared" ref="N175" si="473">SUM(N156:N174)</f>
        <v>30011200</v>
      </c>
      <c r="O175" s="97">
        <f t="shared" ref="O175" si="474">SUM(O156:O174)</f>
        <v>30249400</v>
      </c>
      <c r="P175" s="97">
        <f t="shared" ref="P175" si="475">SUM(P156:P174)</f>
        <v>30487600</v>
      </c>
      <c r="Q175" s="97">
        <f t="shared" ref="Q175" si="476">SUM(Q156:Q174)</f>
        <v>30725800</v>
      </c>
      <c r="R175" s="97">
        <f t="shared" ref="R175" si="477">SUM(R156:R174)</f>
        <v>30964000</v>
      </c>
      <c r="S175" s="97">
        <f t="shared" ref="S175" si="478">SUM(S156:S174)</f>
        <v>31202200</v>
      </c>
      <c r="T175" s="97">
        <f t="shared" ref="T175" si="479">SUM(T156:T174)</f>
        <v>31440400</v>
      </c>
      <c r="U175" s="97">
        <f t="shared" ref="U175" si="480">SUM(U156:U174)</f>
        <v>31678600</v>
      </c>
      <c r="V175" s="97">
        <f t="shared" ref="V175" si="481">SUM(V156:V174)</f>
        <v>31916800</v>
      </c>
      <c r="W175" s="97">
        <f t="shared" ref="W175" si="482">SUM(W156:W174)</f>
        <v>32155000</v>
      </c>
      <c r="X175" s="97">
        <f t="shared" ref="X175" si="483">SUM(X156:X174)</f>
        <v>32393200</v>
      </c>
      <c r="Y175" s="97">
        <f t="shared" ref="Y175" si="484">SUM(Y156:Y174)</f>
        <v>32631400</v>
      </c>
      <c r="Z175" s="97">
        <f t="shared" ref="Z175" si="485">SUM(Z156:Z174)</f>
        <v>32869600</v>
      </c>
      <c r="AA175" s="97">
        <f t="shared" ref="AA175" si="486">SUM(AA156:AA174)</f>
        <v>33107800</v>
      </c>
      <c r="AB175" s="97">
        <f t="shared" ref="AB175" si="487">SUM(AB156:AB174)</f>
        <v>33346000</v>
      </c>
      <c r="AC175" s="97">
        <f t="shared" ref="AC175" si="488">SUM(AC156:AC174)</f>
        <v>33584200</v>
      </c>
      <c r="AD175" s="97">
        <f t="shared" ref="AD175" si="489">SUM(AD156:AD174)</f>
        <v>33822400</v>
      </c>
      <c r="AE175" s="97">
        <f t="shared" ref="AE175" si="490">SUM(AE156:AE174)</f>
        <v>35359600</v>
      </c>
      <c r="AF175" s="97">
        <f t="shared" ref="AF175" si="491">SUM(AF156:AF174)</f>
        <v>35597800</v>
      </c>
      <c r="AG175" s="97">
        <f t="shared" ref="AG175" si="492">SUM(AG156:AG174)</f>
        <v>44496000</v>
      </c>
      <c r="AH175" s="97">
        <f t="shared" ref="AH175" si="493">SUM(AH156:AH174)</f>
        <v>44820800</v>
      </c>
      <c r="AI175" s="97">
        <f t="shared" ref="AI175" si="494">SUM(AI156:AI174)</f>
        <v>45145600</v>
      </c>
      <c r="AJ175" s="97">
        <f t="shared" ref="AJ175" si="495">SUM(AJ156:AJ174)</f>
        <v>45470400</v>
      </c>
      <c r="AK175" s="97">
        <f t="shared" ref="AK175" si="496">SUM(AK156:AK174)</f>
        <v>45795200</v>
      </c>
      <c r="AL175" s="97">
        <f t="shared" ref="AL175" si="497">SUM(AL156:AL174)</f>
        <v>46120000</v>
      </c>
      <c r="AM175" s="97">
        <f t="shared" ref="AM175" si="498">SUM(AM156:AM174)</f>
        <v>46444800</v>
      </c>
      <c r="AN175" s="97">
        <f t="shared" ref="AN175" si="499">SUM(AN156:AN174)</f>
        <v>46769600</v>
      </c>
      <c r="AO175" s="97">
        <f t="shared" ref="AO175" si="500">SUM(AO156:AO174)</f>
        <v>47745400</v>
      </c>
      <c r="AP175" s="97">
        <f t="shared" ref="AP175" si="501">SUM(AP156:AP174)</f>
        <v>48070200</v>
      </c>
      <c r="AQ175" s="97">
        <f t="shared" ref="AQ175" si="502">SUM(AQ156:AQ174)</f>
        <v>52735000</v>
      </c>
      <c r="AR175" s="97">
        <f t="shared" ref="AR175" si="503">SUM(AR156:AR174)</f>
        <v>53103200</v>
      </c>
      <c r="AS175" s="97">
        <f t="shared" ref="AS175" si="504">SUM(AS156:AS174)</f>
        <v>53471400</v>
      </c>
      <c r="AT175" s="97">
        <f t="shared" ref="AT175" si="505">SUM(AT156:AT174)</f>
        <v>53839600</v>
      </c>
      <c r="AU175" s="97">
        <f t="shared" ref="AU175" si="506">SUM(AU156:AU174)</f>
        <v>54207800</v>
      </c>
      <c r="AV175" s="97">
        <f t="shared" ref="AV175" si="507">SUM(AV156:AV174)</f>
        <v>54576000</v>
      </c>
      <c r="AW175" s="97">
        <f t="shared" ref="AW175" si="508">SUM(AW156:AW174)</f>
        <v>54944200</v>
      </c>
      <c r="AX175" s="97">
        <f t="shared" ref="AX175" si="509">SUM(AX156:AX174)</f>
        <v>55312400</v>
      </c>
      <c r="AY175" s="97">
        <f>SUM(AY156:AY174)</f>
        <v>50157600</v>
      </c>
      <c r="AZ175" s="97">
        <f>SUM(AZ156:AZ174)</f>
        <v>50157600</v>
      </c>
      <c r="BA175" s="100">
        <f>SUM(BA156:BA174)</f>
        <v>1925874800</v>
      </c>
    </row>
    <row r="176" spans="1:53">
      <c r="B176" s="2" t="s">
        <v>122</v>
      </c>
      <c r="C176" s="99">
        <f>NPV(0.04,C175:AZ175)</f>
        <v>723372499.03811681</v>
      </c>
      <c r="D176" s="101"/>
      <c r="E176" s="101"/>
      <c r="F176" s="101"/>
      <c r="G176" s="101"/>
      <c r="H176" s="101"/>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130"/>
    </row>
    <row r="177" spans="1:53">
      <c r="A177" s="2" t="s">
        <v>95</v>
      </c>
    </row>
    <row r="178" spans="1:53">
      <c r="A178" s="2"/>
      <c r="B178" t="s">
        <v>97</v>
      </c>
      <c r="C178" s="1">
        <f>1</f>
        <v>1</v>
      </c>
      <c r="D178" s="1">
        <f t="shared" ref="D178:AI178" si="510">C178*($J$8+1)</f>
        <v>1.03</v>
      </c>
      <c r="E178" s="1">
        <f t="shared" si="510"/>
        <v>1.0609</v>
      </c>
      <c r="F178" s="1">
        <f t="shared" si="510"/>
        <v>1.092727</v>
      </c>
      <c r="G178" s="1">
        <f t="shared" si="510"/>
        <v>1.1255088100000001</v>
      </c>
      <c r="H178" s="1">
        <f t="shared" si="510"/>
        <v>1.1592740743000001</v>
      </c>
      <c r="I178" s="1">
        <f t="shared" si="510"/>
        <v>1.1940522965290001</v>
      </c>
      <c r="J178" s="1">
        <f t="shared" si="510"/>
        <v>1.2298738654248702</v>
      </c>
      <c r="K178" s="1">
        <f t="shared" si="510"/>
        <v>1.2667700813876164</v>
      </c>
      <c r="L178" s="1">
        <f t="shared" si="510"/>
        <v>1.3047731838292449</v>
      </c>
      <c r="M178" s="1">
        <f t="shared" si="510"/>
        <v>1.3439163793441222</v>
      </c>
      <c r="N178" s="1">
        <f t="shared" si="510"/>
        <v>1.3842338707244459</v>
      </c>
      <c r="O178" s="1">
        <f t="shared" si="510"/>
        <v>1.4257608868461793</v>
      </c>
      <c r="P178" s="1">
        <f t="shared" si="510"/>
        <v>1.4685337134515648</v>
      </c>
      <c r="Q178" s="1">
        <f t="shared" si="510"/>
        <v>1.5125897248551119</v>
      </c>
      <c r="R178" s="1">
        <f t="shared" si="510"/>
        <v>1.5579674166007653</v>
      </c>
      <c r="S178" s="1">
        <f t="shared" si="510"/>
        <v>1.6047064390987884</v>
      </c>
      <c r="T178" s="1">
        <f t="shared" si="510"/>
        <v>1.652847632271752</v>
      </c>
      <c r="U178" s="1">
        <f t="shared" si="510"/>
        <v>1.7024330612399046</v>
      </c>
      <c r="V178" s="1">
        <f t="shared" si="510"/>
        <v>1.7535060530771018</v>
      </c>
      <c r="W178" s="1">
        <f t="shared" si="510"/>
        <v>1.806111234669415</v>
      </c>
      <c r="X178" s="1">
        <f t="shared" si="510"/>
        <v>1.8602945717094976</v>
      </c>
      <c r="Y178" s="1">
        <f t="shared" si="510"/>
        <v>1.9161034088607827</v>
      </c>
      <c r="Z178" s="1">
        <f t="shared" si="510"/>
        <v>1.9735865111266062</v>
      </c>
      <c r="AA178" s="1">
        <f t="shared" si="510"/>
        <v>2.0327941064604045</v>
      </c>
      <c r="AB178" s="1">
        <f t="shared" si="510"/>
        <v>2.0937779296542165</v>
      </c>
      <c r="AC178" s="1">
        <f t="shared" si="510"/>
        <v>2.1565912675438432</v>
      </c>
      <c r="AD178" s="1">
        <f t="shared" si="510"/>
        <v>2.2212890055701586</v>
      </c>
      <c r="AE178" s="1">
        <f t="shared" si="510"/>
        <v>2.2879276757372633</v>
      </c>
      <c r="AF178" s="1">
        <f t="shared" si="510"/>
        <v>2.3565655060093813</v>
      </c>
      <c r="AG178" s="1">
        <f t="shared" si="510"/>
        <v>2.4272624711896627</v>
      </c>
      <c r="AH178" s="1">
        <f t="shared" si="510"/>
        <v>2.5000803453253524</v>
      </c>
      <c r="AI178" s="1">
        <f t="shared" si="510"/>
        <v>2.5750827556851132</v>
      </c>
      <c r="AJ178" s="1">
        <f t="shared" ref="AJ178:AZ178" si="511">AI178*($J$8+1)</f>
        <v>2.6523352383556666</v>
      </c>
      <c r="AK178" s="1">
        <f t="shared" si="511"/>
        <v>2.7319052955063365</v>
      </c>
      <c r="AL178" s="1">
        <f t="shared" si="511"/>
        <v>2.8138624543715265</v>
      </c>
      <c r="AM178" s="1">
        <f t="shared" si="511"/>
        <v>2.8982783280026725</v>
      </c>
      <c r="AN178" s="1">
        <f t="shared" si="511"/>
        <v>2.9852266778427525</v>
      </c>
      <c r="AO178" s="1">
        <f t="shared" si="511"/>
        <v>3.074783478178035</v>
      </c>
      <c r="AP178" s="1">
        <f t="shared" si="511"/>
        <v>3.1670269825233763</v>
      </c>
      <c r="AQ178" s="1">
        <f t="shared" si="511"/>
        <v>3.2620377919990777</v>
      </c>
      <c r="AR178" s="1">
        <f t="shared" si="511"/>
        <v>3.3598989257590501</v>
      </c>
      <c r="AS178" s="1">
        <f t="shared" si="511"/>
        <v>3.4606958935318217</v>
      </c>
      <c r="AT178" s="1">
        <f t="shared" si="511"/>
        <v>3.5645167703377765</v>
      </c>
      <c r="AU178" s="1">
        <f t="shared" si="511"/>
        <v>3.67145227344791</v>
      </c>
      <c r="AV178" s="1">
        <f t="shared" si="511"/>
        <v>3.7815958416513475</v>
      </c>
      <c r="AW178" s="1">
        <f t="shared" si="511"/>
        <v>3.8950437169008882</v>
      </c>
      <c r="AX178" s="1">
        <f t="shared" si="511"/>
        <v>4.0118950284079151</v>
      </c>
      <c r="AY178" s="1">
        <f t="shared" si="511"/>
        <v>4.1322518792601528</v>
      </c>
      <c r="AZ178" s="1">
        <f t="shared" si="511"/>
        <v>4.2562194356379575</v>
      </c>
    </row>
    <row r="179" spans="1:53">
      <c r="A179" s="2" t="s">
        <v>98</v>
      </c>
    </row>
    <row r="180" spans="1:53">
      <c r="A180" s="4" t="s">
        <v>0</v>
      </c>
      <c r="B180" s="11"/>
      <c r="C180" s="11">
        <v>1</v>
      </c>
      <c r="D180" s="11">
        <v>2</v>
      </c>
      <c r="E180" s="13">
        <v>3</v>
      </c>
      <c r="F180" s="13">
        <f>E180+1</f>
        <v>4</v>
      </c>
      <c r="G180" s="13">
        <f t="shared" ref="G180" si="512">F180+1</f>
        <v>5</v>
      </c>
      <c r="H180" s="13">
        <f t="shared" ref="H180" si="513">G180+1</f>
        <v>6</v>
      </c>
      <c r="I180" s="13">
        <f t="shared" ref="I180" si="514">H180+1</f>
        <v>7</v>
      </c>
      <c r="J180" s="13">
        <f t="shared" ref="J180" si="515">I180+1</f>
        <v>8</v>
      </c>
      <c r="K180" s="13">
        <f t="shared" ref="K180" si="516">J180+1</f>
        <v>9</v>
      </c>
      <c r="L180" s="13">
        <f t="shared" ref="L180" si="517">K180+1</f>
        <v>10</v>
      </c>
      <c r="M180" s="13">
        <f t="shared" ref="M180" si="518">L180+1</f>
        <v>11</v>
      </c>
      <c r="N180" s="13">
        <f t="shared" ref="N180" si="519">M180+1</f>
        <v>12</v>
      </c>
      <c r="O180" s="13">
        <f t="shared" ref="O180" si="520">N180+1</f>
        <v>13</v>
      </c>
      <c r="P180" s="13">
        <f t="shared" ref="P180" si="521">O180+1</f>
        <v>14</v>
      </c>
      <c r="Q180" s="13">
        <f t="shared" ref="Q180" si="522">P180+1</f>
        <v>15</v>
      </c>
      <c r="R180" s="13">
        <f t="shared" ref="R180" si="523">Q180+1</f>
        <v>16</v>
      </c>
      <c r="S180" s="13">
        <f t="shared" ref="S180" si="524">R180+1</f>
        <v>17</v>
      </c>
      <c r="T180" s="13">
        <f t="shared" ref="T180" si="525">S180+1</f>
        <v>18</v>
      </c>
      <c r="U180" s="13">
        <f t="shared" ref="U180" si="526">T180+1</f>
        <v>19</v>
      </c>
      <c r="V180" s="13">
        <f t="shared" ref="V180" si="527">U180+1</f>
        <v>20</v>
      </c>
      <c r="W180" s="13">
        <f t="shared" ref="W180" si="528">V180+1</f>
        <v>21</v>
      </c>
      <c r="X180" s="13">
        <f t="shared" ref="X180" si="529">W180+1</f>
        <v>22</v>
      </c>
      <c r="Y180" s="13">
        <f t="shared" ref="Y180" si="530">X180+1</f>
        <v>23</v>
      </c>
      <c r="Z180" s="13">
        <f t="shared" ref="Z180" si="531">Y180+1</f>
        <v>24</v>
      </c>
      <c r="AA180" s="13">
        <f>Z180+1</f>
        <v>25</v>
      </c>
      <c r="AB180" s="13">
        <f t="shared" ref="AB180" si="532">AA180+1</f>
        <v>26</v>
      </c>
      <c r="AC180" s="13">
        <f t="shared" ref="AC180" si="533">AB180+1</f>
        <v>27</v>
      </c>
      <c r="AD180" s="13">
        <f t="shared" ref="AD180" si="534">AC180+1</f>
        <v>28</v>
      </c>
      <c r="AE180" s="13">
        <f t="shared" ref="AE180" si="535">AD180+1</f>
        <v>29</v>
      </c>
      <c r="AF180" s="13">
        <f t="shared" ref="AF180" si="536">AE180+1</f>
        <v>30</v>
      </c>
      <c r="AG180" s="13">
        <f t="shared" ref="AG180" si="537">AF180+1</f>
        <v>31</v>
      </c>
      <c r="AH180" s="13">
        <f t="shared" ref="AH180" si="538">AG180+1</f>
        <v>32</v>
      </c>
      <c r="AI180" s="13">
        <f t="shared" ref="AI180" si="539">AH180+1</f>
        <v>33</v>
      </c>
      <c r="AJ180" s="13">
        <f t="shared" ref="AJ180" si="540">AI180+1</f>
        <v>34</v>
      </c>
      <c r="AK180" s="13">
        <f t="shared" ref="AK180" si="541">AJ180+1</f>
        <v>35</v>
      </c>
      <c r="AL180" s="13">
        <f t="shared" ref="AL180" si="542">AK180+1</f>
        <v>36</v>
      </c>
      <c r="AM180" s="13">
        <f t="shared" ref="AM180" si="543">AL180+1</f>
        <v>37</v>
      </c>
      <c r="AN180" s="13">
        <f t="shared" ref="AN180" si="544">AM180+1</f>
        <v>38</v>
      </c>
      <c r="AO180" s="13">
        <f t="shared" ref="AO180" si="545">AN180+1</f>
        <v>39</v>
      </c>
      <c r="AP180" s="13">
        <f t="shared" ref="AP180" si="546">AO180+1</f>
        <v>40</v>
      </c>
      <c r="AQ180" s="13">
        <f t="shared" ref="AQ180" si="547">AP180+1</f>
        <v>41</v>
      </c>
      <c r="AR180" s="13">
        <f t="shared" ref="AR180" si="548">AQ180+1</f>
        <v>42</v>
      </c>
      <c r="AS180" s="13">
        <f t="shared" ref="AS180" si="549">AR180+1</f>
        <v>43</v>
      </c>
      <c r="AT180" s="13">
        <f t="shared" ref="AT180" si="550">AS180+1</f>
        <v>44</v>
      </c>
      <c r="AU180" s="13">
        <f t="shared" ref="AU180" si="551">AT180+1</f>
        <v>45</v>
      </c>
      <c r="AV180" s="13">
        <f t="shared" ref="AV180" si="552">AU180+1</f>
        <v>46</v>
      </c>
      <c r="AW180" s="13">
        <f t="shared" ref="AW180" si="553">AV180+1</f>
        <v>47</v>
      </c>
      <c r="AX180" s="13">
        <f t="shared" ref="AX180" si="554">AW180+1</f>
        <v>48</v>
      </c>
      <c r="AY180" s="13">
        <v>49</v>
      </c>
      <c r="AZ180" s="13">
        <v>50</v>
      </c>
      <c r="BA180" s="125" t="s">
        <v>22</v>
      </c>
    </row>
    <row r="181" spans="1:53">
      <c r="A181" s="87" t="s">
        <v>2</v>
      </c>
      <c r="B181" s="108"/>
      <c r="C181" s="101">
        <f>C64*C$178</f>
        <v>0</v>
      </c>
      <c r="D181" s="101">
        <f t="shared" ref="D181:AZ181" si="555">D64*D$178</f>
        <v>0</v>
      </c>
      <c r="E181" s="101">
        <f t="shared" si="555"/>
        <v>4105683</v>
      </c>
      <c r="F181" s="101">
        <f t="shared" si="555"/>
        <v>4228853.49</v>
      </c>
      <c r="G181" s="101">
        <f t="shared" si="555"/>
        <v>4355719.0947000002</v>
      </c>
      <c r="H181" s="101">
        <f t="shared" si="555"/>
        <v>4486390.6675410001</v>
      </c>
      <c r="I181" s="101">
        <f t="shared" si="555"/>
        <v>4620982.3875672305</v>
      </c>
      <c r="J181" s="101">
        <f t="shared" si="555"/>
        <v>4759611.859194248</v>
      </c>
      <c r="K181" s="101">
        <f t="shared" si="555"/>
        <v>4902400.2149700755</v>
      </c>
      <c r="L181" s="101">
        <f t="shared" si="555"/>
        <v>5049472.2214191779</v>
      </c>
      <c r="M181" s="101">
        <f t="shared" si="555"/>
        <v>4166140.7759667789</v>
      </c>
      <c r="N181" s="101">
        <f t="shared" si="555"/>
        <v>4291124.9992457824</v>
      </c>
      <c r="O181" s="101">
        <f t="shared" si="555"/>
        <v>4419858.7492231559</v>
      </c>
      <c r="P181" s="101">
        <f t="shared" si="555"/>
        <v>4552454.5116998507</v>
      </c>
      <c r="Q181" s="101">
        <f t="shared" si="555"/>
        <v>4689028.1470508473</v>
      </c>
      <c r="R181" s="101">
        <f t="shared" si="555"/>
        <v>4829698.9914623722</v>
      </c>
      <c r="S181" s="101">
        <f t="shared" si="555"/>
        <v>4974589.9612062443</v>
      </c>
      <c r="T181" s="101">
        <f t="shared" si="555"/>
        <v>5123827.6600424312</v>
      </c>
      <c r="U181" s="101">
        <f t="shared" si="555"/>
        <v>5277542.4898437038</v>
      </c>
      <c r="V181" s="101">
        <f t="shared" si="555"/>
        <v>5435868.7645390155</v>
      </c>
      <c r="W181" s="101">
        <f t="shared" si="555"/>
        <v>5598944.8274751864</v>
      </c>
      <c r="X181" s="101">
        <f t="shared" si="555"/>
        <v>5766913.1722994428</v>
      </c>
      <c r="Y181" s="101">
        <f t="shared" si="555"/>
        <v>5939920.5674684262</v>
      </c>
      <c r="Z181" s="101">
        <f t="shared" si="555"/>
        <v>6118118.1844924791</v>
      </c>
      <c r="AA181" s="101">
        <f t="shared" si="555"/>
        <v>6301661.7300272537</v>
      </c>
      <c r="AB181" s="101">
        <f t="shared" si="555"/>
        <v>6490711.5819280716</v>
      </c>
      <c r="AC181" s="101">
        <f t="shared" si="555"/>
        <v>6685432.9293859145</v>
      </c>
      <c r="AD181" s="101">
        <f t="shared" si="555"/>
        <v>6885995.917267492</v>
      </c>
      <c r="AE181" s="101">
        <f t="shared" si="555"/>
        <v>7092575.7947855163</v>
      </c>
      <c r="AF181" s="101">
        <f t="shared" si="555"/>
        <v>7305353.0686290823</v>
      </c>
      <c r="AG181" s="101">
        <f t="shared" si="555"/>
        <v>7524513.6606879542</v>
      </c>
      <c r="AH181" s="101">
        <f t="shared" si="555"/>
        <v>7750249.0705085928</v>
      </c>
      <c r="AI181" s="101">
        <f t="shared" si="555"/>
        <v>7982756.5426238514</v>
      </c>
      <c r="AJ181" s="101">
        <f t="shared" si="555"/>
        <v>8222239.238902567</v>
      </c>
      <c r="AK181" s="101">
        <f t="shared" si="555"/>
        <v>8468906.4160696436</v>
      </c>
      <c r="AL181" s="101">
        <f t="shared" si="555"/>
        <v>8722973.6085517313</v>
      </c>
      <c r="AM181" s="101">
        <f t="shared" si="555"/>
        <v>8984662.8168082852</v>
      </c>
      <c r="AN181" s="101">
        <f t="shared" si="555"/>
        <v>9254202.7013125326</v>
      </c>
      <c r="AO181" s="101">
        <f t="shared" si="555"/>
        <v>9531828.7823519092</v>
      </c>
      <c r="AP181" s="101">
        <f t="shared" si="555"/>
        <v>9817783.6458224673</v>
      </c>
      <c r="AQ181" s="101">
        <f t="shared" si="555"/>
        <v>10112317.155197142</v>
      </c>
      <c r="AR181" s="101">
        <f t="shared" si="555"/>
        <v>10415686.669853056</v>
      </c>
      <c r="AS181" s="101">
        <f t="shared" si="555"/>
        <v>10728157.269948646</v>
      </c>
      <c r="AT181" s="101">
        <f t="shared" si="555"/>
        <v>11050001.988047106</v>
      </c>
      <c r="AU181" s="101">
        <f t="shared" si="555"/>
        <v>11381502.047688521</v>
      </c>
      <c r="AV181" s="101">
        <f t="shared" si="555"/>
        <v>11722947.109119177</v>
      </c>
      <c r="AW181" s="101">
        <f t="shared" si="555"/>
        <v>12074635.522392754</v>
      </c>
      <c r="AX181" s="101">
        <f t="shared" si="555"/>
        <v>12436874.588064536</v>
      </c>
      <c r="AY181" s="101">
        <f t="shared" si="555"/>
        <v>12809980.825706474</v>
      </c>
      <c r="AZ181" s="101">
        <f t="shared" si="555"/>
        <v>13194280.250477668</v>
      </c>
      <c r="BA181" s="46">
        <f>SUM(C181:AZ181)</f>
        <v>350641375.6695655</v>
      </c>
    </row>
    <row r="182" spans="1:53">
      <c r="A182" s="87" t="s">
        <v>3</v>
      </c>
      <c r="B182" s="108"/>
      <c r="C182" s="101">
        <f t="shared" ref="C182:AZ182" si="556">C65*C$178</f>
        <v>0</v>
      </c>
      <c r="D182" s="101">
        <f t="shared" si="556"/>
        <v>0</v>
      </c>
      <c r="E182" s="101">
        <f t="shared" si="556"/>
        <v>2811385</v>
      </c>
      <c r="F182" s="101">
        <f t="shared" si="556"/>
        <v>2895726.55</v>
      </c>
      <c r="G182" s="101">
        <f t="shared" si="556"/>
        <v>2982598.3465000005</v>
      </c>
      <c r="H182" s="101">
        <f t="shared" si="556"/>
        <v>3072076.2968950002</v>
      </c>
      <c r="I182" s="101">
        <f t="shared" si="556"/>
        <v>3164238.5858018505</v>
      </c>
      <c r="J182" s="101">
        <f t="shared" si="556"/>
        <v>3259165.7433759063</v>
      </c>
      <c r="K182" s="101">
        <f t="shared" si="556"/>
        <v>3356940.7156771836</v>
      </c>
      <c r="L182" s="101">
        <f t="shared" si="556"/>
        <v>3457648.9371474991</v>
      </c>
      <c r="M182" s="101">
        <f t="shared" si="556"/>
        <v>2849102.7242095391</v>
      </c>
      <c r="N182" s="101">
        <f t="shared" si="556"/>
        <v>2934575.8059358252</v>
      </c>
      <c r="O182" s="101">
        <f t="shared" si="556"/>
        <v>3022613.0801138999</v>
      </c>
      <c r="P182" s="101">
        <f t="shared" si="556"/>
        <v>3113291.4725173172</v>
      </c>
      <c r="Q182" s="101">
        <f t="shared" si="556"/>
        <v>3206690.2166928374</v>
      </c>
      <c r="R182" s="101">
        <f t="shared" si="556"/>
        <v>3302890.9231936224</v>
      </c>
      <c r="S182" s="101">
        <f t="shared" si="556"/>
        <v>3401977.6508894316</v>
      </c>
      <c r="T182" s="101">
        <f t="shared" si="556"/>
        <v>3504036.9804161144</v>
      </c>
      <c r="U182" s="101">
        <f t="shared" si="556"/>
        <v>3609158.0898285978</v>
      </c>
      <c r="V182" s="101">
        <f t="shared" si="556"/>
        <v>3717432.8325234558</v>
      </c>
      <c r="W182" s="101">
        <f t="shared" si="556"/>
        <v>3828955.8174991598</v>
      </c>
      <c r="X182" s="101">
        <f t="shared" si="556"/>
        <v>3943824.4920241348</v>
      </c>
      <c r="Y182" s="101">
        <f t="shared" si="556"/>
        <v>4062139.2267848593</v>
      </c>
      <c r="Z182" s="101">
        <f t="shared" si="556"/>
        <v>4184003.4035884053</v>
      </c>
      <c r="AA182" s="101">
        <f t="shared" si="556"/>
        <v>4309523.5056960573</v>
      </c>
      <c r="AB182" s="101">
        <f t="shared" si="556"/>
        <v>4438809.2108669393</v>
      </c>
      <c r="AC182" s="101">
        <f t="shared" si="556"/>
        <v>4571973.4871929474</v>
      </c>
      <c r="AD182" s="101">
        <f t="shared" si="556"/>
        <v>4709132.691808736</v>
      </c>
      <c r="AE182" s="101">
        <f t="shared" si="556"/>
        <v>4850406.6725629978</v>
      </c>
      <c r="AF182" s="101">
        <f t="shared" si="556"/>
        <v>4995918.8727398887</v>
      </c>
      <c r="AG182" s="101">
        <f t="shared" si="556"/>
        <v>5145796.4389220849</v>
      </c>
      <c r="AH182" s="101">
        <f t="shared" si="556"/>
        <v>5300170.3320897473</v>
      </c>
      <c r="AI182" s="101">
        <f t="shared" si="556"/>
        <v>5459175.4420524398</v>
      </c>
      <c r="AJ182" s="101">
        <f t="shared" si="556"/>
        <v>5622950.7053140132</v>
      </c>
      <c r="AK182" s="101">
        <f t="shared" si="556"/>
        <v>5791639.2264734339</v>
      </c>
      <c r="AL182" s="101">
        <f t="shared" si="556"/>
        <v>5965388.403267636</v>
      </c>
      <c r="AM182" s="101">
        <f t="shared" si="556"/>
        <v>6144350.0553656658</v>
      </c>
      <c r="AN182" s="101">
        <f t="shared" si="556"/>
        <v>6328680.5570266349</v>
      </c>
      <c r="AO182" s="101">
        <f t="shared" si="556"/>
        <v>6518540.9737374345</v>
      </c>
      <c r="AP182" s="101">
        <f t="shared" si="556"/>
        <v>6714097.2029495575</v>
      </c>
      <c r="AQ182" s="101">
        <f t="shared" si="556"/>
        <v>6915520.1190380445</v>
      </c>
      <c r="AR182" s="101">
        <f t="shared" si="556"/>
        <v>7122985.7226091865</v>
      </c>
      <c r="AS182" s="101">
        <f t="shared" si="556"/>
        <v>7336675.2942874618</v>
      </c>
      <c r="AT182" s="101">
        <f t="shared" si="556"/>
        <v>7556775.5531160859</v>
      </c>
      <c r="AU182" s="101">
        <f t="shared" si="556"/>
        <v>7783478.8197095692</v>
      </c>
      <c r="AV182" s="101">
        <f t="shared" si="556"/>
        <v>8016983.1843008567</v>
      </c>
      <c r="AW182" s="101">
        <f t="shared" si="556"/>
        <v>8257492.6798298834</v>
      </c>
      <c r="AX182" s="101">
        <f t="shared" si="556"/>
        <v>8505217.4602247793</v>
      </c>
      <c r="AY182" s="101">
        <f t="shared" si="556"/>
        <v>8760373.9840315245</v>
      </c>
      <c r="AZ182" s="101">
        <f t="shared" si="556"/>
        <v>9023185.2035524696</v>
      </c>
      <c r="BA182" s="46">
        <f t="shared" ref="BA182:BA199" si="557">SUM(C182:AZ182)</f>
        <v>239825714.69038069</v>
      </c>
    </row>
    <row r="183" spans="1:53">
      <c r="A183" s="87" t="s">
        <v>4</v>
      </c>
      <c r="B183" s="108"/>
      <c r="C183" s="101">
        <f t="shared" ref="C183:AZ183" si="558">C66*C$178</f>
        <v>0</v>
      </c>
      <c r="D183" s="101">
        <f t="shared" si="558"/>
        <v>0</v>
      </c>
      <c r="E183" s="101">
        <f t="shared" si="558"/>
        <v>6588189</v>
      </c>
      <c r="F183" s="101">
        <f t="shared" si="558"/>
        <v>6785834.6699999999</v>
      </c>
      <c r="G183" s="101">
        <f t="shared" si="558"/>
        <v>6989409.7101000007</v>
      </c>
      <c r="H183" s="101">
        <f t="shared" si="558"/>
        <v>7199092.0014030002</v>
      </c>
      <c r="I183" s="101">
        <f t="shared" si="558"/>
        <v>7415064.7614450911</v>
      </c>
      <c r="J183" s="101">
        <f t="shared" si="558"/>
        <v>7637516.7042884436</v>
      </c>
      <c r="K183" s="101">
        <f t="shared" si="558"/>
        <v>7866642.2054170975</v>
      </c>
      <c r="L183" s="101">
        <f t="shared" si="558"/>
        <v>8102641.4715796104</v>
      </c>
      <c r="M183" s="101">
        <f t="shared" si="558"/>
        <v>6679264.4053402878</v>
      </c>
      <c r="N183" s="101">
        <f t="shared" si="558"/>
        <v>6879642.3375004958</v>
      </c>
      <c r="O183" s="101">
        <f t="shared" si="558"/>
        <v>7086031.6076255115</v>
      </c>
      <c r="P183" s="101">
        <f t="shared" si="558"/>
        <v>7298612.5558542768</v>
      </c>
      <c r="Q183" s="101">
        <f t="shared" si="558"/>
        <v>7517570.9325299058</v>
      </c>
      <c r="R183" s="101">
        <f t="shared" si="558"/>
        <v>7743098.0605058037</v>
      </c>
      <c r="S183" s="101">
        <f t="shared" si="558"/>
        <v>7975391.0023209788</v>
      </c>
      <c r="T183" s="101">
        <f t="shared" si="558"/>
        <v>8214652.7323906077</v>
      </c>
      <c r="U183" s="101">
        <f t="shared" si="558"/>
        <v>8461092.3143623248</v>
      </c>
      <c r="V183" s="101">
        <f t="shared" si="558"/>
        <v>8714925.0837931968</v>
      </c>
      <c r="W183" s="101">
        <f t="shared" si="558"/>
        <v>8976372.8363069929</v>
      </c>
      <c r="X183" s="101">
        <f t="shared" si="558"/>
        <v>9245664.021396203</v>
      </c>
      <c r="Y183" s="101">
        <f t="shared" si="558"/>
        <v>9523033.942038089</v>
      </c>
      <c r="Z183" s="101">
        <f t="shared" si="558"/>
        <v>9808724.960299233</v>
      </c>
      <c r="AA183" s="101">
        <f t="shared" si="558"/>
        <v>10102986.709108211</v>
      </c>
      <c r="AB183" s="101">
        <f t="shared" si="558"/>
        <v>10406076.310381455</v>
      </c>
      <c r="AC183" s="101">
        <f t="shared" si="558"/>
        <v>10718258.599692902</v>
      </c>
      <c r="AD183" s="101">
        <f t="shared" si="558"/>
        <v>11039806.357683688</v>
      </c>
      <c r="AE183" s="101">
        <f t="shared" si="558"/>
        <v>11371000.548414199</v>
      </c>
      <c r="AF183" s="101">
        <f t="shared" si="558"/>
        <v>11712130.564866625</v>
      </c>
      <c r="AG183" s="101">
        <f t="shared" si="558"/>
        <v>12063494.481812624</v>
      </c>
      <c r="AH183" s="101">
        <f t="shared" si="558"/>
        <v>12425399.316267001</v>
      </c>
      <c r="AI183" s="101">
        <f t="shared" si="558"/>
        <v>12798161.295755012</v>
      </c>
      <c r="AJ183" s="101">
        <f t="shared" si="558"/>
        <v>13182106.134627663</v>
      </c>
      <c r="AK183" s="101">
        <f t="shared" si="558"/>
        <v>13577569.318666494</v>
      </c>
      <c r="AL183" s="101">
        <f t="shared" si="558"/>
        <v>13984896.398226487</v>
      </c>
      <c r="AM183" s="101">
        <f t="shared" si="558"/>
        <v>14404443.290173283</v>
      </c>
      <c r="AN183" s="101">
        <f t="shared" si="558"/>
        <v>14836576.588878481</v>
      </c>
      <c r="AO183" s="101">
        <f t="shared" si="558"/>
        <v>15281673.886544835</v>
      </c>
      <c r="AP183" s="101">
        <f t="shared" si="558"/>
        <v>15740124.103141181</v>
      </c>
      <c r="AQ183" s="101">
        <f t="shared" si="558"/>
        <v>16212327.826235415</v>
      </c>
      <c r="AR183" s="101">
        <f t="shared" si="558"/>
        <v>16698697.661022479</v>
      </c>
      <c r="AS183" s="101">
        <f t="shared" si="558"/>
        <v>17199658.590853155</v>
      </c>
      <c r="AT183" s="101">
        <f t="shared" si="558"/>
        <v>17715648.348578747</v>
      </c>
      <c r="AU183" s="101">
        <f t="shared" si="558"/>
        <v>18247117.799036112</v>
      </c>
      <c r="AV183" s="101">
        <f t="shared" si="558"/>
        <v>18794531.333007198</v>
      </c>
      <c r="AW183" s="101">
        <f t="shared" si="558"/>
        <v>19358367.272997413</v>
      </c>
      <c r="AX183" s="101">
        <f t="shared" si="558"/>
        <v>19939118.291187339</v>
      </c>
      <c r="AY183" s="101">
        <f t="shared" si="558"/>
        <v>20537291.839922961</v>
      </c>
      <c r="AZ183" s="101">
        <f t="shared" si="558"/>
        <v>21153410.59512065</v>
      </c>
      <c r="BA183" s="46">
        <f t="shared" si="557"/>
        <v>562209340.7786988</v>
      </c>
    </row>
    <row r="184" spans="1:53">
      <c r="A184" s="87" t="s">
        <v>5</v>
      </c>
      <c r="B184" s="108"/>
      <c r="C184" s="101">
        <f t="shared" ref="C184:AZ184" si="559">C67*C$178</f>
        <v>0</v>
      </c>
      <c r="D184" s="101">
        <f t="shared" si="559"/>
        <v>0</v>
      </c>
      <c r="E184" s="101">
        <f t="shared" si="559"/>
        <v>1241253</v>
      </c>
      <c r="F184" s="101">
        <f t="shared" si="559"/>
        <v>1278490.5900000001</v>
      </c>
      <c r="G184" s="101">
        <f t="shared" si="559"/>
        <v>1316845.3077000002</v>
      </c>
      <c r="H184" s="101">
        <f t="shared" si="559"/>
        <v>1356350.6669310001</v>
      </c>
      <c r="I184" s="101">
        <f t="shared" si="559"/>
        <v>1397041.1869389301</v>
      </c>
      <c r="J184" s="101">
        <f t="shared" si="559"/>
        <v>1438952.4225470982</v>
      </c>
      <c r="K184" s="101">
        <f t="shared" si="559"/>
        <v>1482120.9952235112</v>
      </c>
      <c r="L184" s="101">
        <f t="shared" si="559"/>
        <v>1526584.6250802164</v>
      </c>
      <c r="M184" s="101">
        <f t="shared" si="559"/>
        <v>1263281.3965834749</v>
      </c>
      <c r="N184" s="101">
        <f t="shared" si="559"/>
        <v>1301179.8384809792</v>
      </c>
      <c r="O184" s="101">
        <f t="shared" si="559"/>
        <v>1340215.2336354086</v>
      </c>
      <c r="P184" s="101">
        <f t="shared" si="559"/>
        <v>1380421.690644471</v>
      </c>
      <c r="Q184" s="101">
        <f t="shared" si="559"/>
        <v>1421834.3413638051</v>
      </c>
      <c r="R184" s="101">
        <f t="shared" si="559"/>
        <v>1464489.3716047194</v>
      </c>
      <c r="S184" s="101">
        <f t="shared" si="559"/>
        <v>1508424.0527528611</v>
      </c>
      <c r="T184" s="101">
        <f t="shared" si="559"/>
        <v>1553676.774335447</v>
      </c>
      <c r="U184" s="101">
        <f t="shared" si="559"/>
        <v>1600287.0775655103</v>
      </c>
      <c r="V184" s="101">
        <f t="shared" si="559"/>
        <v>1648295.6898924757</v>
      </c>
      <c r="W184" s="101">
        <f t="shared" si="559"/>
        <v>1697744.5605892502</v>
      </c>
      <c r="X184" s="101">
        <f t="shared" si="559"/>
        <v>1748676.8974069278</v>
      </c>
      <c r="Y184" s="101">
        <f t="shared" si="559"/>
        <v>1801137.2043291358</v>
      </c>
      <c r="Z184" s="101">
        <f t="shared" si="559"/>
        <v>1855171.3204590098</v>
      </c>
      <c r="AA184" s="101">
        <f t="shared" si="559"/>
        <v>1910826.4600727803</v>
      </c>
      <c r="AB184" s="101">
        <f t="shared" si="559"/>
        <v>1968151.2538749636</v>
      </c>
      <c r="AC184" s="101">
        <f t="shared" si="559"/>
        <v>2027195.7914912126</v>
      </c>
      <c r="AD184" s="101">
        <f t="shared" si="559"/>
        <v>2088011.6652359492</v>
      </c>
      <c r="AE184" s="101">
        <f t="shared" si="559"/>
        <v>2150652.0151930274</v>
      </c>
      <c r="AF184" s="101">
        <f t="shared" si="559"/>
        <v>2215171.5756488186</v>
      </c>
      <c r="AG184" s="101">
        <f t="shared" si="559"/>
        <v>2281626.7229182827</v>
      </c>
      <c r="AH184" s="101">
        <f t="shared" si="559"/>
        <v>2350075.5246058311</v>
      </c>
      <c r="AI184" s="101">
        <f t="shared" si="559"/>
        <v>2420577.7903440064</v>
      </c>
      <c r="AJ184" s="101">
        <f t="shared" si="559"/>
        <v>2493195.1240543267</v>
      </c>
      <c r="AK184" s="101">
        <f t="shared" si="559"/>
        <v>2567990.9777759565</v>
      </c>
      <c r="AL184" s="101">
        <f t="shared" si="559"/>
        <v>2645030.7071092348</v>
      </c>
      <c r="AM184" s="101">
        <f t="shared" si="559"/>
        <v>2724381.6283225119</v>
      </c>
      <c r="AN184" s="101">
        <f t="shared" si="559"/>
        <v>2806113.0771721872</v>
      </c>
      <c r="AO184" s="101">
        <f t="shared" si="559"/>
        <v>2890296.4694873528</v>
      </c>
      <c r="AP184" s="101">
        <f t="shared" si="559"/>
        <v>2977005.363571974</v>
      </c>
      <c r="AQ184" s="101">
        <f t="shared" si="559"/>
        <v>3066315.5244791331</v>
      </c>
      <c r="AR184" s="101">
        <f t="shared" si="559"/>
        <v>3158304.9902135073</v>
      </c>
      <c r="AS184" s="101">
        <f t="shared" si="559"/>
        <v>3253054.1399199124</v>
      </c>
      <c r="AT184" s="101">
        <f t="shared" si="559"/>
        <v>3350645.7641175101</v>
      </c>
      <c r="AU184" s="101">
        <f t="shared" si="559"/>
        <v>3451165.1370410356</v>
      </c>
      <c r="AV184" s="101">
        <f t="shared" si="559"/>
        <v>3554700.0911522666</v>
      </c>
      <c r="AW184" s="101">
        <f t="shared" si="559"/>
        <v>3661341.093886835</v>
      </c>
      <c r="AX184" s="101">
        <f t="shared" si="559"/>
        <v>3771181.3267034404</v>
      </c>
      <c r="AY184" s="101">
        <f t="shared" si="559"/>
        <v>3884316.7665045438</v>
      </c>
      <c r="AZ184" s="101">
        <f t="shared" si="559"/>
        <v>4000846.26949968</v>
      </c>
      <c r="BA184" s="46">
        <f t="shared" si="557"/>
        <v>106290647.49446051</v>
      </c>
    </row>
    <row r="185" spans="1:53">
      <c r="A185" s="87" t="s">
        <v>6</v>
      </c>
      <c r="B185" s="108"/>
      <c r="C185" s="101">
        <f t="shared" ref="C185:AZ185" si="560">C68*C$178</f>
        <v>0</v>
      </c>
      <c r="D185" s="101">
        <f t="shared" si="560"/>
        <v>0</v>
      </c>
      <c r="E185" s="101">
        <f t="shared" si="560"/>
        <v>2652250</v>
      </c>
      <c r="F185" s="101">
        <f t="shared" si="560"/>
        <v>2731817.5</v>
      </c>
      <c r="G185" s="101">
        <f t="shared" si="560"/>
        <v>2813772.0250000004</v>
      </c>
      <c r="H185" s="101">
        <f t="shared" si="560"/>
        <v>2898185.1857500002</v>
      </c>
      <c r="I185" s="101">
        <f t="shared" si="560"/>
        <v>2985130.7413225002</v>
      </c>
      <c r="J185" s="101">
        <f t="shared" si="560"/>
        <v>3074684.6635621754</v>
      </c>
      <c r="K185" s="101">
        <f t="shared" si="560"/>
        <v>3166925.2034690408</v>
      </c>
      <c r="L185" s="101">
        <f t="shared" si="560"/>
        <v>3261932.9595731124</v>
      </c>
      <c r="M185" s="101">
        <f t="shared" si="560"/>
        <v>2687832.7586882445</v>
      </c>
      <c r="N185" s="101">
        <f t="shared" si="560"/>
        <v>2768467.7414488918</v>
      </c>
      <c r="O185" s="101">
        <f t="shared" si="560"/>
        <v>2851521.7736923588</v>
      </c>
      <c r="P185" s="101">
        <f t="shared" si="560"/>
        <v>2937067.4269031296</v>
      </c>
      <c r="Q185" s="101">
        <f t="shared" si="560"/>
        <v>3025179.4497102238</v>
      </c>
      <c r="R185" s="101">
        <f t="shared" si="560"/>
        <v>3115934.8332015309</v>
      </c>
      <c r="S185" s="101">
        <f t="shared" si="560"/>
        <v>3209412.8781975769</v>
      </c>
      <c r="T185" s="101">
        <f t="shared" si="560"/>
        <v>3305695.264543504</v>
      </c>
      <c r="U185" s="101">
        <f t="shared" si="560"/>
        <v>3404866.122479809</v>
      </c>
      <c r="V185" s="101">
        <f t="shared" si="560"/>
        <v>3507012.1061542039</v>
      </c>
      <c r="W185" s="101">
        <f t="shared" si="560"/>
        <v>3612222.4693388301</v>
      </c>
      <c r="X185" s="101">
        <f t="shared" si="560"/>
        <v>3720589.1434189952</v>
      </c>
      <c r="Y185" s="101">
        <f t="shared" si="560"/>
        <v>3832206.8177215653</v>
      </c>
      <c r="Z185" s="101">
        <f t="shared" si="560"/>
        <v>3947173.0222532125</v>
      </c>
      <c r="AA185" s="101">
        <f t="shared" si="560"/>
        <v>4065588.2129208092</v>
      </c>
      <c r="AB185" s="101">
        <f t="shared" si="560"/>
        <v>4187555.8593084328</v>
      </c>
      <c r="AC185" s="101">
        <f t="shared" si="560"/>
        <v>4313182.535087686</v>
      </c>
      <c r="AD185" s="101">
        <f t="shared" si="560"/>
        <v>4442578.0111403177</v>
      </c>
      <c r="AE185" s="101">
        <f t="shared" si="560"/>
        <v>4575855.3514745263</v>
      </c>
      <c r="AF185" s="101">
        <f t="shared" si="560"/>
        <v>4713131.0120187625</v>
      </c>
      <c r="AG185" s="101">
        <f t="shared" si="560"/>
        <v>4854524.9423793256</v>
      </c>
      <c r="AH185" s="101">
        <f t="shared" si="560"/>
        <v>5000160.6906507052</v>
      </c>
      <c r="AI185" s="101">
        <f t="shared" si="560"/>
        <v>5150165.5113702267</v>
      </c>
      <c r="AJ185" s="101">
        <f t="shared" si="560"/>
        <v>5304670.4767113337</v>
      </c>
      <c r="AK185" s="101">
        <f t="shared" si="560"/>
        <v>5463810.5910126735</v>
      </c>
      <c r="AL185" s="101">
        <f t="shared" si="560"/>
        <v>5627724.9087430527</v>
      </c>
      <c r="AM185" s="101">
        <f t="shared" si="560"/>
        <v>5796556.6560053453</v>
      </c>
      <c r="AN185" s="101">
        <f t="shared" si="560"/>
        <v>5970453.3556855051</v>
      </c>
      <c r="AO185" s="101">
        <f t="shared" si="560"/>
        <v>6149566.95635607</v>
      </c>
      <c r="AP185" s="101">
        <f t="shared" si="560"/>
        <v>6334053.9650467522</v>
      </c>
      <c r="AQ185" s="101">
        <f t="shared" si="560"/>
        <v>6524075.5839981558</v>
      </c>
      <c r="AR185" s="101">
        <f t="shared" si="560"/>
        <v>6719797.8515181001</v>
      </c>
      <c r="AS185" s="101">
        <f t="shared" si="560"/>
        <v>6921391.7870636433</v>
      </c>
      <c r="AT185" s="101">
        <f t="shared" si="560"/>
        <v>7129033.5406755526</v>
      </c>
      <c r="AU185" s="101">
        <f t="shared" si="560"/>
        <v>7342904.5468958197</v>
      </c>
      <c r="AV185" s="101">
        <f t="shared" si="560"/>
        <v>7563191.6833026949</v>
      </c>
      <c r="AW185" s="101">
        <f t="shared" si="560"/>
        <v>7790087.4338017767</v>
      </c>
      <c r="AX185" s="101">
        <f t="shared" si="560"/>
        <v>8023790.0568158301</v>
      </c>
      <c r="AY185" s="101">
        <f t="shared" si="560"/>
        <v>8264503.7585203052</v>
      </c>
      <c r="AZ185" s="101">
        <f t="shared" si="560"/>
        <v>8512438.8712759148</v>
      </c>
      <c r="BA185" s="46">
        <f t="shared" si="557"/>
        <v>226250674.23620823</v>
      </c>
    </row>
    <row r="186" spans="1:53">
      <c r="A186" s="87" t="s">
        <v>7</v>
      </c>
      <c r="B186" s="108"/>
      <c r="C186" s="101">
        <f t="shared" ref="C186:AZ186" si="561">C69*C$178</f>
        <v>0</v>
      </c>
      <c r="D186" s="101">
        <f t="shared" si="561"/>
        <v>0</v>
      </c>
      <c r="E186" s="101">
        <f t="shared" si="561"/>
        <v>3225136</v>
      </c>
      <c r="F186" s="101">
        <f t="shared" si="561"/>
        <v>3321890.08</v>
      </c>
      <c r="G186" s="101">
        <f t="shared" si="561"/>
        <v>3421546.7824000004</v>
      </c>
      <c r="H186" s="101">
        <f t="shared" si="561"/>
        <v>3524193.1858720002</v>
      </c>
      <c r="I186" s="101">
        <f t="shared" si="561"/>
        <v>3629918.9814481605</v>
      </c>
      <c r="J186" s="101">
        <f t="shared" si="561"/>
        <v>3738816.5508916052</v>
      </c>
      <c r="K186" s="101">
        <f t="shared" si="561"/>
        <v>3850981.0474183536</v>
      </c>
      <c r="L186" s="101">
        <f t="shared" si="561"/>
        <v>3966510.4788409043</v>
      </c>
      <c r="M186" s="101">
        <f t="shared" si="561"/>
        <v>3265716.8018062171</v>
      </c>
      <c r="N186" s="101">
        <f t="shared" si="561"/>
        <v>3363688.3058604035</v>
      </c>
      <c r="O186" s="101">
        <f t="shared" si="561"/>
        <v>3464598.9550362155</v>
      </c>
      <c r="P186" s="101">
        <f t="shared" si="561"/>
        <v>3568536.9236873025</v>
      </c>
      <c r="Q186" s="101">
        <f t="shared" si="561"/>
        <v>3675593.031397922</v>
      </c>
      <c r="R186" s="101">
        <f t="shared" si="561"/>
        <v>3785860.8223398598</v>
      </c>
      <c r="S186" s="101">
        <f t="shared" si="561"/>
        <v>3899436.6470100558</v>
      </c>
      <c r="T186" s="101">
        <f t="shared" si="561"/>
        <v>4016419.7464203574</v>
      </c>
      <c r="U186" s="101">
        <f t="shared" si="561"/>
        <v>4136912.3388129682</v>
      </c>
      <c r="V186" s="101">
        <f t="shared" si="561"/>
        <v>4261019.7089773575</v>
      </c>
      <c r="W186" s="101">
        <f t="shared" si="561"/>
        <v>4388850.3002466783</v>
      </c>
      <c r="X186" s="101">
        <f t="shared" si="561"/>
        <v>4520515.8092540791</v>
      </c>
      <c r="Y186" s="101">
        <f t="shared" si="561"/>
        <v>4656131.2835317021</v>
      </c>
      <c r="Z186" s="101">
        <f t="shared" si="561"/>
        <v>4795815.2220376534</v>
      </c>
      <c r="AA186" s="101">
        <f t="shared" si="561"/>
        <v>4939689.6786987828</v>
      </c>
      <c r="AB186" s="101">
        <f t="shared" si="561"/>
        <v>5087880.3690597462</v>
      </c>
      <c r="AC186" s="101">
        <f t="shared" si="561"/>
        <v>5240516.7801315393</v>
      </c>
      <c r="AD186" s="101">
        <f t="shared" si="561"/>
        <v>5397732.2835354852</v>
      </c>
      <c r="AE186" s="101">
        <f t="shared" si="561"/>
        <v>5559664.2520415494</v>
      </c>
      <c r="AF186" s="101">
        <f t="shared" si="561"/>
        <v>5726454.1796027962</v>
      </c>
      <c r="AG186" s="101">
        <f t="shared" si="561"/>
        <v>5898247.8049908802</v>
      </c>
      <c r="AH186" s="101">
        <f t="shared" si="561"/>
        <v>6075195.2391406065</v>
      </c>
      <c r="AI186" s="101">
        <f t="shared" si="561"/>
        <v>6257451.0963148251</v>
      </c>
      <c r="AJ186" s="101">
        <f t="shared" si="561"/>
        <v>6445174.6292042695</v>
      </c>
      <c r="AK186" s="101">
        <f t="shared" si="561"/>
        <v>6638529.8680803981</v>
      </c>
      <c r="AL186" s="101">
        <f t="shared" si="561"/>
        <v>6837685.7641228093</v>
      </c>
      <c r="AM186" s="101">
        <f t="shared" si="561"/>
        <v>7042816.3370464938</v>
      </c>
      <c r="AN186" s="101">
        <f t="shared" si="561"/>
        <v>7254100.8271578886</v>
      </c>
      <c r="AO186" s="101">
        <f t="shared" si="561"/>
        <v>7471723.8519726247</v>
      </c>
      <c r="AP186" s="101">
        <f t="shared" si="561"/>
        <v>7695875.5675318046</v>
      </c>
      <c r="AQ186" s="101">
        <f t="shared" si="561"/>
        <v>7926751.8345577586</v>
      </c>
      <c r="AR186" s="101">
        <f t="shared" si="561"/>
        <v>8164554.3895944916</v>
      </c>
      <c r="AS186" s="101">
        <f t="shared" si="561"/>
        <v>8409491.0212823264</v>
      </c>
      <c r="AT186" s="101">
        <f t="shared" si="561"/>
        <v>8661775.7519207969</v>
      </c>
      <c r="AU186" s="101">
        <f t="shared" si="561"/>
        <v>8921629.0244784206</v>
      </c>
      <c r="AV186" s="101">
        <f t="shared" si="561"/>
        <v>9189277.8952127751</v>
      </c>
      <c r="AW186" s="101">
        <f t="shared" si="561"/>
        <v>9464956.2320691589</v>
      </c>
      <c r="AX186" s="101">
        <f t="shared" si="561"/>
        <v>9748904.9190312345</v>
      </c>
      <c r="AY186" s="101">
        <f t="shared" si="561"/>
        <v>10041372.06660217</v>
      </c>
      <c r="AZ186" s="101">
        <f t="shared" si="561"/>
        <v>10342613.228600238</v>
      </c>
      <c r="BA186" s="46">
        <f t="shared" si="557"/>
        <v>274918153.89527172</v>
      </c>
    </row>
    <row r="187" spans="1:53">
      <c r="A187" s="87" t="s">
        <v>8</v>
      </c>
      <c r="B187" s="108"/>
      <c r="C187" s="101">
        <f t="shared" ref="C187:AZ187" si="562">C70*C$178</f>
        <v>0</v>
      </c>
      <c r="D187" s="101">
        <f t="shared" si="562"/>
        <v>0</v>
      </c>
      <c r="E187" s="101">
        <f t="shared" si="562"/>
        <v>2376416</v>
      </c>
      <c r="F187" s="101">
        <f t="shared" si="562"/>
        <v>2447708.48</v>
      </c>
      <c r="G187" s="101">
        <f t="shared" si="562"/>
        <v>2521139.7344000004</v>
      </c>
      <c r="H187" s="101">
        <f t="shared" si="562"/>
        <v>2596773.926432</v>
      </c>
      <c r="I187" s="101">
        <f t="shared" si="562"/>
        <v>2674677.1442249604</v>
      </c>
      <c r="J187" s="101">
        <f t="shared" si="562"/>
        <v>2754917.4585517091</v>
      </c>
      <c r="K187" s="101">
        <f t="shared" si="562"/>
        <v>2837564.9823082606</v>
      </c>
      <c r="L187" s="101">
        <f t="shared" si="562"/>
        <v>2922691.9317775085</v>
      </c>
      <c r="M187" s="101">
        <f t="shared" si="562"/>
        <v>2405610.3190259789</v>
      </c>
      <c r="N187" s="101">
        <f t="shared" si="562"/>
        <v>2477778.628596758</v>
      </c>
      <c r="O187" s="101">
        <f t="shared" si="562"/>
        <v>2552111.9874546612</v>
      </c>
      <c r="P187" s="101">
        <f t="shared" si="562"/>
        <v>2628675.347078301</v>
      </c>
      <c r="Q187" s="101">
        <f t="shared" si="562"/>
        <v>2707535.6074906504</v>
      </c>
      <c r="R187" s="101">
        <f t="shared" si="562"/>
        <v>2788761.6757153701</v>
      </c>
      <c r="S187" s="101">
        <f t="shared" si="562"/>
        <v>2872424.5259868312</v>
      </c>
      <c r="T187" s="101">
        <f t="shared" si="562"/>
        <v>2958597.261766436</v>
      </c>
      <c r="U187" s="101">
        <f t="shared" si="562"/>
        <v>3047355.1796194292</v>
      </c>
      <c r="V187" s="101">
        <f t="shared" si="562"/>
        <v>3138775.8350080121</v>
      </c>
      <c r="W187" s="101">
        <f t="shared" si="562"/>
        <v>3232939.1100582527</v>
      </c>
      <c r="X187" s="101">
        <f t="shared" si="562"/>
        <v>3329927.2833600007</v>
      </c>
      <c r="Y187" s="101">
        <f t="shared" si="562"/>
        <v>3429825.1018608008</v>
      </c>
      <c r="Z187" s="101">
        <f t="shared" si="562"/>
        <v>3532719.8549166252</v>
      </c>
      <c r="AA187" s="101">
        <f t="shared" si="562"/>
        <v>3638701.4505641242</v>
      </c>
      <c r="AB187" s="101">
        <f t="shared" si="562"/>
        <v>3747862.4940810474</v>
      </c>
      <c r="AC187" s="101">
        <f t="shared" si="562"/>
        <v>3860298.3689034795</v>
      </c>
      <c r="AD187" s="101">
        <f t="shared" si="562"/>
        <v>3976107.319970584</v>
      </c>
      <c r="AE187" s="101">
        <f t="shared" si="562"/>
        <v>4095390.5395697015</v>
      </c>
      <c r="AF187" s="101">
        <f t="shared" si="562"/>
        <v>4218252.2557567926</v>
      </c>
      <c r="AG187" s="101">
        <f t="shared" si="562"/>
        <v>4344799.823429496</v>
      </c>
      <c r="AH187" s="101">
        <f t="shared" si="562"/>
        <v>4475143.818132381</v>
      </c>
      <c r="AI187" s="101">
        <f t="shared" si="562"/>
        <v>4609398.1326763527</v>
      </c>
      <c r="AJ187" s="101">
        <f t="shared" si="562"/>
        <v>4747680.0766566433</v>
      </c>
      <c r="AK187" s="101">
        <f t="shared" si="562"/>
        <v>4890110.4789563427</v>
      </c>
      <c r="AL187" s="101">
        <f t="shared" si="562"/>
        <v>5036813.7933250321</v>
      </c>
      <c r="AM187" s="101">
        <f t="shared" si="562"/>
        <v>5187918.2071247837</v>
      </c>
      <c r="AN187" s="101">
        <f t="shared" si="562"/>
        <v>5343555.7533385269</v>
      </c>
      <c r="AO187" s="101">
        <f t="shared" si="562"/>
        <v>5503862.4259386826</v>
      </c>
      <c r="AP187" s="101">
        <f t="shared" si="562"/>
        <v>5668978.2987168441</v>
      </c>
      <c r="AQ187" s="101">
        <f t="shared" si="562"/>
        <v>5839047.6476783492</v>
      </c>
      <c r="AR187" s="101">
        <f t="shared" si="562"/>
        <v>6014219.0771086998</v>
      </c>
      <c r="AS187" s="101">
        <f t="shared" si="562"/>
        <v>6194645.649421961</v>
      </c>
      <c r="AT187" s="101">
        <f t="shared" si="562"/>
        <v>6380485.0189046199</v>
      </c>
      <c r="AU187" s="101">
        <f t="shared" si="562"/>
        <v>6571899.5694717588</v>
      </c>
      <c r="AV187" s="101">
        <f t="shared" si="562"/>
        <v>6769056.5565559119</v>
      </c>
      <c r="AW187" s="101">
        <f t="shared" si="562"/>
        <v>6972128.2532525901</v>
      </c>
      <c r="AX187" s="101">
        <f t="shared" si="562"/>
        <v>7181292.1008501677</v>
      </c>
      <c r="AY187" s="101">
        <f t="shared" si="562"/>
        <v>7396730.8638756732</v>
      </c>
      <c r="AZ187" s="101">
        <f t="shared" si="562"/>
        <v>7618632.7897919435</v>
      </c>
      <c r="BA187" s="46">
        <f t="shared" si="557"/>
        <v>202517938.13968506</v>
      </c>
    </row>
    <row r="188" spans="1:53">
      <c r="A188" s="87" t="s">
        <v>9</v>
      </c>
      <c r="B188" s="108"/>
      <c r="C188" s="101">
        <f t="shared" ref="C188:AZ188" si="563">C71*C$178</f>
        <v>0</v>
      </c>
      <c r="D188" s="101">
        <f t="shared" si="563"/>
        <v>0</v>
      </c>
      <c r="E188" s="101">
        <f t="shared" si="563"/>
        <v>838111</v>
      </c>
      <c r="F188" s="101">
        <f t="shared" si="563"/>
        <v>863254.33</v>
      </c>
      <c r="G188" s="101">
        <f t="shared" si="563"/>
        <v>889151.95990000013</v>
      </c>
      <c r="H188" s="101">
        <f t="shared" si="563"/>
        <v>915826.51869700011</v>
      </c>
      <c r="I188" s="101">
        <f t="shared" si="563"/>
        <v>943301.31425791013</v>
      </c>
      <c r="J188" s="101">
        <f t="shared" si="563"/>
        <v>971600.35368564748</v>
      </c>
      <c r="K188" s="101">
        <f t="shared" si="563"/>
        <v>1000748.364296217</v>
      </c>
      <c r="L188" s="101">
        <f t="shared" si="563"/>
        <v>1030770.8152251035</v>
      </c>
      <c r="M188" s="101">
        <f t="shared" si="563"/>
        <v>846667.31898679701</v>
      </c>
      <c r="N188" s="101">
        <f t="shared" si="563"/>
        <v>872067.33855640097</v>
      </c>
      <c r="O188" s="101">
        <f t="shared" si="563"/>
        <v>898229.35871309298</v>
      </c>
      <c r="P188" s="101">
        <f t="shared" si="563"/>
        <v>925176.23947448586</v>
      </c>
      <c r="Q188" s="101">
        <f t="shared" si="563"/>
        <v>952931.52665872045</v>
      </c>
      <c r="R188" s="101">
        <f t="shared" si="563"/>
        <v>981519.47245848214</v>
      </c>
      <c r="S188" s="101">
        <f t="shared" si="563"/>
        <v>1010965.0566322367</v>
      </c>
      <c r="T188" s="101">
        <f t="shared" si="563"/>
        <v>1041294.0083312037</v>
      </c>
      <c r="U188" s="101">
        <f t="shared" si="563"/>
        <v>1072532.8285811399</v>
      </c>
      <c r="V188" s="101">
        <f t="shared" si="563"/>
        <v>1104708.8134385741</v>
      </c>
      <c r="W188" s="101">
        <f t="shared" si="563"/>
        <v>1137850.0778417315</v>
      </c>
      <c r="X188" s="101">
        <f t="shared" si="563"/>
        <v>1171985.5801769835</v>
      </c>
      <c r="Y188" s="101">
        <f t="shared" si="563"/>
        <v>1207145.147582293</v>
      </c>
      <c r="Z188" s="101">
        <f t="shared" si="563"/>
        <v>1243359.502009762</v>
      </c>
      <c r="AA188" s="101">
        <f t="shared" si="563"/>
        <v>1280660.2870700548</v>
      </c>
      <c r="AB188" s="101">
        <f t="shared" si="563"/>
        <v>1319080.0956821565</v>
      </c>
      <c r="AC188" s="101">
        <f t="shared" si="563"/>
        <v>1358652.4985526213</v>
      </c>
      <c r="AD188" s="101">
        <f t="shared" si="563"/>
        <v>1399412.0735092</v>
      </c>
      <c r="AE188" s="101">
        <f t="shared" si="563"/>
        <v>1441394.4357144758</v>
      </c>
      <c r="AF188" s="101">
        <f t="shared" si="563"/>
        <v>1484636.2687859102</v>
      </c>
      <c r="AG188" s="101">
        <f t="shared" si="563"/>
        <v>1529175.3568494874</v>
      </c>
      <c r="AH188" s="101">
        <f t="shared" si="563"/>
        <v>1575050.6175549719</v>
      </c>
      <c r="AI188" s="101">
        <f t="shared" si="563"/>
        <v>1622302.1360816213</v>
      </c>
      <c r="AJ188" s="101">
        <f t="shared" si="563"/>
        <v>1670971.2001640699</v>
      </c>
      <c r="AK188" s="101">
        <f t="shared" si="563"/>
        <v>1721100.3361689921</v>
      </c>
      <c r="AL188" s="101">
        <f t="shared" si="563"/>
        <v>1772733.3462540617</v>
      </c>
      <c r="AM188" s="101">
        <f t="shared" si="563"/>
        <v>1825915.3466416837</v>
      </c>
      <c r="AN188" s="101">
        <f t="shared" si="563"/>
        <v>1880692.807040934</v>
      </c>
      <c r="AO188" s="101">
        <f t="shared" si="563"/>
        <v>1937113.5912521621</v>
      </c>
      <c r="AP188" s="101">
        <f t="shared" si="563"/>
        <v>1995226.9989897271</v>
      </c>
      <c r="AQ188" s="101">
        <f t="shared" si="563"/>
        <v>2055083.8089594189</v>
      </c>
      <c r="AR188" s="101">
        <f t="shared" si="563"/>
        <v>2116736.3232282014</v>
      </c>
      <c r="AS188" s="101">
        <f t="shared" si="563"/>
        <v>2180238.4129250478</v>
      </c>
      <c r="AT188" s="101">
        <f t="shared" si="563"/>
        <v>2245645.5653127991</v>
      </c>
      <c r="AU188" s="101">
        <f t="shared" si="563"/>
        <v>2313014.9322721832</v>
      </c>
      <c r="AV188" s="101">
        <f t="shared" si="563"/>
        <v>2382405.3802403491</v>
      </c>
      <c r="AW188" s="101">
        <f t="shared" si="563"/>
        <v>2453877.5416475595</v>
      </c>
      <c r="AX188" s="101">
        <f t="shared" si="563"/>
        <v>2527493.8678969867</v>
      </c>
      <c r="AY188" s="101">
        <f t="shared" si="563"/>
        <v>2603318.6839338965</v>
      </c>
      <c r="AZ188" s="101">
        <f t="shared" si="563"/>
        <v>2681418.2444519131</v>
      </c>
      <c r="BA188" s="46">
        <f t="shared" si="557"/>
        <v>71292547.082684264</v>
      </c>
    </row>
    <row r="189" spans="1:53">
      <c r="A189" s="87" t="s">
        <v>10</v>
      </c>
      <c r="B189" s="108"/>
      <c r="C189" s="101">
        <f t="shared" ref="C189:AZ189" si="564">C72*C$178</f>
        <v>0</v>
      </c>
      <c r="D189" s="101">
        <f t="shared" si="564"/>
        <v>0</v>
      </c>
      <c r="E189" s="101">
        <f t="shared" si="564"/>
        <v>1994492</v>
      </c>
      <c r="F189" s="101">
        <f t="shared" si="564"/>
        <v>2054326.76</v>
      </c>
      <c r="G189" s="101">
        <f t="shared" si="564"/>
        <v>2115956.5628000004</v>
      </c>
      <c r="H189" s="101">
        <f t="shared" si="564"/>
        <v>2179435.2596840002</v>
      </c>
      <c r="I189" s="101">
        <f t="shared" si="564"/>
        <v>2244818.3174745203</v>
      </c>
      <c r="J189" s="101">
        <f t="shared" si="564"/>
        <v>2312162.8669987558</v>
      </c>
      <c r="K189" s="101">
        <f t="shared" si="564"/>
        <v>2381527.7530087186</v>
      </c>
      <c r="L189" s="101">
        <f t="shared" si="564"/>
        <v>2452973.5855989805</v>
      </c>
      <c r="M189" s="101">
        <f t="shared" si="564"/>
        <v>2029313.7328096246</v>
      </c>
      <c r="N189" s="101">
        <f t="shared" si="564"/>
        <v>2090193.1447939132</v>
      </c>
      <c r="O189" s="101">
        <f t="shared" si="564"/>
        <v>2152898.9391377307</v>
      </c>
      <c r="P189" s="101">
        <f t="shared" si="564"/>
        <v>2217485.9073118628</v>
      </c>
      <c r="Q189" s="101">
        <f t="shared" si="564"/>
        <v>2284010.4845312191</v>
      </c>
      <c r="R189" s="101">
        <f t="shared" si="564"/>
        <v>2352530.7990671555</v>
      </c>
      <c r="S189" s="101">
        <f t="shared" si="564"/>
        <v>2423106.7230391703</v>
      </c>
      <c r="T189" s="101">
        <f t="shared" si="564"/>
        <v>2495799.9247303456</v>
      </c>
      <c r="U189" s="101">
        <f t="shared" si="564"/>
        <v>2570673.9224722558</v>
      </c>
      <c r="V189" s="101">
        <f t="shared" si="564"/>
        <v>2647794.1401464236</v>
      </c>
      <c r="W189" s="101">
        <f t="shared" si="564"/>
        <v>2727227.9643508168</v>
      </c>
      <c r="X189" s="101">
        <f t="shared" si="564"/>
        <v>2809044.8032813412</v>
      </c>
      <c r="Y189" s="101">
        <f t="shared" si="564"/>
        <v>2893316.1473797821</v>
      </c>
      <c r="Z189" s="101">
        <f t="shared" si="564"/>
        <v>2980115.6318011754</v>
      </c>
      <c r="AA189" s="101">
        <f t="shared" si="564"/>
        <v>3069519.100755211</v>
      </c>
      <c r="AB189" s="101">
        <f t="shared" si="564"/>
        <v>3161604.6737778671</v>
      </c>
      <c r="AC189" s="101">
        <f t="shared" si="564"/>
        <v>3256452.8139912034</v>
      </c>
      <c r="AD189" s="101">
        <f t="shared" si="564"/>
        <v>3354146.3984109396</v>
      </c>
      <c r="AE189" s="101">
        <f t="shared" si="564"/>
        <v>3454770.7903632675</v>
      </c>
      <c r="AF189" s="101">
        <f t="shared" si="564"/>
        <v>3558413.9140741657</v>
      </c>
      <c r="AG189" s="101">
        <f t="shared" si="564"/>
        <v>3665166.3314963905</v>
      </c>
      <c r="AH189" s="101">
        <f t="shared" si="564"/>
        <v>3775121.3214412821</v>
      </c>
      <c r="AI189" s="101">
        <f t="shared" si="564"/>
        <v>3888374.9610845209</v>
      </c>
      <c r="AJ189" s="101">
        <f t="shared" si="564"/>
        <v>4005026.2099170568</v>
      </c>
      <c r="AK189" s="101">
        <f t="shared" si="564"/>
        <v>4125176.9962145681</v>
      </c>
      <c r="AL189" s="101">
        <f t="shared" si="564"/>
        <v>4248932.3061010046</v>
      </c>
      <c r="AM189" s="101">
        <f t="shared" si="564"/>
        <v>4376400.2752840351</v>
      </c>
      <c r="AN189" s="101">
        <f t="shared" si="564"/>
        <v>4507692.2835425567</v>
      </c>
      <c r="AO189" s="101">
        <f t="shared" si="564"/>
        <v>4642923.0520488331</v>
      </c>
      <c r="AP189" s="101">
        <f t="shared" si="564"/>
        <v>4782210.7436102983</v>
      </c>
      <c r="AQ189" s="101">
        <f t="shared" si="564"/>
        <v>4925677.0659186076</v>
      </c>
      <c r="AR189" s="101">
        <f t="shared" si="564"/>
        <v>5073447.3778961655</v>
      </c>
      <c r="AS189" s="101">
        <f t="shared" si="564"/>
        <v>5225650.799233051</v>
      </c>
      <c r="AT189" s="101">
        <f t="shared" si="564"/>
        <v>5382420.3232100429</v>
      </c>
      <c r="AU189" s="101">
        <f t="shared" si="564"/>
        <v>5543892.9329063445</v>
      </c>
      <c r="AV189" s="101">
        <f t="shared" si="564"/>
        <v>5710209.7208935348</v>
      </c>
      <c r="AW189" s="101">
        <f t="shared" si="564"/>
        <v>5881516.0125203412</v>
      </c>
      <c r="AX189" s="101">
        <f t="shared" si="564"/>
        <v>6057961.4928959515</v>
      </c>
      <c r="AY189" s="101">
        <f t="shared" si="564"/>
        <v>6239700.3376828311</v>
      </c>
      <c r="AZ189" s="101">
        <f t="shared" si="564"/>
        <v>6426891.3478133157</v>
      </c>
      <c r="BA189" s="46">
        <f t="shared" si="557"/>
        <v>170748504.95350116</v>
      </c>
    </row>
    <row r="190" spans="1:53">
      <c r="A190" s="87" t="s">
        <v>11</v>
      </c>
      <c r="B190" s="108"/>
      <c r="C190" s="101">
        <f t="shared" ref="C190:AZ190" si="565">C73*C$178</f>
        <v>0</v>
      </c>
      <c r="D190" s="101">
        <f t="shared" si="565"/>
        <v>0</v>
      </c>
      <c r="E190" s="101">
        <f t="shared" si="565"/>
        <v>1029073</v>
      </c>
      <c r="F190" s="101">
        <f t="shared" si="565"/>
        <v>1059945.19</v>
      </c>
      <c r="G190" s="101">
        <f t="shared" si="565"/>
        <v>1091743.5457000001</v>
      </c>
      <c r="H190" s="101">
        <f t="shared" si="565"/>
        <v>1124495.852071</v>
      </c>
      <c r="I190" s="101">
        <f t="shared" si="565"/>
        <v>1158230.72763313</v>
      </c>
      <c r="J190" s="101">
        <f t="shared" si="565"/>
        <v>1192977.6494621241</v>
      </c>
      <c r="K190" s="101">
        <f t="shared" si="565"/>
        <v>1228766.978945988</v>
      </c>
      <c r="L190" s="101">
        <f t="shared" si="565"/>
        <v>1265629.9883143676</v>
      </c>
      <c r="M190" s="101">
        <f t="shared" si="565"/>
        <v>1048254.7758884153</v>
      </c>
      <c r="N190" s="101">
        <f t="shared" si="565"/>
        <v>1079702.4191650678</v>
      </c>
      <c r="O190" s="101">
        <f t="shared" si="565"/>
        <v>1112093.4917400198</v>
      </c>
      <c r="P190" s="101">
        <f t="shared" si="565"/>
        <v>1145456.2964922206</v>
      </c>
      <c r="Q190" s="101">
        <f t="shared" si="565"/>
        <v>1179819.9853869872</v>
      </c>
      <c r="R190" s="101">
        <f t="shared" si="565"/>
        <v>1215214.584948597</v>
      </c>
      <c r="S190" s="101">
        <f t="shared" si="565"/>
        <v>1251671.0224970549</v>
      </c>
      <c r="T190" s="101">
        <f t="shared" si="565"/>
        <v>1289221.1531719666</v>
      </c>
      <c r="U190" s="101">
        <f t="shared" si="565"/>
        <v>1327897.7877671255</v>
      </c>
      <c r="V190" s="101">
        <f t="shared" si="565"/>
        <v>1367734.7214001394</v>
      </c>
      <c r="W190" s="101">
        <f t="shared" si="565"/>
        <v>1408766.7630421438</v>
      </c>
      <c r="X190" s="101">
        <f t="shared" si="565"/>
        <v>1451029.7659334082</v>
      </c>
      <c r="Y190" s="101">
        <f t="shared" si="565"/>
        <v>1494560.6589114105</v>
      </c>
      <c r="Z190" s="101">
        <f t="shared" si="565"/>
        <v>1539397.4786787529</v>
      </c>
      <c r="AA190" s="101">
        <f t="shared" si="565"/>
        <v>1585579.4030391155</v>
      </c>
      <c r="AB190" s="101">
        <f t="shared" si="565"/>
        <v>1633146.7851302889</v>
      </c>
      <c r="AC190" s="101">
        <f t="shared" si="565"/>
        <v>1682141.1886841976</v>
      </c>
      <c r="AD190" s="101">
        <f t="shared" si="565"/>
        <v>1732605.4243447238</v>
      </c>
      <c r="AE190" s="101">
        <f t="shared" si="565"/>
        <v>1784583.5870750654</v>
      </c>
      <c r="AF190" s="101">
        <f t="shared" si="565"/>
        <v>1838121.0946873175</v>
      </c>
      <c r="AG190" s="101">
        <f t="shared" si="565"/>
        <v>5679794.1825838108</v>
      </c>
      <c r="AH190" s="101">
        <f t="shared" si="565"/>
        <v>5850188.0080613242</v>
      </c>
      <c r="AI190" s="101">
        <f t="shared" si="565"/>
        <v>6025693.6483031651</v>
      </c>
      <c r="AJ190" s="101">
        <f t="shared" si="565"/>
        <v>6206464.4577522604</v>
      </c>
      <c r="AK190" s="101">
        <f t="shared" si="565"/>
        <v>6392658.3914848277</v>
      </c>
      <c r="AL190" s="101">
        <f t="shared" si="565"/>
        <v>6584438.1432293719</v>
      </c>
      <c r="AM190" s="101">
        <f t="shared" si="565"/>
        <v>6781971.2875262536</v>
      </c>
      <c r="AN190" s="101">
        <f t="shared" si="565"/>
        <v>6985430.4261520412</v>
      </c>
      <c r="AO190" s="101">
        <f t="shared" si="565"/>
        <v>7194993.3389366018</v>
      </c>
      <c r="AP190" s="101">
        <f t="shared" si="565"/>
        <v>7410843.1391047006</v>
      </c>
      <c r="AQ190" s="101">
        <f t="shared" si="565"/>
        <v>10177557.911037123</v>
      </c>
      <c r="AR190" s="101">
        <f t="shared" si="565"/>
        <v>10482884.648368236</v>
      </c>
      <c r="AS190" s="101">
        <f t="shared" si="565"/>
        <v>10797371.187819283</v>
      </c>
      <c r="AT190" s="101">
        <f t="shared" si="565"/>
        <v>11121292.323453862</v>
      </c>
      <c r="AU190" s="101">
        <f t="shared" si="565"/>
        <v>11454931.09315748</v>
      </c>
      <c r="AV190" s="101">
        <f t="shared" si="565"/>
        <v>11798579.025952205</v>
      </c>
      <c r="AW190" s="101">
        <f t="shared" si="565"/>
        <v>12152536.396730771</v>
      </c>
      <c r="AX190" s="101">
        <f t="shared" si="565"/>
        <v>12517112.488632696</v>
      </c>
      <c r="AY190" s="101">
        <f t="shared" si="565"/>
        <v>12892625.863291677</v>
      </c>
      <c r="AZ190" s="101">
        <f t="shared" si="565"/>
        <v>13279404.639190428</v>
      </c>
      <c r="BA190" s="46">
        <f t="shared" si="557"/>
        <v>219104631.92087874</v>
      </c>
    </row>
    <row r="191" spans="1:53">
      <c r="A191" s="87" t="s">
        <v>12</v>
      </c>
      <c r="B191" s="108"/>
      <c r="C191" s="101">
        <f t="shared" ref="C191:AZ191" si="566">C74*C$178</f>
        <v>0</v>
      </c>
      <c r="D191" s="101">
        <f t="shared" si="566"/>
        <v>0</v>
      </c>
      <c r="E191" s="101">
        <f t="shared" si="566"/>
        <v>1039682</v>
      </c>
      <c r="F191" s="101">
        <f t="shared" si="566"/>
        <v>1070872.46</v>
      </c>
      <c r="G191" s="101">
        <f t="shared" si="566"/>
        <v>1102998.6338000002</v>
      </c>
      <c r="H191" s="101">
        <f t="shared" si="566"/>
        <v>1136088.5928140001</v>
      </c>
      <c r="I191" s="101">
        <f t="shared" si="566"/>
        <v>1170171.2505984202</v>
      </c>
      <c r="J191" s="101">
        <f t="shared" si="566"/>
        <v>1205276.3881163727</v>
      </c>
      <c r="K191" s="101">
        <f t="shared" si="566"/>
        <v>1241434.679759864</v>
      </c>
      <c r="L191" s="101">
        <f t="shared" si="566"/>
        <v>1278677.72015266</v>
      </c>
      <c r="M191" s="101">
        <f t="shared" si="566"/>
        <v>1061693.9396818567</v>
      </c>
      <c r="N191" s="101">
        <f t="shared" si="566"/>
        <v>1093544.7578723123</v>
      </c>
      <c r="O191" s="101">
        <f t="shared" si="566"/>
        <v>1126351.1006084816</v>
      </c>
      <c r="P191" s="101">
        <f t="shared" si="566"/>
        <v>1160141.6336267362</v>
      </c>
      <c r="Q191" s="101">
        <f t="shared" si="566"/>
        <v>1194945.8826355385</v>
      </c>
      <c r="R191" s="101">
        <f t="shared" si="566"/>
        <v>1230794.2591146047</v>
      </c>
      <c r="S191" s="101">
        <f t="shared" si="566"/>
        <v>1267718.0868880427</v>
      </c>
      <c r="T191" s="101">
        <f t="shared" si="566"/>
        <v>1305749.629494684</v>
      </c>
      <c r="U191" s="101">
        <f t="shared" si="566"/>
        <v>1344922.1183795247</v>
      </c>
      <c r="V191" s="101">
        <f t="shared" si="566"/>
        <v>1385269.7819309104</v>
      </c>
      <c r="W191" s="101">
        <f t="shared" si="566"/>
        <v>1426827.8753888379</v>
      </c>
      <c r="X191" s="101">
        <f t="shared" si="566"/>
        <v>1469632.7116505031</v>
      </c>
      <c r="Y191" s="101">
        <f t="shared" si="566"/>
        <v>1513721.6930000184</v>
      </c>
      <c r="Z191" s="101">
        <f t="shared" si="566"/>
        <v>1559133.3437900189</v>
      </c>
      <c r="AA191" s="101">
        <f t="shared" si="566"/>
        <v>1605907.3441037196</v>
      </c>
      <c r="AB191" s="101">
        <f t="shared" si="566"/>
        <v>1654084.564426831</v>
      </c>
      <c r="AC191" s="101">
        <f t="shared" si="566"/>
        <v>1703707.1013596361</v>
      </c>
      <c r="AD191" s="101">
        <f t="shared" si="566"/>
        <v>1754818.3144004254</v>
      </c>
      <c r="AE191" s="101">
        <f t="shared" si="566"/>
        <v>1807462.8638324379</v>
      </c>
      <c r="AF191" s="101">
        <f t="shared" si="566"/>
        <v>1861686.7497474111</v>
      </c>
      <c r="AG191" s="101">
        <f t="shared" si="566"/>
        <v>5728339.4320076043</v>
      </c>
      <c r="AH191" s="101">
        <f t="shared" si="566"/>
        <v>5900189.6149678314</v>
      </c>
      <c r="AI191" s="101">
        <f t="shared" si="566"/>
        <v>6077195.3034168668</v>
      </c>
      <c r="AJ191" s="101">
        <f t="shared" si="566"/>
        <v>6259511.162519373</v>
      </c>
      <c r="AK191" s="101">
        <f t="shared" si="566"/>
        <v>6447296.4973949539</v>
      </c>
      <c r="AL191" s="101">
        <f t="shared" si="566"/>
        <v>6640715.3923168024</v>
      </c>
      <c r="AM191" s="101">
        <f t="shared" si="566"/>
        <v>6839936.8540863069</v>
      </c>
      <c r="AN191" s="101">
        <f t="shared" si="566"/>
        <v>7045134.9597088955</v>
      </c>
      <c r="AO191" s="101">
        <f t="shared" si="566"/>
        <v>7256489.0085001625</v>
      </c>
      <c r="AP191" s="101">
        <f t="shared" si="566"/>
        <v>7474183.6787551679</v>
      </c>
      <c r="AQ191" s="101">
        <f t="shared" si="566"/>
        <v>10275419.044797095</v>
      </c>
      <c r="AR191" s="101">
        <f t="shared" si="566"/>
        <v>10583681.616141008</v>
      </c>
      <c r="AS191" s="101">
        <f t="shared" si="566"/>
        <v>10901192.064625239</v>
      </c>
      <c r="AT191" s="101">
        <f t="shared" si="566"/>
        <v>11228227.826563995</v>
      </c>
      <c r="AU191" s="101">
        <f t="shared" si="566"/>
        <v>11565074.661360916</v>
      </c>
      <c r="AV191" s="101">
        <f t="shared" si="566"/>
        <v>11912026.901201745</v>
      </c>
      <c r="AW191" s="101">
        <f t="shared" si="566"/>
        <v>12269387.708237799</v>
      </c>
      <c r="AX191" s="101">
        <f t="shared" si="566"/>
        <v>12637469.339484932</v>
      </c>
      <c r="AY191" s="101">
        <f t="shared" si="566"/>
        <v>13016593.419669481</v>
      </c>
      <c r="AZ191" s="101">
        <f t="shared" si="566"/>
        <v>13407091.222259566</v>
      </c>
      <c r="BA191" s="46">
        <f t="shared" si="557"/>
        <v>221238471.1851896</v>
      </c>
    </row>
    <row r="192" spans="1:53">
      <c r="A192" s="87" t="s">
        <v>13</v>
      </c>
      <c r="B192" s="108"/>
      <c r="C192" s="101">
        <f t="shared" ref="C192:AZ192" si="567">C75*C$178</f>
        <v>0</v>
      </c>
      <c r="D192" s="101">
        <f t="shared" si="567"/>
        <v>0</v>
      </c>
      <c r="E192" s="101">
        <f t="shared" si="567"/>
        <v>562277</v>
      </c>
      <c r="F192" s="101">
        <f t="shared" si="567"/>
        <v>579145.31000000006</v>
      </c>
      <c r="G192" s="101">
        <f t="shared" si="567"/>
        <v>596519.66930000007</v>
      </c>
      <c r="H192" s="101">
        <f t="shared" si="567"/>
        <v>614415.25937900005</v>
      </c>
      <c r="I192" s="101">
        <f t="shared" si="567"/>
        <v>632847.71716037008</v>
      </c>
      <c r="J192" s="101">
        <f t="shared" si="567"/>
        <v>651833.1486751812</v>
      </c>
      <c r="K192" s="101">
        <f t="shared" si="567"/>
        <v>671388.14313543669</v>
      </c>
      <c r="L192" s="101">
        <f t="shared" si="567"/>
        <v>691529.78742949979</v>
      </c>
      <c r="M192" s="101">
        <f t="shared" si="567"/>
        <v>577884.04311797256</v>
      </c>
      <c r="N192" s="101">
        <f t="shared" si="567"/>
        <v>595220.56441151176</v>
      </c>
      <c r="O192" s="101">
        <f t="shared" si="567"/>
        <v>613077.18134385708</v>
      </c>
      <c r="P192" s="101">
        <f t="shared" si="567"/>
        <v>631469.49678417284</v>
      </c>
      <c r="Q192" s="101">
        <f t="shared" si="567"/>
        <v>650413.58168769814</v>
      </c>
      <c r="R192" s="101">
        <f t="shared" si="567"/>
        <v>669925.98913832905</v>
      </c>
      <c r="S192" s="101">
        <f t="shared" si="567"/>
        <v>690023.76881247899</v>
      </c>
      <c r="T192" s="101">
        <f t="shared" si="567"/>
        <v>710724.48187685339</v>
      </c>
      <c r="U192" s="101">
        <f t="shared" si="567"/>
        <v>732046.21633315901</v>
      </c>
      <c r="V192" s="101">
        <f t="shared" si="567"/>
        <v>754007.60282315384</v>
      </c>
      <c r="W192" s="101">
        <f t="shared" si="567"/>
        <v>776627.83090784843</v>
      </c>
      <c r="X192" s="101">
        <f t="shared" si="567"/>
        <v>799926.66583508393</v>
      </c>
      <c r="Y192" s="101">
        <f t="shared" si="567"/>
        <v>823924.46581013652</v>
      </c>
      <c r="Z192" s="101">
        <f t="shared" si="567"/>
        <v>848642.19978444069</v>
      </c>
      <c r="AA192" s="101">
        <f t="shared" si="567"/>
        <v>874101.46577797388</v>
      </c>
      <c r="AB192" s="101">
        <f t="shared" si="567"/>
        <v>900324.50975131313</v>
      </c>
      <c r="AC192" s="101">
        <f t="shared" si="567"/>
        <v>927334.2450438526</v>
      </c>
      <c r="AD192" s="101">
        <f t="shared" si="567"/>
        <v>955154.2723951682</v>
      </c>
      <c r="AE192" s="101">
        <f t="shared" si="567"/>
        <v>983808.9005670232</v>
      </c>
      <c r="AF192" s="101">
        <f t="shared" si="567"/>
        <v>1013323.1675840339</v>
      </c>
      <c r="AG192" s="101">
        <f t="shared" si="567"/>
        <v>3106895.9631227683</v>
      </c>
      <c r="AH192" s="101">
        <f t="shared" si="567"/>
        <v>3200102.8420164511</v>
      </c>
      <c r="AI192" s="101">
        <f t="shared" si="567"/>
        <v>3296105.9272769447</v>
      </c>
      <c r="AJ192" s="101">
        <f t="shared" si="567"/>
        <v>3394989.1050952533</v>
      </c>
      <c r="AK192" s="101">
        <f t="shared" si="567"/>
        <v>3496838.7782481108</v>
      </c>
      <c r="AL192" s="101">
        <f t="shared" si="567"/>
        <v>3601743.9415955539</v>
      </c>
      <c r="AM192" s="101">
        <f t="shared" si="567"/>
        <v>3709796.2598434207</v>
      </c>
      <c r="AN192" s="101">
        <f t="shared" si="567"/>
        <v>3821090.1476387233</v>
      </c>
      <c r="AO192" s="101">
        <f t="shared" si="567"/>
        <v>3935722.852067885</v>
      </c>
      <c r="AP192" s="101">
        <f t="shared" si="567"/>
        <v>4053794.5376299219</v>
      </c>
      <c r="AQ192" s="101">
        <f t="shared" si="567"/>
        <v>5578084.6243184227</v>
      </c>
      <c r="AR192" s="101">
        <f t="shared" si="567"/>
        <v>5745427.1630479759</v>
      </c>
      <c r="AS192" s="101">
        <f t="shared" si="567"/>
        <v>5917789.9779394148</v>
      </c>
      <c r="AT192" s="101">
        <f t="shared" si="567"/>
        <v>6095323.6772775976</v>
      </c>
      <c r="AU192" s="101">
        <f t="shared" si="567"/>
        <v>6278183.3875959264</v>
      </c>
      <c r="AV192" s="101">
        <f t="shared" si="567"/>
        <v>6466528.8892238047</v>
      </c>
      <c r="AW192" s="101">
        <f t="shared" si="567"/>
        <v>6660524.755900519</v>
      </c>
      <c r="AX192" s="101">
        <f t="shared" si="567"/>
        <v>6860340.4985775352</v>
      </c>
      <c r="AY192" s="101">
        <f t="shared" si="567"/>
        <v>7066150.7135348609</v>
      </c>
      <c r="AZ192" s="101">
        <f t="shared" si="567"/>
        <v>7278135.234940907</v>
      </c>
      <c r="BA192" s="46">
        <f t="shared" si="557"/>
        <v>120091485.96175753</v>
      </c>
    </row>
    <row r="193" spans="1:53">
      <c r="A193" s="87" t="s">
        <v>14</v>
      </c>
      <c r="B193" s="108"/>
      <c r="C193" s="101">
        <f t="shared" ref="C193:AZ193" si="568">C76*C$178</f>
        <v>0</v>
      </c>
      <c r="D193" s="101">
        <f t="shared" si="568"/>
        <v>0</v>
      </c>
      <c r="E193" s="101">
        <f t="shared" si="568"/>
        <v>265225</v>
      </c>
      <c r="F193" s="101">
        <f t="shared" si="568"/>
        <v>273181.75</v>
      </c>
      <c r="G193" s="101">
        <f t="shared" si="568"/>
        <v>281377.20250000001</v>
      </c>
      <c r="H193" s="101">
        <f t="shared" si="568"/>
        <v>289818.51857499999</v>
      </c>
      <c r="I193" s="101">
        <f t="shared" si="568"/>
        <v>298513.07413225004</v>
      </c>
      <c r="J193" s="101">
        <f t="shared" si="568"/>
        <v>307468.46635621757</v>
      </c>
      <c r="K193" s="101">
        <f t="shared" si="568"/>
        <v>316692.52034690412</v>
      </c>
      <c r="L193" s="101">
        <f t="shared" si="568"/>
        <v>326193.29595731123</v>
      </c>
      <c r="M193" s="101">
        <f t="shared" si="568"/>
        <v>268783.27586882445</v>
      </c>
      <c r="N193" s="101">
        <f t="shared" si="568"/>
        <v>276846.7741448892</v>
      </c>
      <c r="O193" s="101">
        <f t="shared" si="568"/>
        <v>285152.17736923584</v>
      </c>
      <c r="P193" s="101">
        <f t="shared" si="568"/>
        <v>293706.74269031297</v>
      </c>
      <c r="Q193" s="101">
        <f t="shared" si="568"/>
        <v>302517.94497102237</v>
      </c>
      <c r="R193" s="101">
        <f t="shared" si="568"/>
        <v>311593.48332015309</v>
      </c>
      <c r="S193" s="101">
        <f t="shared" si="568"/>
        <v>320941.28781975771</v>
      </c>
      <c r="T193" s="101">
        <f t="shared" si="568"/>
        <v>330569.52645435039</v>
      </c>
      <c r="U193" s="101">
        <f t="shared" si="568"/>
        <v>340486.6122479809</v>
      </c>
      <c r="V193" s="101">
        <f t="shared" si="568"/>
        <v>350701.21061542036</v>
      </c>
      <c r="W193" s="101">
        <f t="shared" si="568"/>
        <v>361222.246933883</v>
      </c>
      <c r="X193" s="101">
        <f t="shared" si="568"/>
        <v>372058.91434189951</v>
      </c>
      <c r="Y193" s="101">
        <f t="shared" si="568"/>
        <v>383220.68177215656</v>
      </c>
      <c r="Z193" s="101">
        <f t="shared" si="568"/>
        <v>394717.30222532124</v>
      </c>
      <c r="AA193" s="101">
        <f t="shared" si="568"/>
        <v>406558.82129208092</v>
      </c>
      <c r="AB193" s="101">
        <f t="shared" si="568"/>
        <v>418755.58593084331</v>
      </c>
      <c r="AC193" s="101">
        <f t="shared" si="568"/>
        <v>431318.25350876863</v>
      </c>
      <c r="AD193" s="101">
        <f t="shared" si="568"/>
        <v>444257.80111403175</v>
      </c>
      <c r="AE193" s="101">
        <f t="shared" si="568"/>
        <v>457585.53514745267</v>
      </c>
      <c r="AF193" s="101">
        <f t="shared" si="568"/>
        <v>471313.10120187624</v>
      </c>
      <c r="AG193" s="101">
        <f t="shared" si="568"/>
        <v>1432084.8580019011</v>
      </c>
      <c r="AH193" s="101">
        <f t="shared" si="568"/>
        <v>1475047.4037419579</v>
      </c>
      <c r="AI193" s="101">
        <f t="shared" si="568"/>
        <v>1519298.8258542167</v>
      </c>
      <c r="AJ193" s="101">
        <f t="shared" si="568"/>
        <v>1564877.7906298432</v>
      </c>
      <c r="AK193" s="101">
        <f t="shared" si="568"/>
        <v>1611824.1243487385</v>
      </c>
      <c r="AL193" s="101">
        <f t="shared" si="568"/>
        <v>1660178.8480792006</v>
      </c>
      <c r="AM193" s="101">
        <f t="shared" si="568"/>
        <v>1709984.2135215767</v>
      </c>
      <c r="AN193" s="101">
        <f t="shared" si="568"/>
        <v>1761283.7399272239</v>
      </c>
      <c r="AO193" s="101">
        <f t="shared" si="568"/>
        <v>1814122.2521250406</v>
      </c>
      <c r="AP193" s="101">
        <f t="shared" si="568"/>
        <v>1868545.919688792</v>
      </c>
      <c r="AQ193" s="101">
        <f t="shared" si="568"/>
        <v>2577009.8556792713</v>
      </c>
      <c r="AR193" s="101">
        <f t="shared" si="568"/>
        <v>2654320.1513496498</v>
      </c>
      <c r="AS193" s="101">
        <f t="shared" si="568"/>
        <v>2733949.7558901394</v>
      </c>
      <c r="AT193" s="101">
        <f t="shared" si="568"/>
        <v>2815968.2485668436</v>
      </c>
      <c r="AU193" s="101">
        <f t="shared" si="568"/>
        <v>2900447.2960238489</v>
      </c>
      <c r="AV193" s="101">
        <f t="shared" si="568"/>
        <v>2987460.7149045644</v>
      </c>
      <c r="AW193" s="101">
        <f t="shared" si="568"/>
        <v>3077084.5363517017</v>
      </c>
      <c r="AX193" s="101">
        <f t="shared" si="568"/>
        <v>3169397.0724422531</v>
      </c>
      <c r="AY193" s="101">
        <f t="shared" si="568"/>
        <v>3264478.9846155206</v>
      </c>
      <c r="AZ193" s="101">
        <f t="shared" si="568"/>
        <v>3362413.3541539866</v>
      </c>
      <c r="BA193" s="46">
        <f t="shared" si="557"/>
        <v>55540555.052734211</v>
      </c>
    </row>
    <row r="194" spans="1:53">
      <c r="A194" s="87" t="s">
        <v>15</v>
      </c>
      <c r="B194" s="108"/>
      <c r="C194" s="101">
        <f t="shared" ref="C194:AZ194" si="569">C77*C$178</f>
        <v>0</v>
      </c>
      <c r="D194" s="101">
        <f t="shared" si="569"/>
        <v>0</v>
      </c>
      <c r="E194" s="101">
        <f t="shared" si="569"/>
        <v>572886</v>
      </c>
      <c r="F194" s="101">
        <f t="shared" si="569"/>
        <v>590072.57999999996</v>
      </c>
      <c r="G194" s="101">
        <f t="shared" si="569"/>
        <v>607774.75740000012</v>
      </c>
      <c r="H194" s="101">
        <f t="shared" si="569"/>
        <v>626008.000122</v>
      </c>
      <c r="I194" s="101">
        <f t="shared" si="569"/>
        <v>644788.24012566009</v>
      </c>
      <c r="J194" s="101">
        <f t="shared" si="569"/>
        <v>664131.88732942985</v>
      </c>
      <c r="K194" s="101">
        <f t="shared" si="569"/>
        <v>684055.84394931281</v>
      </c>
      <c r="L194" s="101">
        <f t="shared" si="569"/>
        <v>704577.51926779223</v>
      </c>
      <c r="M194" s="101">
        <f t="shared" si="569"/>
        <v>577884.04311797256</v>
      </c>
      <c r="N194" s="101">
        <f t="shared" si="569"/>
        <v>595220.56441151176</v>
      </c>
      <c r="O194" s="101">
        <f t="shared" si="569"/>
        <v>613077.18134385708</v>
      </c>
      <c r="P194" s="101">
        <f t="shared" si="569"/>
        <v>631469.49678417284</v>
      </c>
      <c r="Q194" s="101">
        <f t="shared" si="569"/>
        <v>650413.58168769814</v>
      </c>
      <c r="R194" s="101">
        <f t="shared" si="569"/>
        <v>669925.98913832905</v>
      </c>
      <c r="S194" s="101">
        <f t="shared" si="569"/>
        <v>690023.76881247899</v>
      </c>
      <c r="T194" s="101">
        <f t="shared" si="569"/>
        <v>710724.48187685339</v>
      </c>
      <c r="U194" s="101">
        <f t="shared" si="569"/>
        <v>732046.21633315901</v>
      </c>
      <c r="V194" s="101">
        <f t="shared" si="569"/>
        <v>754007.60282315384</v>
      </c>
      <c r="W194" s="101">
        <f t="shared" si="569"/>
        <v>776627.83090784843</v>
      </c>
      <c r="X194" s="101">
        <f t="shared" si="569"/>
        <v>799926.66583508393</v>
      </c>
      <c r="Y194" s="101">
        <f t="shared" si="569"/>
        <v>823924.46581013652</v>
      </c>
      <c r="Z194" s="101">
        <f t="shared" si="569"/>
        <v>848642.19978444069</v>
      </c>
      <c r="AA194" s="101">
        <f t="shared" si="569"/>
        <v>874101.46577797388</v>
      </c>
      <c r="AB194" s="101">
        <f t="shared" si="569"/>
        <v>900324.50975131313</v>
      </c>
      <c r="AC194" s="101">
        <f t="shared" si="569"/>
        <v>927334.2450438526</v>
      </c>
      <c r="AD194" s="101">
        <f t="shared" si="569"/>
        <v>955154.2723951682</v>
      </c>
      <c r="AE194" s="101">
        <f t="shared" si="569"/>
        <v>983808.9005670232</v>
      </c>
      <c r="AF194" s="101">
        <f t="shared" si="569"/>
        <v>1013323.1675840339</v>
      </c>
      <c r="AG194" s="101">
        <f t="shared" si="569"/>
        <v>3131168.5878346646</v>
      </c>
      <c r="AH194" s="101">
        <f t="shared" si="569"/>
        <v>3225103.6454697046</v>
      </c>
      <c r="AI194" s="101">
        <f t="shared" si="569"/>
        <v>3321856.7548337961</v>
      </c>
      <c r="AJ194" s="101">
        <f t="shared" si="569"/>
        <v>3421512.4574788101</v>
      </c>
      <c r="AK194" s="101">
        <f t="shared" si="569"/>
        <v>3524157.8312031743</v>
      </c>
      <c r="AL194" s="101">
        <f t="shared" si="569"/>
        <v>3629882.5661392692</v>
      </c>
      <c r="AM194" s="101">
        <f t="shared" si="569"/>
        <v>3738779.0431234473</v>
      </c>
      <c r="AN194" s="101">
        <f t="shared" si="569"/>
        <v>3850942.4144171509</v>
      </c>
      <c r="AO194" s="101">
        <f t="shared" si="569"/>
        <v>3966470.6868496654</v>
      </c>
      <c r="AP194" s="101">
        <f t="shared" si="569"/>
        <v>4085464.8074551555</v>
      </c>
      <c r="AQ194" s="101">
        <f t="shared" si="569"/>
        <v>5610705.0022384133</v>
      </c>
      <c r="AR194" s="101">
        <f t="shared" si="569"/>
        <v>5779026.1523055658</v>
      </c>
      <c r="AS194" s="101">
        <f t="shared" si="569"/>
        <v>5952396.9368747333</v>
      </c>
      <c r="AT194" s="101">
        <f t="shared" si="569"/>
        <v>6130968.8449809756</v>
      </c>
      <c r="AU194" s="101">
        <f t="shared" si="569"/>
        <v>6314897.9103304055</v>
      </c>
      <c r="AV194" s="101">
        <f t="shared" si="569"/>
        <v>6504344.8476403179</v>
      </c>
      <c r="AW194" s="101">
        <f t="shared" si="569"/>
        <v>6699475.1930695279</v>
      </c>
      <c r="AX194" s="101">
        <f t="shared" si="569"/>
        <v>6900459.4488616139</v>
      </c>
      <c r="AY194" s="101">
        <f t="shared" si="569"/>
        <v>7107473.2323274631</v>
      </c>
      <c r="AZ194" s="101">
        <f t="shared" si="569"/>
        <v>7320697.429297287</v>
      </c>
      <c r="BA194" s="46">
        <f t="shared" si="557"/>
        <v>120838039.27071138</v>
      </c>
    </row>
    <row r="195" spans="1:53">
      <c r="A195" s="87" t="s">
        <v>16</v>
      </c>
      <c r="B195" s="108"/>
      <c r="C195" s="101">
        <f t="shared" ref="C195:AZ195" si="570">C78*C$178</f>
        <v>0</v>
      </c>
      <c r="D195" s="101">
        <f t="shared" si="570"/>
        <v>0</v>
      </c>
      <c r="E195" s="101">
        <f t="shared" si="570"/>
        <v>381924</v>
      </c>
      <c r="F195" s="101">
        <f t="shared" si="570"/>
        <v>393381.72000000003</v>
      </c>
      <c r="G195" s="101">
        <f t="shared" si="570"/>
        <v>405183.17160000006</v>
      </c>
      <c r="H195" s="101">
        <f t="shared" si="570"/>
        <v>417338.66674800002</v>
      </c>
      <c r="I195" s="101">
        <f t="shared" si="570"/>
        <v>429858.82675044006</v>
      </c>
      <c r="J195" s="101">
        <f t="shared" si="570"/>
        <v>442754.59155295329</v>
      </c>
      <c r="K195" s="101">
        <f t="shared" si="570"/>
        <v>456037.22929954191</v>
      </c>
      <c r="L195" s="101">
        <f t="shared" si="570"/>
        <v>469718.34617852815</v>
      </c>
      <c r="M195" s="101">
        <f t="shared" si="570"/>
        <v>389735.75000979542</v>
      </c>
      <c r="N195" s="101">
        <f t="shared" si="570"/>
        <v>401427.82251008932</v>
      </c>
      <c r="O195" s="101">
        <f t="shared" si="570"/>
        <v>413470.65718539199</v>
      </c>
      <c r="P195" s="101">
        <f t="shared" si="570"/>
        <v>425874.77690095379</v>
      </c>
      <c r="Q195" s="101">
        <f t="shared" si="570"/>
        <v>438651.02020798245</v>
      </c>
      <c r="R195" s="101">
        <f t="shared" si="570"/>
        <v>451810.55081422196</v>
      </c>
      <c r="S195" s="101">
        <f t="shared" si="570"/>
        <v>465364.86733864865</v>
      </c>
      <c r="T195" s="101">
        <f t="shared" si="570"/>
        <v>479325.81335880811</v>
      </c>
      <c r="U195" s="101">
        <f t="shared" si="570"/>
        <v>493705.58775957231</v>
      </c>
      <c r="V195" s="101">
        <f t="shared" si="570"/>
        <v>508516.75539235951</v>
      </c>
      <c r="W195" s="101">
        <f t="shared" si="570"/>
        <v>523772.25805413036</v>
      </c>
      <c r="X195" s="101">
        <f t="shared" si="570"/>
        <v>539485.4257957543</v>
      </c>
      <c r="Y195" s="101">
        <f t="shared" si="570"/>
        <v>555669.98856962693</v>
      </c>
      <c r="Z195" s="101">
        <f t="shared" si="570"/>
        <v>572340.0882267158</v>
      </c>
      <c r="AA195" s="101">
        <f t="shared" si="570"/>
        <v>589510.29087351728</v>
      </c>
      <c r="AB195" s="101">
        <f t="shared" si="570"/>
        <v>607195.59959972277</v>
      </c>
      <c r="AC195" s="101">
        <f t="shared" si="570"/>
        <v>625411.46758771455</v>
      </c>
      <c r="AD195" s="101">
        <f t="shared" si="570"/>
        <v>644173.811615346</v>
      </c>
      <c r="AE195" s="101">
        <f t="shared" si="570"/>
        <v>663499.02596380631</v>
      </c>
      <c r="AF195" s="101">
        <f t="shared" si="570"/>
        <v>683403.9967427206</v>
      </c>
      <c r="AG195" s="101">
        <f t="shared" si="570"/>
        <v>2111718.3499350064</v>
      </c>
      <c r="AH195" s="101">
        <f t="shared" si="570"/>
        <v>2175069.9004330565</v>
      </c>
      <c r="AI195" s="101">
        <f t="shared" si="570"/>
        <v>2240321.9974460485</v>
      </c>
      <c r="AJ195" s="101">
        <f t="shared" si="570"/>
        <v>2307531.6573694302</v>
      </c>
      <c r="AK195" s="101">
        <f t="shared" si="570"/>
        <v>2376757.6070905128</v>
      </c>
      <c r="AL195" s="101">
        <f t="shared" si="570"/>
        <v>2448060.3353032279</v>
      </c>
      <c r="AM195" s="101">
        <f t="shared" si="570"/>
        <v>2521502.145362325</v>
      </c>
      <c r="AN195" s="101">
        <f t="shared" si="570"/>
        <v>2597147.2097231946</v>
      </c>
      <c r="AO195" s="101">
        <f t="shared" si="570"/>
        <v>2675061.6260148906</v>
      </c>
      <c r="AP195" s="101">
        <f t="shared" si="570"/>
        <v>2755313.4747953373</v>
      </c>
      <c r="AQ195" s="101">
        <f t="shared" si="570"/>
        <v>3783963.8387189303</v>
      </c>
      <c r="AR195" s="101">
        <f t="shared" si="570"/>
        <v>3897482.753880498</v>
      </c>
      <c r="AS195" s="101">
        <f t="shared" si="570"/>
        <v>4014407.2364969132</v>
      </c>
      <c r="AT195" s="101">
        <f t="shared" si="570"/>
        <v>4134839.4535918208</v>
      </c>
      <c r="AU195" s="101">
        <f t="shared" si="570"/>
        <v>4258884.637199576</v>
      </c>
      <c r="AV195" s="101">
        <f t="shared" si="570"/>
        <v>4386651.1763155628</v>
      </c>
      <c r="AW195" s="101">
        <f t="shared" si="570"/>
        <v>4518250.7116050301</v>
      </c>
      <c r="AX195" s="101">
        <f t="shared" si="570"/>
        <v>4653798.2329531815</v>
      </c>
      <c r="AY195" s="101">
        <f t="shared" si="570"/>
        <v>4793412.1799417771</v>
      </c>
      <c r="AZ195" s="101">
        <f t="shared" si="570"/>
        <v>4937214.5453400305</v>
      </c>
      <c r="BA195" s="46">
        <f t="shared" si="557"/>
        <v>81455931.176152676</v>
      </c>
    </row>
    <row r="196" spans="1:53">
      <c r="A196" s="87" t="s">
        <v>17</v>
      </c>
      <c r="B196" s="108"/>
      <c r="C196" s="101">
        <f t="shared" ref="C196:AZ196" si="571">C79*C$178</f>
        <v>0</v>
      </c>
      <c r="D196" s="101">
        <f t="shared" si="571"/>
        <v>0</v>
      </c>
      <c r="E196" s="101">
        <f t="shared" si="571"/>
        <v>212180</v>
      </c>
      <c r="F196" s="101">
        <f t="shared" si="571"/>
        <v>218545.4</v>
      </c>
      <c r="G196" s="101">
        <f t="shared" si="571"/>
        <v>225101.76200000002</v>
      </c>
      <c r="H196" s="101">
        <f t="shared" si="571"/>
        <v>231854.81486000001</v>
      </c>
      <c r="I196" s="101">
        <f t="shared" si="571"/>
        <v>238810.45930580003</v>
      </c>
      <c r="J196" s="101">
        <f t="shared" si="571"/>
        <v>245974.77308497403</v>
      </c>
      <c r="K196" s="101">
        <f t="shared" si="571"/>
        <v>253354.01627752327</v>
      </c>
      <c r="L196" s="101">
        <f t="shared" si="571"/>
        <v>260954.63676584899</v>
      </c>
      <c r="M196" s="101">
        <f t="shared" si="571"/>
        <v>215026.62069505957</v>
      </c>
      <c r="N196" s="101">
        <f t="shared" si="571"/>
        <v>221477.41931591133</v>
      </c>
      <c r="O196" s="101">
        <f t="shared" si="571"/>
        <v>228121.7418953887</v>
      </c>
      <c r="P196" s="101">
        <f t="shared" si="571"/>
        <v>234965.39415225037</v>
      </c>
      <c r="Q196" s="101">
        <f t="shared" si="571"/>
        <v>242014.3559768179</v>
      </c>
      <c r="R196" s="101">
        <f t="shared" si="571"/>
        <v>249274.78665612245</v>
      </c>
      <c r="S196" s="101">
        <f t="shared" si="571"/>
        <v>256753.03025580614</v>
      </c>
      <c r="T196" s="101">
        <f t="shared" si="571"/>
        <v>264455.62116348033</v>
      </c>
      <c r="U196" s="101">
        <f t="shared" si="571"/>
        <v>272389.28979838471</v>
      </c>
      <c r="V196" s="101">
        <f t="shared" si="571"/>
        <v>280560.96849233628</v>
      </c>
      <c r="W196" s="101">
        <f t="shared" si="571"/>
        <v>288977.7975471064</v>
      </c>
      <c r="X196" s="101">
        <f t="shared" si="571"/>
        <v>297647.13147351961</v>
      </c>
      <c r="Y196" s="101">
        <f t="shared" si="571"/>
        <v>306576.54541772522</v>
      </c>
      <c r="Z196" s="101">
        <f t="shared" si="571"/>
        <v>315773.841780257</v>
      </c>
      <c r="AA196" s="101">
        <f t="shared" si="571"/>
        <v>325247.05703366472</v>
      </c>
      <c r="AB196" s="101">
        <f t="shared" si="571"/>
        <v>335004.46874467464</v>
      </c>
      <c r="AC196" s="101">
        <f t="shared" si="571"/>
        <v>345054.60280701489</v>
      </c>
      <c r="AD196" s="101">
        <f t="shared" si="571"/>
        <v>355406.2408912254</v>
      </c>
      <c r="AE196" s="101">
        <f t="shared" si="571"/>
        <v>366068.42811796215</v>
      </c>
      <c r="AF196" s="101">
        <f t="shared" si="571"/>
        <v>377050.48096150102</v>
      </c>
      <c r="AG196" s="101">
        <f t="shared" si="571"/>
        <v>1189358.6108829346</v>
      </c>
      <c r="AH196" s="101">
        <f t="shared" si="571"/>
        <v>1225039.3692094227</v>
      </c>
      <c r="AI196" s="101">
        <f t="shared" si="571"/>
        <v>1261790.5502857056</v>
      </c>
      <c r="AJ196" s="101">
        <f t="shared" si="571"/>
        <v>1299644.2667942767</v>
      </c>
      <c r="AK196" s="101">
        <f t="shared" si="571"/>
        <v>1338633.5947981048</v>
      </c>
      <c r="AL196" s="101">
        <f t="shared" si="571"/>
        <v>1378792.6026420479</v>
      </c>
      <c r="AM196" s="101">
        <f t="shared" si="571"/>
        <v>1420156.3807213095</v>
      </c>
      <c r="AN196" s="101">
        <f t="shared" si="571"/>
        <v>1462761.0721429486</v>
      </c>
      <c r="AO196" s="101">
        <f t="shared" si="571"/>
        <v>1506643.9043072371</v>
      </c>
      <c r="AP196" s="101">
        <f t="shared" si="571"/>
        <v>1551843.2214364544</v>
      </c>
      <c r="AQ196" s="101">
        <f t="shared" si="571"/>
        <v>2120324.5647994005</v>
      </c>
      <c r="AR196" s="101">
        <f t="shared" si="571"/>
        <v>2183934.3017433826</v>
      </c>
      <c r="AS196" s="101">
        <f t="shared" si="571"/>
        <v>2249452.3307956839</v>
      </c>
      <c r="AT196" s="101">
        <f t="shared" si="571"/>
        <v>2316935.9007195546</v>
      </c>
      <c r="AU196" s="101">
        <f t="shared" si="571"/>
        <v>2386443.9777411413</v>
      </c>
      <c r="AV196" s="101">
        <f t="shared" si="571"/>
        <v>2458037.2970733759</v>
      </c>
      <c r="AW196" s="101">
        <f t="shared" si="571"/>
        <v>2531778.4159855773</v>
      </c>
      <c r="AX196" s="101">
        <f t="shared" si="571"/>
        <v>2607731.768465145</v>
      </c>
      <c r="AY196" s="101">
        <f t="shared" si="571"/>
        <v>2685963.7215190995</v>
      </c>
      <c r="AZ196" s="101">
        <f t="shared" si="571"/>
        <v>2766542.6331646722</v>
      </c>
      <c r="BA196" s="46">
        <f t="shared" si="557"/>
        <v>45606430.170697838</v>
      </c>
    </row>
    <row r="197" spans="1:53">
      <c r="A197" s="87" t="s">
        <v>18</v>
      </c>
      <c r="B197" s="108"/>
      <c r="C197" s="101">
        <f t="shared" ref="C197:AZ197" si="572">C80*C$178</f>
        <v>0</v>
      </c>
      <c r="D197" s="101">
        <f t="shared" si="572"/>
        <v>0</v>
      </c>
      <c r="E197" s="101">
        <f t="shared" si="572"/>
        <v>551668</v>
      </c>
      <c r="F197" s="101">
        <f t="shared" si="572"/>
        <v>568218.04</v>
      </c>
      <c r="G197" s="101">
        <f t="shared" si="572"/>
        <v>585264.58120000002</v>
      </c>
      <c r="H197" s="101">
        <f t="shared" si="572"/>
        <v>602822.51863599999</v>
      </c>
      <c r="I197" s="101">
        <f t="shared" si="572"/>
        <v>620907.19419508008</v>
      </c>
      <c r="J197" s="101">
        <f t="shared" si="572"/>
        <v>639534.41002093256</v>
      </c>
      <c r="K197" s="101">
        <f t="shared" si="572"/>
        <v>658720.44232156046</v>
      </c>
      <c r="L197" s="101">
        <f t="shared" si="572"/>
        <v>678482.05559120735</v>
      </c>
      <c r="M197" s="101">
        <f t="shared" si="572"/>
        <v>551005.71553109016</v>
      </c>
      <c r="N197" s="101">
        <f t="shared" si="572"/>
        <v>567535.88699702278</v>
      </c>
      <c r="O197" s="101">
        <f t="shared" si="572"/>
        <v>584561.96360693348</v>
      </c>
      <c r="P197" s="101">
        <f t="shared" si="572"/>
        <v>602098.82251514157</v>
      </c>
      <c r="Q197" s="101">
        <f t="shared" si="572"/>
        <v>620161.78719059587</v>
      </c>
      <c r="R197" s="101">
        <f t="shared" si="572"/>
        <v>638766.64080631384</v>
      </c>
      <c r="S197" s="101">
        <f t="shared" si="572"/>
        <v>657929.64003050327</v>
      </c>
      <c r="T197" s="101">
        <f t="shared" si="572"/>
        <v>677667.52923141827</v>
      </c>
      <c r="U197" s="101">
        <f t="shared" si="572"/>
        <v>697997.55510836083</v>
      </c>
      <c r="V197" s="101">
        <f t="shared" si="572"/>
        <v>718937.48176161177</v>
      </c>
      <c r="W197" s="101">
        <f t="shared" si="572"/>
        <v>740505.60621446022</v>
      </c>
      <c r="X197" s="101">
        <f t="shared" si="572"/>
        <v>762720.77440089406</v>
      </c>
      <c r="Y197" s="101">
        <f t="shared" si="572"/>
        <v>785602.39763292088</v>
      </c>
      <c r="Z197" s="101">
        <f t="shared" si="572"/>
        <v>809170.46956190851</v>
      </c>
      <c r="AA197" s="101">
        <f t="shared" si="572"/>
        <v>833445.58364876581</v>
      </c>
      <c r="AB197" s="101">
        <f t="shared" si="572"/>
        <v>858448.9511582288</v>
      </c>
      <c r="AC197" s="101">
        <f t="shared" si="572"/>
        <v>884202.4196929757</v>
      </c>
      <c r="AD197" s="101">
        <f t="shared" si="572"/>
        <v>910728.49228376499</v>
      </c>
      <c r="AE197" s="101">
        <f t="shared" si="572"/>
        <v>938050.347052278</v>
      </c>
      <c r="AF197" s="101">
        <f t="shared" si="572"/>
        <v>966191.85746384633</v>
      </c>
      <c r="AG197" s="101">
        <f t="shared" si="572"/>
        <v>3009805.4642751818</v>
      </c>
      <c r="AH197" s="101">
        <f t="shared" si="572"/>
        <v>3100099.6282034372</v>
      </c>
      <c r="AI197" s="101">
        <f t="shared" si="572"/>
        <v>3193102.6170495404</v>
      </c>
      <c r="AJ197" s="101">
        <f t="shared" si="572"/>
        <v>3288895.6955610267</v>
      </c>
      <c r="AK197" s="101">
        <f t="shared" si="572"/>
        <v>3387562.5664278571</v>
      </c>
      <c r="AL197" s="101">
        <f t="shared" si="572"/>
        <v>3489189.4434206928</v>
      </c>
      <c r="AM197" s="101">
        <f t="shared" si="572"/>
        <v>3593865.1267233137</v>
      </c>
      <c r="AN197" s="101">
        <f t="shared" si="572"/>
        <v>3701681.0805250132</v>
      </c>
      <c r="AO197" s="101">
        <f t="shared" si="572"/>
        <v>3812731.5129407635</v>
      </c>
      <c r="AP197" s="101">
        <f t="shared" si="572"/>
        <v>3927113.4583289865</v>
      </c>
      <c r="AQ197" s="101">
        <f t="shared" si="572"/>
        <v>5382362.3567984784</v>
      </c>
      <c r="AR197" s="101">
        <f t="shared" si="572"/>
        <v>5543833.2275024327</v>
      </c>
      <c r="AS197" s="101">
        <f t="shared" si="572"/>
        <v>5710148.2243275056</v>
      </c>
      <c r="AT197" s="101">
        <f t="shared" si="572"/>
        <v>5881452.6710573314</v>
      </c>
      <c r="AU197" s="101">
        <f t="shared" si="572"/>
        <v>6057896.2511890512</v>
      </c>
      <c r="AV197" s="101">
        <f t="shared" si="572"/>
        <v>6239633.1387247238</v>
      </c>
      <c r="AW197" s="101">
        <f t="shared" si="572"/>
        <v>6426822.1328864656</v>
      </c>
      <c r="AX197" s="101">
        <f t="shared" si="572"/>
        <v>6619626.7968730601</v>
      </c>
      <c r="AY197" s="101">
        <f t="shared" si="572"/>
        <v>6818215.6007792521</v>
      </c>
      <c r="AZ197" s="101">
        <f t="shared" si="572"/>
        <v>7022762.0688026296</v>
      </c>
      <c r="BA197" s="46">
        <f t="shared" si="557"/>
        <v>115918146.22625056</v>
      </c>
    </row>
    <row r="198" spans="1:53">
      <c r="A198" s="87" t="s">
        <v>19</v>
      </c>
      <c r="B198" s="108"/>
      <c r="C198" s="101">
        <f t="shared" ref="C198:AZ198" si="573">C81*C$178</f>
        <v>0</v>
      </c>
      <c r="D198" s="101">
        <f t="shared" si="573"/>
        <v>0</v>
      </c>
      <c r="E198" s="101">
        <f t="shared" si="573"/>
        <v>859329</v>
      </c>
      <c r="F198" s="101">
        <f t="shared" si="573"/>
        <v>885108.87</v>
      </c>
      <c r="G198" s="101">
        <f t="shared" si="573"/>
        <v>911662.13610000012</v>
      </c>
      <c r="H198" s="101">
        <f t="shared" si="573"/>
        <v>939012.00018300011</v>
      </c>
      <c r="I198" s="101">
        <f t="shared" si="573"/>
        <v>967182.36018849013</v>
      </c>
      <c r="J198" s="101">
        <f t="shared" si="573"/>
        <v>996197.8309941449</v>
      </c>
      <c r="K198" s="101">
        <f t="shared" si="573"/>
        <v>1026083.7659239692</v>
      </c>
      <c r="L198" s="101">
        <f t="shared" si="573"/>
        <v>1056866.2789016883</v>
      </c>
      <c r="M198" s="101">
        <f t="shared" si="573"/>
        <v>873545.64657367941</v>
      </c>
      <c r="N198" s="101">
        <f t="shared" si="573"/>
        <v>899752.01597088983</v>
      </c>
      <c r="O198" s="101">
        <f t="shared" si="573"/>
        <v>926744.57645001658</v>
      </c>
      <c r="P198" s="101">
        <f t="shared" si="573"/>
        <v>954546.91374351713</v>
      </c>
      <c r="Q198" s="101">
        <f t="shared" si="573"/>
        <v>983183.32115582272</v>
      </c>
      <c r="R198" s="101">
        <f t="shared" si="573"/>
        <v>1012678.8207904975</v>
      </c>
      <c r="S198" s="101">
        <f t="shared" si="573"/>
        <v>1043059.1854142124</v>
      </c>
      <c r="T198" s="101">
        <f t="shared" si="573"/>
        <v>1074350.9609766388</v>
      </c>
      <c r="U198" s="101">
        <f t="shared" si="573"/>
        <v>1106581.489805938</v>
      </c>
      <c r="V198" s="101">
        <f t="shared" si="573"/>
        <v>1139778.9345001162</v>
      </c>
      <c r="W198" s="101">
        <f t="shared" si="573"/>
        <v>1173972.3025351197</v>
      </c>
      <c r="X198" s="101">
        <f t="shared" si="573"/>
        <v>1209191.4716111734</v>
      </c>
      <c r="Y198" s="101">
        <f t="shared" si="573"/>
        <v>1245467.2157595088</v>
      </c>
      <c r="Z198" s="101">
        <f t="shared" si="573"/>
        <v>1282831.232232294</v>
      </c>
      <c r="AA198" s="101">
        <f t="shared" si="573"/>
        <v>1321316.169199263</v>
      </c>
      <c r="AB198" s="101">
        <f t="shared" si="573"/>
        <v>1360955.6542752406</v>
      </c>
      <c r="AC198" s="101">
        <f t="shared" si="573"/>
        <v>1401784.323903498</v>
      </c>
      <c r="AD198" s="101">
        <f t="shared" si="573"/>
        <v>1443837.8536206032</v>
      </c>
      <c r="AE198" s="101">
        <f t="shared" si="573"/>
        <v>1487152.9892292211</v>
      </c>
      <c r="AF198" s="101">
        <f t="shared" si="573"/>
        <v>1531767.5789060979</v>
      </c>
      <c r="AG198" s="101">
        <f t="shared" si="573"/>
        <v>4733161.8188198423</v>
      </c>
      <c r="AH198" s="101">
        <f t="shared" si="573"/>
        <v>4875156.6733844373</v>
      </c>
      <c r="AI198" s="101">
        <f t="shared" si="573"/>
        <v>5021411.3735859711</v>
      </c>
      <c r="AJ198" s="101">
        <f t="shared" si="573"/>
        <v>5172053.7147935499</v>
      </c>
      <c r="AK198" s="101">
        <f t="shared" si="573"/>
        <v>5327215.3262373563</v>
      </c>
      <c r="AL198" s="101">
        <f t="shared" si="573"/>
        <v>5487031.7860244764</v>
      </c>
      <c r="AM198" s="101">
        <f t="shared" si="573"/>
        <v>5651642.7396052117</v>
      </c>
      <c r="AN198" s="101">
        <f t="shared" si="573"/>
        <v>5821192.0217933673</v>
      </c>
      <c r="AO198" s="101">
        <f t="shared" si="573"/>
        <v>5995827.7824471686</v>
      </c>
      <c r="AP198" s="101">
        <f t="shared" si="573"/>
        <v>6175702.6159205837</v>
      </c>
      <c r="AQ198" s="101">
        <f t="shared" si="573"/>
        <v>8481298.259197602</v>
      </c>
      <c r="AR198" s="101">
        <f t="shared" si="573"/>
        <v>8735737.2069735304</v>
      </c>
      <c r="AS198" s="101">
        <f t="shared" si="573"/>
        <v>8997809.3231827356</v>
      </c>
      <c r="AT198" s="101">
        <f t="shared" si="573"/>
        <v>9267743.6028782185</v>
      </c>
      <c r="AU198" s="101">
        <f t="shared" si="573"/>
        <v>9545775.9109645654</v>
      </c>
      <c r="AV198" s="101">
        <f t="shared" si="573"/>
        <v>9832149.1882935036</v>
      </c>
      <c r="AW198" s="101">
        <f t="shared" si="573"/>
        <v>10127113.663942309</v>
      </c>
      <c r="AX198" s="101">
        <f t="shared" si="573"/>
        <v>10430927.07386058</v>
      </c>
      <c r="AY198" s="101">
        <f t="shared" si="573"/>
        <v>10743854.886076398</v>
      </c>
      <c r="AZ198" s="101">
        <f t="shared" si="573"/>
        <v>11066170.532658689</v>
      </c>
      <c r="BA198" s="46">
        <f t="shared" si="557"/>
        <v>182602916.39958474</v>
      </c>
    </row>
    <row r="199" spans="1:53">
      <c r="A199" s="87" t="s">
        <v>20</v>
      </c>
      <c r="B199" s="108"/>
      <c r="C199" s="101">
        <f t="shared" ref="C199:AZ199" si="574">C82*C$178</f>
        <v>0</v>
      </c>
      <c r="D199" s="101">
        <f t="shared" si="574"/>
        <v>0</v>
      </c>
      <c r="E199" s="101">
        <f t="shared" si="574"/>
        <v>254616</v>
      </c>
      <c r="F199" s="101">
        <f t="shared" si="574"/>
        <v>262254.48</v>
      </c>
      <c r="G199" s="101">
        <f t="shared" si="574"/>
        <v>270122.11440000002</v>
      </c>
      <c r="H199" s="101">
        <f t="shared" si="574"/>
        <v>278225.77783199999</v>
      </c>
      <c r="I199" s="101">
        <f t="shared" si="574"/>
        <v>286572.55116696004</v>
      </c>
      <c r="J199" s="101">
        <f t="shared" si="574"/>
        <v>295169.72770196886</v>
      </c>
      <c r="K199" s="101">
        <f t="shared" si="574"/>
        <v>304024.81953302794</v>
      </c>
      <c r="L199" s="101">
        <f t="shared" si="574"/>
        <v>313145.56411901879</v>
      </c>
      <c r="M199" s="101">
        <f t="shared" si="574"/>
        <v>255344.11207538322</v>
      </c>
      <c r="N199" s="101">
        <f t="shared" si="574"/>
        <v>263004.43543764472</v>
      </c>
      <c r="O199" s="101">
        <f t="shared" si="574"/>
        <v>270894.56850077404</v>
      </c>
      <c r="P199" s="101">
        <f t="shared" si="574"/>
        <v>279021.40555579733</v>
      </c>
      <c r="Q199" s="101">
        <f t="shared" si="574"/>
        <v>287392.04772247124</v>
      </c>
      <c r="R199" s="101">
        <f t="shared" si="574"/>
        <v>296013.80915414542</v>
      </c>
      <c r="S199" s="101">
        <f t="shared" si="574"/>
        <v>304894.22342876979</v>
      </c>
      <c r="T199" s="101">
        <f t="shared" si="574"/>
        <v>314041.05013163289</v>
      </c>
      <c r="U199" s="101">
        <f t="shared" si="574"/>
        <v>323462.28163558186</v>
      </c>
      <c r="V199" s="101">
        <f t="shared" si="574"/>
        <v>333166.15008464933</v>
      </c>
      <c r="W199" s="101">
        <f t="shared" si="574"/>
        <v>343161.13458718883</v>
      </c>
      <c r="X199" s="101">
        <f t="shared" si="574"/>
        <v>353455.96862480458</v>
      </c>
      <c r="Y199" s="101">
        <f t="shared" si="574"/>
        <v>364059.64768354868</v>
      </c>
      <c r="Z199" s="101">
        <f t="shared" si="574"/>
        <v>374981.43711405515</v>
      </c>
      <c r="AA199" s="101">
        <f t="shared" si="574"/>
        <v>386230.88022747682</v>
      </c>
      <c r="AB199" s="101">
        <f t="shared" si="574"/>
        <v>397817.80663430115</v>
      </c>
      <c r="AC199" s="101">
        <f t="shared" si="574"/>
        <v>409752.34083333024</v>
      </c>
      <c r="AD199" s="101">
        <f t="shared" si="574"/>
        <v>422044.91105833015</v>
      </c>
      <c r="AE199" s="101">
        <f t="shared" si="574"/>
        <v>434706.25839008001</v>
      </c>
      <c r="AF199" s="101">
        <f t="shared" si="574"/>
        <v>447747.44614178245</v>
      </c>
      <c r="AG199" s="101">
        <f t="shared" si="574"/>
        <v>1407812.2332900043</v>
      </c>
      <c r="AH199" s="101">
        <f t="shared" si="574"/>
        <v>1450046.6002887045</v>
      </c>
      <c r="AI199" s="101">
        <f t="shared" si="574"/>
        <v>1493547.9982973656</v>
      </c>
      <c r="AJ199" s="101">
        <f t="shared" si="574"/>
        <v>1538354.4382462867</v>
      </c>
      <c r="AK199" s="101">
        <f t="shared" si="574"/>
        <v>1584505.0713936752</v>
      </c>
      <c r="AL199" s="101">
        <f t="shared" si="574"/>
        <v>1632040.2235354853</v>
      </c>
      <c r="AM199" s="101">
        <f t="shared" si="574"/>
        <v>1681001.4302415501</v>
      </c>
      <c r="AN199" s="101">
        <f t="shared" si="574"/>
        <v>1731431.4731487965</v>
      </c>
      <c r="AO199" s="101">
        <f t="shared" si="574"/>
        <v>1783374.4173432603</v>
      </c>
      <c r="AP199" s="101">
        <f t="shared" si="574"/>
        <v>1836875.6498635584</v>
      </c>
      <c r="AQ199" s="101">
        <f t="shared" si="574"/>
        <v>2544389.4777592807</v>
      </c>
      <c r="AR199" s="101">
        <f t="shared" si="574"/>
        <v>2620721.1620920589</v>
      </c>
      <c r="AS199" s="101">
        <f t="shared" si="574"/>
        <v>2699342.7969548209</v>
      </c>
      <c r="AT199" s="101">
        <f t="shared" si="574"/>
        <v>2780323.0808634656</v>
      </c>
      <c r="AU199" s="101">
        <f t="shared" si="574"/>
        <v>2863732.7732893699</v>
      </c>
      <c r="AV199" s="101">
        <f t="shared" si="574"/>
        <v>2949644.7564880513</v>
      </c>
      <c r="AW199" s="101">
        <f t="shared" si="574"/>
        <v>3038134.0991826928</v>
      </c>
      <c r="AX199" s="101">
        <f t="shared" si="574"/>
        <v>3129278.1221581739</v>
      </c>
      <c r="AY199" s="101">
        <f t="shared" si="574"/>
        <v>3223156.4658229193</v>
      </c>
      <c r="AZ199" s="101">
        <f t="shared" si="574"/>
        <v>3319851.159797607</v>
      </c>
      <c r="BA199" s="46">
        <f t="shared" si="557"/>
        <v>54432886.379831858</v>
      </c>
    </row>
    <row r="200" spans="1:53">
      <c r="A200" s="88" t="s">
        <v>117</v>
      </c>
      <c r="B200" s="109"/>
      <c r="C200" s="97">
        <f>SUM(C181:C199)</f>
        <v>0</v>
      </c>
      <c r="D200" s="97">
        <f t="shared" ref="D200" si="575">SUM(D181:D199)</f>
        <v>0</v>
      </c>
      <c r="E200" s="97">
        <f t="shared" ref="E200" si="576">SUM(E181:E199)</f>
        <v>31561775</v>
      </c>
      <c r="F200" s="97">
        <f t="shared" ref="F200" si="577">SUM(F181:F199)</f>
        <v>32508628.25</v>
      </c>
      <c r="G200" s="97">
        <f t="shared" ref="G200" si="578">SUM(G181:G199)</f>
        <v>33483887.097500004</v>
      </c>
      <c r="H200" s="97">
        <f t="shared" ref="H200" si="579">SUM(H181:H199)</f>
        <v>34488403.710424997</v>
      </c>
      <c r="I200" s="97">
        <f t="shared" ref="I200" si="580">SUM(I181:I199)</f>
        <v>35523055.821737744</v>
      </c>
      <c r="J200" s="97">
        <f t="shared" ref="J200" si="581">SUM(J181:J199)</f>
        <v>36588747.496389881</v>
      </c>
      <c r="K200" s="97">
        <f t="shared" ref="K200" si="582">SUM(K181:K199)</f>
        <v>37686409.921281591</v>
      </c>
      <c r="L200" s="97">
        <f t="shared" ref="L200" si="583">SUM(L181:L199)</f>
        <v>38817002.218920037</v>
      </c>
      <c r="M200" s="97">
        <f t="shared" ref="M200" si="584">SUM(M181:M199)</f>
        <v>32012088.155976996</v>
      </c>
      <c r="N200" s="97">
        <f t="shared" ref="N200" si="585">SUM(N181:N199)</f>
        <v>32972450.800656304</v>
      </c>
      <c r="O200" s="97">
        <f t="shared" ref="O200" si="586">SUM(O181:O199)</f>
        <v>33961624.324675992</v>
      </c>
      <c r="P200" s="97">
        <f t="shared" ref="P200" si="587">SUM(P181:P199)</f>
        <v>34980473.054416277</v>
      </c>
      <c r="Q200" s="97">
        <f t="shared" ref="Q200" si="588">SUM(Q181:Q199)</f>
        <v>36029887.246048771</v>
      </c>
      <c r="R200" s="97">
        <f t="shared" ref="R200" si="589">SUM(R181:R199)</f>
        <v>37110783.863430224</v>
      </c>
      <c r="S200" s="97">
        <f t="shared" ref="S200" si="590">SUM(S181:S199)</f>
        <v>38224107.379333138</v>
      </c>
      <c r="T200" s="97">
        <f t="shared" ref="T200" si="591">SUM(T181:T199)</f>
        <v>39370830.600713134</v>
      </c>
      <c r="U200" s="97">
        <f t="shared" ref="U200" si="592">SUM(U181:U199)</f>
        <v>40551955.518734522</v>
      </c>
      <c r="V200" s="97">
        <f t="shared" ref="V200" si="593">SUM(V181:V199)</f>
        <v>41768514.184296563</v>
      </c>
      <c r="W200" s="97">
        <f t="shared" ref="W200" si="594">SUM(W181:W199)</f>
        <v>43021569.609825484</v>
      </c>
      <c r="X200" s="97">
        <f t="shared" ref="X200" si="595">SUM(X181:X199)</f>
        <v>44312216.698120236</v>
      </c>
      <c r="Y200" s="97">
        <f t="shared" ref="Y200" si="596">SUM(Y181:Y199)</f>
        <v>45641583.19906383</v>
      </c>
      <c r="Z200" s="97">
        <f t="shared" ref="Z200" si="597">SUM(Z181:Z199)</f>
        <v>47010830.695035771</v>
      </c>
      <c r="AA200" s="97">
        <f t="shared" ref="AA200" si="598">SUM(AA181:AA199)</f>
        <v>48421155.615886837</v>
      </c>
      <c r="AB200" s="97">
        <f t="shared" ref="AB200" si="599">SUM(AB181:AB199)</f>
        <v>49873790.284363434</v>
      </c>
      <c r="AC200" s="97">
        <f t="shared" ref="AC200" si="600">SUM(AC181:AC199)</f>
        <v>51370003.992894351</v>
      </c>
      <c r="AD200" s="97">
        <f t="shared" ref="AD200" si="601">SUM(AD181:AD199)</f>
        <v>52911104.112681188</v>
      </c>
      <c r="AE200" s="97">
        <f t="shared" ref="AE200" si="602">SUM(AE181:AE199)</f>
        <v>54498437.236061603</v>
      </c>
      <c r="AF200" s="97">
        <f t="shared" ref="AF200" si="603">SUM(AF181:AF199)</f>
        <v>56133390.353143454</v>
      </c>
      <c r="AG200" s="97">
        <f t="shared" ref="AG200" si="604">SUM(AG181:AG199)</f>
        <v>78837485.064240232</v>
      </c>
      <c r="AH200" s="97">
        <f t="shared" ref="AH200" si="605">SUM(AH181:AH199)</f>
        <v>81202609.616167456</v>
      </c>
      <c r="AI200" s="97">
        <f t="shared" ref="AI200" si="606">SUM(AI181:AI199)</f>
        <v>83638687.904652491</v>
      </c>
      <c r="AJ200" s="97">
        <f t="shared" ref="AJ200" si="607">SUM(AJ181:AJ199)</f>
        <v>86147848.541792035</v>
      </c>
      <c r="AK200" s="97">
        <f t="shared" ref="AK200" si="608">SUM(AK181:AK199)</f>
        <v>88732283.998045817</v>
      </c>
      <c r="AL200" s="97">
        <f t="shared" ref="AL200" si="609">SUM(AL181:AL199)</f>
        <v>91394252.517987162</v>
      </c>
      <c r="AM200" s="97">
        <f t="shared" ref="AM200" si="610">SUM(AM181:AM199)</f>
        <v>94136080.093526825</v>
      </c>
      <c r="AN200" s="97">
        <f t="shared" ref="AN200" si="611">SUM(AN181:AN199)</f>
        <v>96960162.496332586</v>
      </c>
      <c r="AO200" s="97">
        <f t="shared" ref="AO200" si="612">SUM(AO181:AO199)</f>
        <v>99868967.371222571</v>
      </c>
      <c r="AP200" s="97">
        <f t="shared" ref="AP200" si="613">SUM(AP181:AP199)</f>
        <v>102865036.39235926</v>
      </c>
      <c r="AQ200" s="97">
        <f t="shared" ref="AQ200" si="614">SUM(AQ181:AQ199)</f>
        <v>120108231.50140606</v>
      </c>
      <c r="AR200" s="97">
        <f t="shared" ref="AR200" si="615">SUM(AR181:AR199)</f>
        <v>123711478.44644824</v>
      </c>
      <c r="AS200" s="97">
        <f t="shared" ref="AS200" si="616">SUM(AS181:AS199)</f>
        <v>127422822.79984167</v>
      </c>
      <c r="AT200" s="97">
        <f t="shared" ref="AT200" si="617">SUM(AT181:AT199)</f>
        <v>131245507.4838369</v>
      </c>
      <c r="AU200" s="97">
        <f t="shared" ref="AU200" si="618">SUM(AU181:AU199)</f>
        <v>135182872.70835203</v>
      </c>
      <c r="AV200" s="97">
        <f t="shared" ref="AV200" si="619">SUM(AV181:AV199)</f>
        <v>139238358.88960263</v>
      </c>
      <c r="AW200" s="97">
        <f t="shared" ref="AW200" si="620">SUM(AW181:AW199)</f>
        <v>143415509.65629071</v>
      </c>
      <c r="AX200" s="97">
        <f t="shared" ref="AX200" si="621">SUM(AX181:AX199)</f>
        <v>147717974.94597942</v>
      </c>
      <c r="AY200" s="97">
        <f>SUM(AY181:AY199)</f>
        <v>152149514.1943588</v>
      </c>
      <c r="AZ200" s="97">
        <f>SUM(AZ181:AZ199)</f>
        <v>156713999.62018958</v>
      </c>
      <c r="BA200" s="100">
        <f>SUM(BA181:BA199)</f>
        <v>3421524390.6842461</v>
      </c>
    </row>
    <row r="201" spans="1:53">
      <c r="B201" s="2" t="s">
        <v>122</v>
      </c>
      <c r="C201" s="99">
        <f>NPV(0.04,C200:AZ200)</f>
        <v>1051327783.979026</v>
      </c>
      <c r="D201" s="101"/>
      <c r="E201" s="101"/>
      <c r="F201" s="101"/>
      <c r="G201" s="101"/>
      <c r="H201" s="101"/>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row>
    <row r="202" spans="1:53">
      <c r="A202" s="89" t="s">
        <v>86</v>
      </c>
    </row>
    <row r="203" spans="1:53">
      <c r="A203" s="4" t="s">
        <v>0</v>
      </c>
      <c r="B203" s="110"/>
      <c r="C203" s="11">
        <v>1</v>
      </c>
      <c r="D203" s="11">
        <v>2</v>
      </c>
      <c r="E203" s="13">
        <v>3</v>
      </c>
      <c r="F203" s="13">
        <f>E203+1</f>
        <v>4</v>
      </c>
      <c r="G203" s="13">
        <f t="shared" ref="G203" si="622">F203+1</f>
        <v>5</v>
      </c>
      <c r="H203" s="13">
        <f t="shared" ref="H203" si="623">G203+1</f>
        <v>6</v>
      </c>
      <c r="I203" s="13">
        <f t="shared" ref="I203" si="624">H203+1</f>
        <v>7</v>
      </c>
      <c r="J203" s="13">
        <f t="shared" ref="J203" si="625">I203+1</f>
        <v>8</v>
      </c>
      <c r="K203" s="13">
        <f t="shared" ref="K203" si="626">J203+1</f>
        <v>9</v>
      </c>
      <c r="L203" s="13">
        <f t="shared" ref="L203" si="627">K203+1</f>
        <v>10</v>
      </c>
      <c r="M203" s="13">
        <f t="shared" ref="M203" si="628">L203+1</f>
        <v>11</v>
      </c>
      <c r="N203" s="13">
        <f t="shared" ref="N203" si="629">M203+1</f>
        <v>12</v>
      </c>
      <c r="O203" s="13">
        <f t="shared" ref="O203" si="630">N203+1</f>
        <v>13</v>
      </c>
      <c r="P203" s="13">
        <f t="shared" ref="P203" si="631">O203+1</f>
        <v>14</v>
      </c>
      <c r="Q203" s="13">
        <f t="shared" ref="Q203" si="632">P203+1</f>
        <v>15</v>
      </c>
      <c r="R203" s="13">
        <f t="shared" ref="R203" si="633">Q203+1</f>
        <v>16</v>
      </c>
      <c r="S203" s="13">
        <f t="shared" ref="S203" si="634">R203+1</f>
        <v>17</v>
      </c>
      <c r="T203" s="13">
        <f t="shared" ref="T203" si="635">S203+1</f>
        <v>18</v>
      </c>
      <c r="U203" s="13">
        <f t="shared" ref="U203" si="636">T203+1</f>
        <v>19</v>
      </c>
      <c r="V203" s="13">
        <f t="shared" ref="V203" si="637">U203+1</f>
        <v>20</v>
      </c>
      <c r="W203" s="13">
        <f t="shared" ref="W203" si="638">V203+1</f>
        <v>21</v>
      </c>
      <c r="X203" s="13">
        <f t="shared" ref="X203" si="639">W203+1</f>
        <v>22</v>
      </c>
      <c r="Y203" s="13">
        <f t="shared" ref="Y203" si="640">X203+1</f>
        <v>23</v>
      </c>
      <c r="Z203" s="13">
        <f t="shared" ref="Z203" si="641">Y203+1</f>
        <v>24</v>
      </c>
      <c r="AA203" s="13">
        <f>Z203+1</f>
        <v>25</v>
      </c>
      <c r="AB203" s="13">
        <f t="shared" ref="AB203" si="642">AA203+1</f>
        <v>26</v>
      </c>
      <c r="AC203" s="13">
        <f t="shared" ref="AC203" si="643">AB203+1</f>
        <v>27</v>
      </c>
      <c r="AD203" s="13">
        <f t="shared" ref="AD203" si="644">AC203+1</f>
        <v>28</v>
      </c>
      <c r="AE203" s="13">
        <f t="shared" ref="AE203" si="645">AD203+1</f>
        <v>29</v>
      </c>
      <c r="AF203" s="13">
        <f t="shared" ref="AF203" si="646">AE203+1</f>
        <v>30</v>
      </c>
      <c r="AG203" s="13">
        <f t="shared" ref="AG203" si="647">AF203+1</f>
        <v>31</v>
      </c>
      <c r="AH203" s="13">
        <f t="shared" ref="AH203" si="648">AG203+1</f>
        <v>32</v>
      </c>
      <c r="AI203" s="13">
        <f t="shared" ref="AI203" si="649">AH203+1</f>
        <v>33</v>
      </c>
      <c r="AJ203" s="13">
        <f t="shared" ref="AJ203" si="650">AI203+1</f>
        <v>34</v>
      </c>
      <c r="AK203" s="13">
        <f t="shared" ref="AK203" si="651">AJ203+1</f>
        <v>35</v>
      </c>
      <c r="AL203" s="13">
        <f t="shared" ref="AL203" si="652">AK203+1</f>
        <v>36</v>
      </c>
      <c r="AM203" s="13">
        <f t="shared" ref="AM203" si="653">AL203+1</f>
        <v>37</v>
      </c>
      <c r="AN203" s="13">
        <f t="shared" ref="AN203" si="654">AM203+1</f>
        <v>38</v>
      </c>
      <c r="AO203" s="13">
        <f t="shared" ref="AO203" si="655">AN203+1</f>
        <v>39</v>
      </c>
      <c r="AP203" s="13">
        <f t="shared" ref="AP203" si="656">AO203+1</f>
        <v>40</v>
      </c>
      <c r="AQ203" s="13">
        <f t="shared" ref="AQ203" si="657">AP203+1</f>
        <v>41</v>
      </c>
      <c r="AR203" s="13">
        <f t="shared" ref="AR203" si="658">AQ203+1</f>
        <v>42</v>
      </c>
      <c r="AS203" s="13">
        <f t="shared" ref="AS203" si="659">AR203+1</f>
        <v>43</v>
      </c>
      <c r="AT203" s="13">
        <f t="shared" ref="AT203" si="660">AS203+1</f>
        <v>44</v>
      </c>
      <c r="AU203" s="13">
        <f t="shared" ref="AU203" si="661">AT203+1</f>
        <v>45</v>
      </c>
      <c r="AV203" s="13">
        <f t="shared" ref="AV203" si="662">AU203+1</f>
        <v>46</v>
      </c>
      <c r="AW203" s="13">
        <f t="shared" ref="AW203" si="663">AV203+1</f>
        <v>47</v>
      </c>
      <c r="AX203" s="13">
        <f t="shared" ref="AX203" si="664">AW203+1</f>
        <v>48</v>
      </c>
      <c r="AY203" s="13">
        <v>49</v>
      </c>
      <c r="AZ203" s="13">
        <v>50</v>
      </c>
      <c r="BA203" s="125" t="s">
        <v>22</v>
      </c>
    </row>
    <row r="204" spans="1:53">
      <c r="A204" s="87" t="s">
        <v>2</v>
      </c>
      <c r="B204" s="108"/>
      <c r="C204" s="101">
        <f>C87*C$178</f>
        <v>580500</v>
      </c>
      <c r="D204" s="101">
        <f t="shared" ref="D204:AZ204" si="665">D87*D$178</f>
        <v>597915</v>
      </c>
      <c r="E204" s="101">
        <f t="shared" si="665"/>
        <v>615852.44999999995</v>
      </c>
      <c r="F204" s="101">
        <f t="shared" si="665"/>
        <v>634328.02350000001</v>
      </c>
      <c r="G204" s="101">
        <f t="shared" si="665"/>
        <v>653357.86420500011</v>
      </c>
      <c r="H204" s="101">
        <f t="shared" si="665"/>
        <v>672958.60013114999</v>
      </c>
      <c r="I204" s="101">
        <f t="shared" si="665"/>
        <v>693147.35813508462</v>
      </c>
      <c r="J204" s="101">
        <f t="shared" si="665"/>
        <v>713941.77887913713</v>
      </c>
      <c r="K204" s="101">
        <f t="shared" si="665"/>
        <v>589048.08784524165</v>
      </c>
      <c r="L204" s="101">
        <f t="shared" si="665"/>
        <v>606719.53048059891</v>
      </c>
      <c r="M204" s="101">
        <f t="shared" si="665"/>
        <v>624921.11639501678</v>
      </c>
      <c r="N204" s="101">
        <f t="shared" si="665"/>
        <v>643668.74988686736</v>
      </c>
      <c r="O204" s="101">
        <f t="shared" si="665"/>
        <v>662978.81238347339</v>
      </c>
      <c r="P204" s="101">
        <f t="shared" si="665"/>
        <v>682868.17675497767</v>
      </c>
      <c r="Q204" s="101">
        <f t="shared" si="665"/>
        <v>703354.22205762705</v>
      </c>
      <c r="R204" s="101">
        <f t="shared" si="665"/>
        <v>724454.84871935588</v>
      </c>
      <c r="S204" s="101">
        <f t="shared" si="665"/>
        <v>746188.4941809366</v>
      </c>
      <c r="T204" s="101">
        <f t="shared" si="665"/>
        <v>768574.14900636463</v>
      </c>
      <c r="U204" s="101">
        <f t="shared" si="665"/>
        <v>791631.37347655557</v>
      </c>
      <c r="V204" s="101">
        <f t="shared" si="665"/>
        <v>815380.31468085235</v>
      </c>
      <c r="W204" s="101">
        <f t="shared" si="665"/>
        <v>839841.72412127804</v>
      </c>
      <c r="X204" s="101">
        <f t="shared" si="665"/>
        <v>865036.97584491642</v>
      </c>
      <c r="Y204" s="101">
        <f t="shared" si="665"/>
        <v>890988.08512026398</v>
      </c>
      <c r="Z204" s="101">
        <f t="shared" si="665"/>
        <v>917717.72767387191</v>
      </c>
      <c r="AA204" s="101">
        <f t="shared" si="665"/>
        <v>945249.25950408808</v>
      </c>
      <c r="AB204" s="101">
        <f t="shared" si="665"/>
        <v>973606.73728921067</v>
      </c>
      <c r="AC204" s="101">
        <f t="shared" si="665"/>
        <v>1002814.9394078871</v>
      </c>
      <c r="AD204" s="101">
        <f t="shared" si="665"/>
        <v>1032899.3875901238</v>
      </c>
      <c r="AE204" s="101">
        <f t="shared" si="665"/>
        <v>1063886.3692178275</v>
      </c>
      <c r="AF204" s="101">
        <f t="shared" si="665"/>
        <v>1095802.9602943624</v>
      </c>
      <c r="AG204" s="101">
        <f t="shared" si="665"/>
        <v>1128677.0491031932</v>
      </c>
      <c r="AH204" s="101">
        <f t="shared" si="665"/>
        <v>1162537.3605762888</v>
      </c>
      <c r="AI204" s="101">
        <f t="shared" si="665"/>
        <v>1197413.4813935778</v>
      </c>
      <c r="AJ204" s="101">
        <f t="shared" si="665"/>
        <v>1233335.885835385</v>
      </c>
      <c r="AK204" s="101">
        <f t="shared" si="665"/>
        <v>1270335.9624104465</v>
      </c>
      <c r="AL204" s="101">
        <f t="shared" si="665"/>
        <v>1308446.0412827597</v>
      </c>
      <c r="AM204" s="101">
        <f t="shared" si="665"/>
        <v>1347699.4225212426</v>
      </c>
      <c r="AN204" s="101">
        <f t="shared" si="665"/>
        <v>1388130.40519688</v>
      </c>
      <c r="AO204" s="101">
        <f t="shared" si="665"/>
        <v>1429774.3173527862</v>
      </c>
      <c r="AP204" s="101">
        <f t="shared" si="665"/>
        <v>1472667.54687337</v>
      </c>
      <c r="AQ204" s="101">
        <f t="shared" si="665"/>
        <v>1516847.5732795713</v>
      </c>
      <c r="AR204" s="101">
        <f t="shared" si="665"/>
        <v>1562353.0004779582</v>
      </c>
      <c r="AS204" s="101">
        <f t="shared" si="665"/>
        <v>1609223.5904922972</v>
      </c>
      <c r="AT204" s="101">
        <f t="shared" si="665"/>
        <v>1657500.298207066</v>
      </c>
      <c r="AU204" s="101">
        <f t="shared" si="665"/>
        <v>1707225.3071532783</v>
      </c>
      <c r="AV204" s="101">
        <f t="shared" si="665"/>
        <v>1758442.0663678767</v>
      </c>
      <c r="AW204" s="101">
        <f t="shared" si="665"/>
        <v>1811195.3283589131</v>
      </c>
      <c r="AX204" s="101">
        <f t="shared" si="665"/>
        <v>1865531.1882096806</v>
      </c>
      <c r="AY204" s="101">
        <f t="shared" si="665"/>
        <v>0</v>
      </c>
      <c r="AZ204" s="101">
        <f t="shared" si="665"/>
        <v>0</v>
      </c>
      <c r="BA204" s="46">
        <f>SUM(C204:AZ204)</f>
        <v>49576968.941874646</v>
      </c>
    </row>
    <row r="205" spans="1:53">
      <c r="A205" s="87" t="s">
        <v>3</v>
      </c>
      <c r="B205" s="108"/>
      <c r="C205" s="101">
        <f t="shared" ref="C205:AZ205" si="666">C88*C$178</f>
        <v>397500</v>
      </c>
      <c r="D205" s="101">
        <f t="shared" si="666"/>
        <v>409425</v>
      </c>
      <c r="E205" s="101">
        <f t="shared" si="666"/>
        <v>421707.75</v>
      </c>
      <c r="F205" s="101">
        <f t="shared" si="666"/>
        <v>434358.98249999998</v>
      </c>
      <c r="G205" s="101">
        <f t="shared" si="666"/>
        <v>447389.75197500008</v>
      </c>
      <c r="H205" s="101">
        <f t="shared" si="666"/>
        <v>460811.44453425001</v>
      </c>
      <c r="I205" s="101">
        <f t="shared" si="666"/>
        <v>474635.78787027753</v>
      </c>
      <c r="J205" s="101">
        <f t="shared" si="666"/>
        <v>488874.8615063859</v>
      </c>
      <c r="K205" s="101">
        <f t="shared" si="666"/>
        <v>402832.88588126202</v>
      </c>
      <c r="L205" s="101">
        <f t="shared" si="666"/>
        <v>414917.87245769985</v>
      </c>
      <c r="M205" s="101">
        <f t="shared" si="666"/>
        <v>427365.40863143088</v>
      </c>
      <c r="N205" s="101">
        <f t="shared" si="666"/>
        <v>440186.37089037383</v>
      </c>
      <c r="O205" s="101">
        <f t="shared" si="666"/>
        <v>453391.962017085</v>
      </c>
      <c r="P205" s="101">
        <f t="shared" si="666"/>
        <v>466993.72087759763</v>
      </c>
      <c r="Q205" s="101">
        <f t="shared" si="666"/>
        <v>481003.53250392555</v>
      </c>
      <c r="R205" s="101">
        <f t="shared" si="666"/>
        <v>495433.63847904338</v>
      </c>
      <c r="S205" s="101">
        <f t="shared" si="666"/>
        <v>510296.64763341472</v>
      </c>
      <c r="T205" s="101">
        <f t="shared" si="666"/>
        <v>525605.54706241714</v>
      </c>
      <c r="U205" s="101">
        <f t="shared" si="666"/>
        <v>541373.71347428963</v>
      </c>
      <c r="V205" s="101">
        <f t="shared" si="666"/>
        <v>557614.92487851833</v>
      </c>
      <c r="W205" s="101">
        <f t="shared" si="666"/>
        <v>574343.372624874</v>
      </c>
      <c r="X205" s="101">
        <f t="shared" si="666"/>
        <v>591573.67380362027</v>
      </c>
      <c r="Y205" s="101">
        <f t="shared" si="666"/>
        <v>609320.88401772885</v>
      </c>
      <c r="Z205" s="101">
        <f t="shared" si="666"/>
        <v>627600.5105382608</v>
      </c>
      <c r="AA205" s="101">
        <f t="shared" si="666"/>
        <v>646428.52585440862</v>
      </c>
      <c r="AB205" s="101">
        <f t="shared" si="666"/>
        <v>665821.38163004082</v>
      </c>
      <c r="AC205" s="101">
        <f t="shared" si="666"/>
        <v>685796.02307894209</v>
      </c>
      <c r="AD205" s="101">
        <f t="shared" si="666"/>
        <v>706369.90377131046</v>
      </c>
      <c r="AE205" s="101">
        <f t="shared" si="666"/>
        <v>727561.00088444969</v>
      </c>
      <c r="AF205" s="101">
        <f t="shared" si="666"/>
        <v>749387.83091098326</v>
      </c>
      <c r="AG205" s="101">
        <f t="shared" si="666"/>
        <v>771869.46583831275</v>
      </c>
      <c r="AH205" s="101">
        <f t="shared" si="666"/>
        <v>795025.54981346207</v>
      </c>
      <c r="AI205" s="101">
        <f t="shared" si="666"/>
        <v>818876.31630786601</v>
      </c>
      <c r="AJ205" s="101">
        <f t="shared" si="666"/>
        <v>843442.60579710198</v>
      </c>
      <c r="AK205" s="101">
        <f t="shared" si="666"/>
        <v>868745.88397101499</v>
      </c>
      <c r="AL205" s="101">
        <f t="shared" si="666"/>
        <v>894808.26049014542</v>
      </c>
      <c r="AM205" s="101">
        <f t="shared" si="666"/>
        <v>921652.50830484985</v>
      </c>
      <c r="AN205" s="101">
        <f t="shared" si="666"/>
        <v>949302.08355399536</v>
      </c>
      <c r="AO205" s="101">
        <f t="shared" si="666"/>
        <v>977781.14606061508</v>
      </c>
      <c r="AP205" s="101">
        <f t="shared" si="666"/>
        <v>1007114.5804424337</v>
      </c>
      <c r="AQ205" s="101">
        <f t="shared" si="666"/>
        <v>1037328.0178557067</v>
      </c>
      <c r="AR205" s="101">
        <f t="shared" si="666"/>
        <v>1068447.8583913778</v>
      </c>
      <c r="AS205" s="101">
        <f t="shared" si="666"/>
        <v>1100501.2941431194</v>
      </c>
      <c r="AT205" s="101">
        <f t="shared" si="666"/>
        <v>1133516.3329674129</v>
      </c>
      <c r="AU205" s="101">
        <f t="shared" si="666"/>
        <v>1167521.8229564354</v>
      </c>
      <c r="AV205" s="101">
        <f t="shared" si="666"/>
        <v>1202547.4776451285</v>
      </c>
      <c r="AW205" s="101">
        <f t="shared" si="666"/>
        <v>1238623.9019744825</v>
      </c>
      <c r="AX205" s="101">
        <f t="shared" si="666"/>
        <v>1275782.6190337171</v>
      </c>
      <c r="AY205" s="101">
        <f t="shared" si="666"/>
        <v>0</v>
      </c>
      <c r="AZ205" s="101">
        <f t="shared" si="666"/>
        <v>0</v>
      </c>
      <c r="BA205" s="46">
        <f t="shared" ref="BA205:BA222" si="667">SUM(C205:AZ205)</f>
        <v>33908810.635834768</v>
      </c>
    </row>
    <row r="206" spans="1:53">
      <c r="A206" s="87" t="s">
        <v>4</v>
      </c>
      <c r="B206" s="108"/>
      <c r="C206" s="101">
        <f t="shared" ref="C206:AZ206" si="668">C89*C$178</f>
        <v>931500</v>
      </c>
      <c r="D206" s="101">
        <f t="shared" si="668"/>
        <v>959445</v>
      </c>
      <c r="E206" s="101">
        <f t="shared" si="668"/>
        <v>988228.35</v>
      </c>
      <c r="F206" s="101">
        <f t="shared" si="668"/>
        <v>1017875.2005</v>
      </c>
      <c r="G206" s="101">
        <f t="shared" si="668"/>
        <v>1048411.4565150001</v>
      </c>
      <c r="H206" s="101">
        <f t="shared" si="668"/>
        <v>1079863.8002104501</v>
      </c>
      <c r="I206" s="101">
        <f t="shared" si="668"/>
        <v>1112259.7142167636</v>
      </c>
      <c r="J206" s="101">
        <f t="shared" si="668"/>
        <v>1145627.5056432665</v>
      </c>
      <c r="K206" s="101">
        <f t="shared" si="668"/>
        <v>944377.09567446797</v>
      </c>
      <c r="L206" s="101">
        <f t="shared" si="668"/>
        <v>972708.40854470211</v>
      </c>
      <c r="M206" s="101">
        <f t="shared" si="668"/>
        <v>1001889.6608010432</v>
      </c>
      <c r="N206" s="101">
        <f t="shared" si="668"/>
        <v>1031946.3506250745</v>
      </c>
      <c r="O206" s="101">
        <f t="shared" si="668"/>
        <v>1062904.7411438266</v>
      </c>
      <c r="P206" s="101">
        <f t="shared" si="668"/>
        <v>1094791.8833781416</v>
      </c>
      <c r="Q206" s="101">
        <f t="shared" si="668"/>
        <v>1127635.6398794858</v>
      </c>
      <c r="R206" s="101">
        <f t="shared" si="668"/>
        <v>1161464.7090758705</v>
      </c>
      <c r="S206" s="101">
        <f t="shared" si="668"/>
        <v>1196308.6503481467</v>
      </c>
      <c r="T206" s="101">
        <f t="shared" si="668"/>
        <v>1232197.9098585912</v>
      </c>
      <c r="U206" s="101">
        <f t="shared" si="668"/>
        <v>1269163.8471543489</v>
      </c>
      <c r="V206" s="101">
        <f t="shared" si="668"/>
        <v>1307238.7625689795</v>
      </c>
      <c r="W206" s="101">
        <f t="shared" si="668"/>
        <v>1346455.9254460488</v>
      </c>
      <c r="X206" s="101">
        <f t="shared" si="668"/>
        <v>1386849.6032094306</v>
      </c>
      <c r="Y206" s="101">
        <f t="shared" si="668"/>
        <v>1428455.0913057134</v>
      </c>
      <c r="Z206" s="101">
        <f t="shared" si="668"/>
        <v>1471308.744044885</v>
      </c>
      <c r="AA206" s="101">
        <f t="shared" si="668"/>
        <v>1515448.0063662315</v>
      </c>
      <c r="AB206" s="101">
        <f t="shared" si="668"/>
        <v>1560911.4465572184</v>
      </c>
      <c r="AC206" s="101">
        <f t="shared" si="668"/>
        <v>1607738.7899539352</v>
      </c>
      <c r="AD206" s="101">
        <f t="shared" si="668"/>
        <v>1655970.9536525533</v>
      </c>
      <c r="AE206" s="101">
        <f t="shared" si="668"/>
        <v>1705650.0822621298</v>
      </c>
      <c r="AF206" s="101">
        <f t="shared" si="668"/>
        <v>1756819.5847299937</v>
      </c>
      <c r="AG206" s="101">
        <f t="shared" si="668"/>
        <v>1809524.1722718936</v>
      </c>
      <c r="AH206" s="101">
        <f t="shared" si="668"/>
        <v>1863809.8974400503</v>
      </c>
      <c r="AI206" s="101">
        <f t="shared" si="668"/>
        <v>1919724.194363252</v>
      </c>
      <c r="AJ206" s="101">
        <f t="shared" si="668"/>
        <v>1977315.9201941495</v>
      </c>
      <c r="AK206" s="101">
        <f t="shared" si="668"/>
        <v>2036635.3977999738</v>
      </c>
      <c r="AL206" s="101">
        <f t="shared" si="668"/>
        <v>2097734.4597339728</v>
      </c>
      <c r="AM206" s="101">
        <f t="shared" si="668"/>
        <v>2160666.4935259921</v>
      </c>
      <c r="AN206" s="101">
        <f t="shared" si="668"/>
        <v>2225486.4883317719</v>
      </c>
      <c r="AO206" s="101">
        <f t="shared" si="668"/>
        <v>2292251.0829817252</v>
      </c>
      <c r="AP206" s="101">
        <f t="shared" si="668"/>
        <v>2361018.6154711773</v>
      </c>
      <c r="AQ206" s="101">
        <f t="shared" si="668"/>
        <v>2431849.1739353123</v>
      </c>
      <c r="AR206" s="101">
        <f t="shared" si="668"/>
        <v>2504804.6491533718</v>
      </c>
      <c r="AS206" s="101">
        <f t="shared" si="668"/>
        <v>2579948.7886279733</v>
      </c>
      <c r="AT206" s="101">
        <f t="shared" si="668"/>
        <v>2657347.2522868123</v>
      </c>
      <c r="AU206" s="101">
        <f t="shared" si="668"/>
        <v>2737067.6698554168</v>
      </c>
      <c r="AV206" s="101">
        <f t="shared" si="668"/>
        <v>2819179.6999510797</v>
      </c>
      <c r="AW206" s="101">
        <f t="shared" si="668"/>
        <v>2903755.0909496122</v>
      </c>
      <c r="AX206" s="101">
        <f t="shared" si="668"/>
        <v>2990867.7436781009</v>
      </c>
      <c r="AY206" s="101">
        <f t="shared" si="668"/>
        <v>0</v>
      </c>
      <c r="AZ206" s="101">
        <f t="shared" si="668"/>
        <v>0</v>
      </c>
      <c r="BA206" s="46">
        <f t="shared" si="667"/>
        <v>79490433.704217941</v>
      </c>
    </row>
    <row r="207" spans="1:53">
      <c r="A207" s="87" t="s">
        <v>5</v>
      </c>
      <c r="B207" s="108"/>
      <c r="C207" s="101">
        <f t="shared" ref="C207:AZ207" si="669">C90*C$178</f>
        <v>175500</v>
      </c>
      <c r="D207" s="101">
        <f t="shared" si="669"/>
        <v>180765</v>
      </c>
      <c r="E207" s="101">
        <f t="shared" si="669"/>
        <v>186187.94999999998</v>
      </c>
      <c r="F207" s="101">
        <f t="shared" si="669"/>
        <v>191773.58850000001</v>
      </c>
      <c r="G207" s="101">
        <f t="shared" si="669"/>
        <v>197526.79615500002</v>
      </c>
      <c r="H207" s="101">
        <f t="shared" si="669"/>
        <v>203452.60003965002</v>
      </c>
      <c r="I207" s="101">
        <f t="shared" si="669"/>
        <v>209556.17804083953</v>
      </c>
      <c r="J207" s="101">
        <f t="shared" si="669"/>
        <v>215842.86338206471</v>
      </c>
      <c r="K207" s="101">
        <f t="shared" si="669"/>
        <v>178614.58147565392</v>
      </c>
      <c r="L207" s="101">
        <f t="shared" si="669"/>
        <v>183973.01891992352</v>
      </c>
      <c r="M207" s="101">
        <f t="shared" si="669"/>
        <v>189492.20948752124</v>
      </c>
      <c r="N207" s="101">
        <f t="shared" si="669"/>
        <v>195176.97577214686</v>
      </c>
      <c r="O207" s="101">
        <f t="shared" si="669"/>
        <v>201032.28504531129</v>
      </c>
      <c r="P207" s="101">
        <f t="shared" si="669"/>
        <v>207063.25359667063</v>
      </c>
      <c r="Q207" s="101">
        <f t="shared" si="669"/>
        <v>213275.15120457078</v>
      </c>
      <c r="R207" s="101">
        <f t="shared" si="669"/>
        <v>219673.40574070791</v>
      </c>
      <c r="S207" s="101">
        <f t="shared" si="669"/>
        <v>226263.60791292918</v>
      </c>
      <c r="T207" s="101">
        <f t="shared" si="669"/>
        <v>233051.51615031704</v>
      </c>
      <c r="U207" s="101">
        <f t="shared" si="669"/>
        <v>240043.06163482653</v>
      </c>
      <c r="V207" s="101">
        <f t="shared" si="669"/>
        <v>247244.35348387135</v>
      </c>
      <c r="W207" s="101">
        <f t="shared" si="669"/>
        <v>254661.68408838753</v>
      </c>
      <c r="X207" s="101">
        <f t="shared" si="669"/>
        <v>262301.53461103915</v>
      </c>
      <c r="Y207" s="101">
        <f t="shared" si="669"/>
        <v>270170.58064937039</v>
      </c>
      <c r="Z207" s="101">
        <f t="shared" si="669"/>
        <v>278275.69806885149</v>
      </c>
      <c r="AA207" s="101">
        <f t="shared" si="669"/>
        <v>286623.969010917</v>
      </c>
      <c r="AB207" s="101">
        <f t="shared" si="669"/>
        <v>295222.68808124453</v>
      </c>
      <c r="AC207" s="101">
        <f t="shared" si="669"/>
        <v>304079.3687236819</v>
      </c>
      <c r="AD207" s="101">
        <f t="shared" si="669"/>
        <v>313201.74978539237</v>
      </c>
      <c r="AE207" s="101">
        <f t="shared" si="669"/>
        <v>322597.80227895413</v>
      </c>
      <c r="AF207" s="101">
        <f t="shared" si="669"/>
        <v>332275.73634732276</v>
      </c>
      <c r="AG207" s="101">
        <f t="shared" si="669"/>
        <v>342244.00843774242</v>
      </c>
      <c r="AH207" s="101">
        <f t="shared" si="669"/>
        <v>352511.32869087468</v>
      </c>
      <c r="AI207" s="101">
        <f t="shared" si="669"/>
        <v>363086.66855160095</v>
      </c>
      <c r="AJ207" s="101">
        <f t="shared" si="669"/>
        <v>373979.26860814902</v>
      </c>
      <c r="AK207" s="101">
        <f t="shared" si="669"/>
        <v>385198.64666639344</v>
      </c>
      <c r="AL207" s="101">
        <f t="shared" si="669"/>
        <v>396754.60606638523</v>
      </c>
      <c r="AM207" s="101">
        <f t="shared" si="669"/>
        <v>408657.24424837681</v>
      </c>
      <c r="AN207" s="101">
        <f t="shared" si="669"/>
        <v>420916.96157582809</v>
      </c>
      <c r="AO207" s="101">
        <f t="shared" si="669"/>
        <v>433544.47042310296</v>
      </c>
      <c r="AP207" s="101">
        <f t="shared" si="669"/>
        <v>446550.80453579605</v>
      </c>
      <c r="AQ207" s="101">
        <f t="shared" si="669"/>
        <v>459947.32867186994</v>
      </c>
      <c r="AR207" s="101">
        <f t="shared" si="669"/>
        <v>473745.74853202607</v>
      </c>
      <c r="AS207" s="101">
        <f t="shared" si="669"/>
        <v>487958.12098798685</v>
      </c>
      <c r="AT207" s="101">
        <f t="shared" si="669"/>
        <v>502596.86461762647</v>
      </c>
      <c r="AU207" s="101">
        <f t="shared" si="669"/>
        <v>517674.7705561553</v>
      </c>
      <c r="AV207" s="101">
        <f t="shared" si="669"/>
        <v>533205.01367283997</v>
      </c>
      <c r="AW207" s="101">
        <f t="shared" si="669"/>
        <v>549201.16408302519</v>
      </c>
      <c r="AX207" s="101">
        <f t="shared" si="669"/>
        <v>565677.19900551601</v>
      </c>
      <c r="AY207" s="101">
        <f t="shared" si="669"/>
        <v>0</v>
      </c>
      <c r="AZ207" s="101">
        <f t="shared" si="669"/>
        <v>0</v>
      </c>
      <c r="BA207" s="46">
        <f t="shared" si="667"/>
        <v>15028369.426118461</v>
      </c>
    </row>
    <row r="208" spans="1:53">
      <c r="A208" s="87" t="s">
        <v>6</v>
      </c>
      <c r="B208" s="108"/>
      <c r="C208" s="101">
        <f t="shared" ref="C208:AZ208" si="670">C91*C$178</f>
        <v>375000</v>
      </c>
      <c r="D208" s="101">
        <f t="shared" si="670"/>
        <v>386250</v>
      </c>
      <c r="E208" s="101">
        <f t="shared" si="670"/>
        <v>397837.5</v>
      </c>
      <c r="F208" s="101">
        <f t="shared" si="670"/>
        <v>409772.625</v>
      </c>
      <c r="G208" s="101">
        <f t="shared" si="670"/>
        <v>422065.80375000008</v>
      </c>
      <c r="H208" s="101">
        <f t="shared" si="670"/>
        <v>434727.77786250005</v>
      </c>
      <c r="I208" s="101">
        <f t="shared" si="670"/>
        <v>447769.61119837506</v>
      </c>
      <c r="J208" s="101">
        <f t="shared" si="670"/>
        <v>461202.69953432633</v>
      </c>
      <c r="K208" s="101">
        <f t="shared" si="670"/>
        <v>380031.02441628493</v>
      </c>
      <c r="L208" s="101">
        <f t="shared" si="670"/>
        <v>391431.95514877344</v>
      </c>
      <c r="M208" s="101">
        <f t="shared" si="670"/>
        <v>403174.91380323668</v>
      </c>
      <c r="N208" s="101">
        <f t="shared" si="670"/>
        <v>415270.16121733375</v>
      </c>
      <c r="O208" s="101">
        <f t="shared" si="670"/>
        <v>427728.26605385379</v>
      </c>
      <c r="P208" s="101">
        <f t="shared" si="670"/>
        <v>440560.11403546942</v>
      </c>
      <c r="Q208" s="101">
        <f t="shared" si="670"/>
        <v>453776.91745653359</v>
      </c>
      <c r="R208" s="101">
        <f t="shared" si="670"/>
        <v>467390.22498022957</v>
      </c>
      <c r="S208" s="101">
        <f t="shared" si="670"/>
        <v>481411.9317296365</v>
      </c>
      <c r="T208" s="101">
        <f t="shared" si="670"/>
        <v>495854.28968152561</v>
      </c>
      <c r="U208" s="101">
        <f t="shared" si="670"/>
        <v>510729.91837197135</v>
      </c>
      <c r="V208" s="101">
        <f t="shared" si="670"/>
        <v>526051.81592313061</v>
      </c>
      <c r="W208" s="101">
        <f t="shared" si="670"/>
        <v>541833.37040082447</v>
      </c>
      <c r="X208" s="101">
        <f t="shared" si="670"/>
        <v>558088.37151284923</v>
      </c>
      <c r="Y208" s="101">
        <f t="shared" si="670"/>
        <v>574831.02265823481</v>
      </c>
      <c r="Z208" s="101">
        <f t="shared" si="670"/>
        <v>592075.95333798183</v>
      </c>
      <c r="AA208" s="101">
        <f t="shared" si="670"/>
        <v>609838.23193812137</v>
      </c>
      <c r="AB208" s="101">
        <f t="shared" si="670"/>
        <v>628133.37889626494</v>
      </c>
      <c r="AC208" s="101">
        <f t="shared" si="670"/>
        <v>646977.380263153</v>
      </c>
      <c r="AD208" s="101">
        <f t="shared" si="670"/>
        <v>666386.7016710476</v>
      </c>
      <c r="AE208" s="101">
        <f t="shared" si="670"/>
        <v>686378.30272117897</v>
      </c>
      <c r="AF208" s="101">
        <f t="shared" si="670"/>
        <v>706969.65180281445</v>
      </c>
      <c r="AG208" s="101">
        <f t="shared" si="670"/>
        <v>728178.7413568988</v>
      </c>
      <c r="AH208" s="101">
        <f t="shared" si="670"/>
        <v>750024.10359760572</v>
      </c>
      <c r="AI208" s="101">
        <f t="shared" si="670"/>
        <v>772524.82670553401</v>
      </c>
      <c r="AJ208" s="101">
        <f t="shared" si="670"/>
        <v>795700.57150670001</v>
      </c>
      <c r="AK208" s="101">
        <f t="shared" si="670"/>
        <v>819571.58865190099</v>
      </c>
      <c r="AL208" s="101">
        <f t="shared" si="670"/>
        <v>844158.73631145793</v>
      </c>
      <c r="AM208" s="101">
        <f t="shared" si="670"/>
        <v>869483.49840080179</v>
      </c>
      <c r="AN208" s="101">
        <f t="shared" si="670"/>
        <v>895568.00335282576</v>
      </c>
      <c r="AO208" s="101">
        <f t="shared" si="670"/>
        <v>922435.0434534105</v>
      </c>
      <c r="AP208" s="101">
        <f t="shared" si="670"/>
        <v>950108.09475701291</v>
      </c>
      <c r="AQ208" s="101">
        <f t="shared" si="670"/>
        <v>978611.33759972337</v>
      </c>
      <c r="AR208" s="101">
        <f t="shared" si="670"/>
        <v>1007969.677727715</v>
      </c>
      <c r="AS208" s="101">
        <f t="shared" si="670"/>
        <v>1038208.7680595465</v>
      </c>
      <c r="AT208" s="101">
        <f t="shared" si="670"/>
        <v>1069355.031101333</v>
      </c>
      <c r="AU208" s="101">
        <f t="shared" si="670"/>
        <v>1101435.6820343731</v>
      </c>
      <c r="AV208" s="101">
        <f t="shared" si="670"/>
        <v>1134478.7524954043</v>
      </c>
      <c r="AW208" s="101">
        <f t="shared" si="670"/>
        <v>1168513.1150702664</v>
      </c>
      <c r="AX208" s="101">
        <f t="shared" si="670"/>
        <v>1203568.5085223746</v>
      </c>
      <c r="AY208" s="101">
        <f t="shared" si="670"/>
        <v>0</v>
      </c>
      <c r="AZ208" s="101">
        <f t="shared" si="670"/>
        <v>0</v>
      </c>
      <c r="BA208" s="46">
        <f t="shared" si="667"/>
        <v>31989443.996070534</v>
      </c>
    </row>
    <row r="209" spans="1:53">
      <c r="A209" s="87" t="s">
        <v>7</v>
      </c>
      <c r="B209" s="108"/>
      <c r="C209" s="101">
        <f t="shared" ref="C209:AZ209" si="671">C92*C$178</f>
        <v>456000</v>
      </c>
      <c r="D209" s="101">
        <f t="shared" si="671"/>
        <v>469680</v>
      </c>
      <c r="E209" s="101">
        <f t="shared" si="671"/>
        <v>483770.39999999997</v>
      </c>
      <c r="F209" s="101">
        <f t="shared" si="671"/>
        <v>498283.51199999999</v>
      </c>
      <c r="G209" s="101">
        <f t="shared" si="671"/>
        <v>513232.01736000006</v>
      </c>
      <c r="H209" s="101">
        <f t="shared" si="671"/>
        <v>528628.97788080003</v>
      </c>
      <c r="I209" s="101">
        <f t="shared" si="671"/>
        <v>544487.84721722407</v>
      </c>
      <c r="J209" s="101">
        <f t="shared" si="671"/>
        <v>560822.48263374076</v>
      </c>
      <c r="K209" s="101">
        <f t="shared" si="671"/>
        <v>461737.69466578617</v>
      </c>
      <c r="L209" s="101">
        <f t="shared" si="671"/>
        <v>475589.82550575974</v>
      </c>
      <c r="M209" s="101">
        <f t="shared" si="671"/>
        <v>489857.52027093252</v>
      </c>
      <c r="N209" s="101">
        <f t="shared" si="671"/>
        <v>504553.24587906053</v>
      </c>
      <c r="O209" s="101">
        <f t="shared" si="671"/>
        <v>519689.84325543238</v>
      </c>
      <c r="P209" s="101">
        <f t="shared" si="671"/>
        <v>535280.53855309542</v>
      </c>
      <c r="Q209" s="101">
        <f t="shared" si="671"/>
        <v>551338.95470968832</v>
      </c>
      <c r="R209" s="101">
        <f t="shared" si="671"/>
        <v>567879.12335097895</v>
      </c>
      <c r="S209" s="101">
        <f t="shared" si="671"/>
        <v>584915.4970515084</v>
      </c>
      <c r="T209" s="101">
        <f t="shared" si="671"/>
        <v>602462.96196305356</v>
      </c>
      <c r="U209" s="101">
        <f t="shared" si="671"/>
        <v>620536.85082194523</v>
      </c>
      <c r="V209" s="101">
        <f t="shared" si="671"/>
        <v>639152.95634660358</v>
      </c>
      <c r="W209" s="101">
        <f t="shared" si="671"/>
        <v>658327.54503700184</v>
      </c>
      <c r="X209" s="101">
        <f t="shared" si="671"/>
        <v>678077.37138811185</v>
      </c>
      <c r="Y209" s="101">
        <f t="shared" si="671"/>
        <v>698419.6925297553</v>
      </c>
      <c r="Z209" s="101">
        <f t="shared" si="671"/>
        <v>719372.28330564802</v>
      </c>
      <c r="AA209" s="101">
        <f t="shared" si="671"/>
        <v>740953.45180481742</v>
      </c>
      <c r="AB209" s="101">
        <f t="shared" si="671"/>
        <v>763182.05535896192</v>
      </c>
      <c r="AC209" s="101">
        <f t="shared" si="671"/>
        <v>786077.51701973088</v>
      </c>
      <c r="AD209" s="101">
        <f t="shared" si="671"/>
        <v>809659.84253032284</v>
      </c>
      <c r="AE209" s="101">
        <f t="shared" si="671"/>
        <v>833949.63780623244</v>
      </c>
      <c r="AF209" s="101">
        <f t="shared" si="671"/>
        <v>858968.12694041943</v>
      </c>
      <c r="AG209" s="101">
        <f t="shared" si="671"/>
        <v>884737.17074863205</v>
      </c>
      <c r="AH209" s="101">
        <f t="shared" si="671"/>
        <v>911279.28587109095</v>
      </c>
      <c r="AI209" s="101">
        <f t="shared" si="671"/>
        <v>938617.66444722377</v>
      </c>
      <c r="AJ209" s="101">
        <f t="shared" si="671"/>
        <v>966776.19438064052</v>
      </c>
      <c r="AK209" s="101">
        <f t="shared" si="671"/>
        <v>995779.48021205969</v>
      </c>
      <c r="AL209" s="101">
        <f t="shared" si="671"/>
        <v>1025652.8646184214</v>
      </c>
      <c r="AM209" s="101">
        <f t="shared" si="671"/>
        <v>1056422.4505569742</v>
      </c>
      <c r="AN209" s="101">
        <f t="shared" si="671"/>
        <v>1088115.1240736833</v>
      </c>
      <c r="AO209" s="101">
        <f t="shared" si="671"/>
        <v>1120758.5777958937</v>
      </c>
      <c r="AP209" s="101">
        <f t="shared" si="671"/>
        <v>1154381.3351297707</v>
      </c>
      <c r="AQ209" s="101">
        <f t="shared" si="671"/>
        <v>1189012.7751836639</v>
      </c>
      <c r="AR209" s="101">
        <f t="shared" si="671"/>
        <v>1224683.1584391738</v>
      </c>
      <c r="AS209" s="101">
        <f t="shared" si="671"/>
        <v>1261423.653192349</v>
      </c>
      <c r="AT209" s="101">
        <f t="shared" si="671"/>
        <v>1299266.3627881196</v>
      </c>
      <c r="AU209" s="101">
        <f t="shared" si="671"/>
        <v>1338244.3536717631</v>
      </c>
      <c r="AV209" s="101">
        <f t="shared" si="671"/>
        <v>1378391.6842819161</v>
      </c>
      <c r="AW209" s="101">
        <f t="shared" si="671"/>
        <v>1419743.4348103737</v>
      </c>
      <c r="AX209" s="101">
        <f t="shared" si="671"/>
        <v>1462335.7378546852</v>
      </c>
      <c r="AY209" s="101">
        <f t="shared" si="671"/>
        <v>0</v>
      </c>
      <c r="AZ209" s="101">
        <f t="shared" si="671"/>
        <v>0</v>
      </c>
      <c r="BA209" s="46">
        <f t="shared" si="667"/>
        <v>38870509.081243031</v>
      </c>
    </row>
    <row r="210" spans="1:53">
      <c r="A210" s="87" t="s">
        <v>8</v>
      </c>
      <c r="B210" s="108"/>
      <c r="C210" s="101">
        <f t="shared" ref="C210:AZ210" si="672">C93*C$178</f>
        <v>336000</v>
      </c>
      <c r="D210" s="101">
        <f t="shared" si="672"/>
        <v>346080</v>
      </c>
      <c r="E210" s="101">
        <f t="shared" si="672"/>
        <v>356462.39999999997</v>
      </c>
      <c r="F210" s="101">
        <f t="shared" si="672"/>
        <v>367156.272</v>
      </c>
      <c r="G210" s="101">
        <f t="shared" si="672"/>
        <v>378170.96016000008</v>
      </c>
      <c r="H210" s="101">
        <f t="shared" si="672"/>
        <v>389516.0889648</v>
      </c>
      <c r="I210" s="101">
        <f t="shared" si="672"/>
        <v>401201.57163374405</v>
      </c>
      <c r="J210" s="101">
        <f t="shared" si="672"/>
        <v>413237.61878275638</v>
      </c>
      <c r="K210" s="101">
        <f t="shared" si="672"/>
        <v>340127.76685257501</v>
      </c>
      <c r="L210" s="101">
        <f t="shared" si="672"/>
        <v>350331.59985815227</v>
      </c>
      <c r="M210" s="101">
        <f t="shared" si="672"/>
        <v>360841.5478538968</v>
      </c>
      <c r="N210" s="101">
        <f t="shared" si="672"/>
        <v>371666.79428951372</v>
      </c>
      <c r="O210" s="101">
        <f t="shared" si="672"/>
        <v>382816.79811819916</v>
      </c>
      <c r="P210" s="101">
        <f t="shared" si="672"/>
        <v>394301.30206174514</v>
      </c>
      <c r="Q210" s="101">
        <f t="shared" si="672"/>
        <v>406130.34112359752</v>
      </c>
      <c r="R210" s="101">
        <f t="shared" si="672"/>
        <v>418314.2513573055</v>
      </c>
      <c r="S210" s="101">
        <f t="shared" si="672"/>
        <v>430863.67889802466</v>
      </c>
      <c r="T210" s="101">
        <f t="shared" si="672"/>
        <v>443789.58926496544</v>
      </c>
      <c r="U210" s="101">
        <f t="shared" si="672"/>
        <v>457103.27694291435</v>
      </c>
      <c r="V210" s="101">
        <f t="shared" si="672"/>
        <v>470816.37525120185</v>
      </c>
      <c r="W210" s="101">
        <f t="shared" si="672"/>
        <v>484940.86650873796</v>
      </c>
      <c r="X210" s="101">
        <f t="shared" si="672"/>
        <v>499489.09250400012</v>
      </c>
      <c r="Y210" s="101">
        <f t="shared" si="672"/>
        <v>514473.76527912013</v>
      </c>
      <c r="Z210" s="101">
        <f t="shared" si="672"/>
        <v>529907.97823749378</v>
      </c>
      <c r="AA210" s="101">
        <f t="shared" si="672"/>
        <v>545805.2175846186</v>
      </c>
      <c r="AB210" s="101">
        <f t="shared" si="672"/>
        <v>562179.37411215715</v>
      </c>
      <c r="AC210" s="101">
        <f t="shared" si="672"/>
        <v>579044.75533552188</v>
      </c>
      <c r="AD210" s="101">
        <f t="shared" si="672"/>
        <v>596416.09799558762</v>
      </c>
      <c r="AE210" s="101">
        <f t="shared" si="672"/>
        <v>614308.58093545516</v>
      </c>
      <c r="AF210" s="101">
        <f t="shared" si="672"/>
        <v>632737.83836351894</v>
      </c>
      <c r="AG210" s="101">
        <f t="shared" si="672"/>
        <v>651719.9735144244</v>
      </c>
      <c r="AH210" s="101">
        <f t="shared" si="672"/>
        <v>671271.5727198571</v>
      </c>
      <c r="AI210" s="101">
        <f t="shared" si="672"/>
        <v>691409.71990145289</v>
      </c>
      <c r="AJ210" s="101">
        <f t="shared" si="672"/>
        <v>712152.01149849652</v>
      </c>
      <c r="AK210" s="101">
        <f t="shared" si="672"/>
        <v>733516.57184345135</v>
      </c>
      <c r="AL210" s="101">
        <f t="shared" si="672"/>
        <v>755522.06899875484</v>
      </c>
      <c r="AM210" s="101">
        <f t="shared" si="672"/>
        <v>778187.73106871755</v>
      </c>
      <c r="AN210" s="101">
        <f t="shared" si="672"/>
        <v>801533.36300077906</v>
      </c>
      <c r="AO210" s="101">
        <f t="shared" si="672"/>
        <v>825579.36389080237</v>
      </c>
      <c r="AP210" s="101">
        <f t="shared" si="672"/>
        <v>850346.74480752659</v>
      </c>
      <c r="AQ210" s="101">
        <f t="shared" si="672"/>
        <v>875857.14715175238</v>
      </c>
      <c r="AR210" s="101">
        <f t="shared" si="672"/>
        <v>902132.86156630493</v>
      </c>
      <c r="AS210" s="101">
        <f t="shared" si="672"/>
        <v>929196.84741329413</v>
      </c>
      <c r="AT210" s="101">
        <f t="shared" si="672"/>
        <v>957072.75283569295</v>
      </c>
      <c r="AU210" s="101">
        <f t="shared" si="672"/>
        <v>985784.9354207638</v>
      </c>
      <c r="AV210" s="101">
        <f t="shared" si="672"/>
        <v>1015358.4834833868</v>
      </c>
      <c r="AW210" s="101">
        <f t="shared" si="672"/>
        <v>1045819.2379878885</v>
      </c>
      <c r="AX210" s="101">
        <f t="shared" si="672"/>
        <v>1077193.8151275252</v>
      </c>
      <c r="AY210" s="101">
        <f t="shared" si="672"/>
        <v>0</v>
      </c>
      <c r="AZ210" s="101">
        <f t="shared" si="672"/>
        <v>0</v>
      </c>
      <c r="BA210" s="46">
        <f t="shared" si="667"/>
        <v>28633887.002500474</v>
      </c>
    </row>
    <row r="211" spans="1:53">
      <c r="A211" s="87" t="s">
        <v>9</v>
      </c>
      <c r="B211" s="108"/>
      <c r="C211" s="101">
        <f t="shared" ref="C211:AZ211" si="673">C94*C$178</f>
        <v>118500</v>
      </c>
      <c r="D211" s="101">
        <f t="shared" si="673"/>
        <v>122055</v>
      </c>
      <c r="E211" s="101">
        <f t="shared" si="673"/>
        <v>125716.65</v>
      </c>
      <c r="F211" s="101">
        <f t="shared" si="673"/>
        <v>129488.1495</v>
      </c>
      <c r="G211" s="101">
        <f t="shared" si="673"/>
        <v>133372.79398500003</v>
      </c>
      <c r="H211" s="101">
        <f t="shared" si="673"/>
        <v>137373.97780455</v>
      </c>
      <c r="I211" s="101">
        <f t="shared" si="673"/>
        <v>141495.19713868652</v>
      </c>
      <c r="J211" s="101">
        <f t="shared" si="673"/>
        <v>145740.05305284713</v>
      </c>
      <c r="K211" s="101">
        <f t="shared" si="673"/>
        <v>119709.77269112975</v>
      </c>
      <c r="L211" s="101">
        <f t="shared" si="673"/>
        <v>123301.06587186364</v>
      </c>
      <c r="M211" s="101">
        <f t="shared" si="673"/>
        <v>127000.09784801955</v>
      </c>
      <c r="N211" s="101">
        <f t="shared" si="673"/>
        <v>130810.10078346013</v>
      </c>
      <c r="O211" s="101">
        <f t="shared" si="673"/>
        <v>134734.40380696394</v>
      </c>
      <c r="P211" s="101">
        <f t="shared" si="673"/>
        <v>138776.43592117287</v>
      </c>
      <c r="Q211" s="101">
        <f t="shared" si="673"/>
        <v>142939.72899880807</v>
      </c>
      <c r="R211" s="101">
        <f t="shared" si="673"/>
        <v>147227.92086877231</v>
      </c>
      <c r="S211" s="101">
        <f t="shared" si="673"/>
        <v>151644.75849483549</v>
      </c>
      <c r="T211" s="101">
        <f t="shared" si="673"/>
        <v>156194.10124968056</v>
      </c>
      <c r="U211" s="101">
        <f t="shared" si="673"/>
        <v>160879.92428717099</v>
      </c>
      <c r="V211" s="101">
        <f t="shared" si="673"/>
        <v>165706.32201578614</v>
      </c>
      <c r="W211" s="101">
        <f t="shared" si="673"/>
        <v>170677.51167625972</v>
      </c>
      <c r="X211" s="101">
        <f t="shared" si="673"/>
        <v>175797.83702654752</v>
      </c>
      <c r="Y211" s="101">
        <f t="shared" si="673"/>
        <v>181071.77213734397</v>
      </c>
      <c r="Z211" s="101">
        <f t="shared" si="673"/>
        <v>186503.92530146427</v>
      </c>
      <c r="AA211" s="101">
        <f t="shared" si="673"/>
        <v>192099.04306050824</v>
      </c>
      <c r="AB211" s="101">
        <f t="shared" si="673"/>
        <v>197862.01435232346</v>
      </c>
      <c r="AC211" s="101">
        <f t="shared" si="673"/>
        <v>203797.8747828932</v>
      </c>
      <c r="AD211" s="101">
        <f t="shared" si="673"/>
        <v>209911.81102637999</v>
      </c>
      <c r="AE211" s="101">
        <f t="shared" si="673"/>
        <v>216209.16535717138</v>
      </c>
      <c r="AF211" s="101">
        <f t="shared" si="673"/>
        <v>222695.44031788653</v>
      </c>
      <c r="AG211" s="101">
        <f t="shared" si="673"/>
        <v>229376.30352742312</v>
      </c>
      <c r="AH211" s="101">
        <f t="shared" si="673"/>
        <v>236257.5926332458</v>
      </c>
      <c r="AI211" s="101">
        <f t="shared" si="673"/>
        <v>243345.32041224319</v>
      </c>
      <c r="AJ211" s="101">
        <f t="shared" si="673"/>
        <v>250645.68002461051</v>
      </c>
      <c r="AK211" s="101">
        <f t="shared" si="673"/>
        <v>258165.0504253488</v>
      </c>
      <c r="AL211" s="101">
        <f t="shared" si="673"/>
        <v>265910.00193810923</v>
      </c>
      <c r="AM211" s="101">
        <f t="shared" si="673"/>
        <v>273887.30199625256</v>
      </c>
      <c r="AN211" s="101">
        <f t="shared" si="673"/>
        <v>282103.9210561401</v>
      </c>
      <c r="AO211" s="101">
        <f t="shared" si="673"/>
        <v>290567.03868782433</v>
      </c>
      <c r="AP211" s="101">
        <f t="shared" si="673"/>
        <v>299284.04984845908</v>
      </c>
      <c r="AQ211" s="101">
        <f t="shared" si="673"/>
        <v>308262.57134391286</v>
      </c>
      <c r="AR211" s="101">
        <f t="shared" si="673"/>
        <v>317510.44848423026</v>
      </c>
      <c r="AS211" s="101">
        <f t="shared" si="673"/>
        <v>327035.76193875715</v>
      </c>
      <c r="AT211" s="101">
        <f t="shared" si="673"/>
        <v>336846.83479691989</v>
      </c>
      <c r="AU211" s="101">
        <f t="shared" si="673"/>
        <v>346952.23984082747</v>
      </c>
      <c r="AV211" s="101">
        <f t="shared" si="673"/>
        <v>357360.80703605234</v>
      </c>
      <c r="AW211" s="101">
        <f t="shared" si="673"/>
        <v>368081.63124713395</v>
      </c>
      <c r="AX211" s="101">
        <f t="shared" si="673"/>
        <v>379124.08018454799</v>
      </c>
      <c r="AY211" s="101">
        <f t="shared" si="673"/>
        <v>0</v>
      </c>
      <c r="AZ211" s="101">
        <f t="shared" si="673"/>
        <v>0</v>
      </c>
      <c r="BA211" s="46">
        <f t="shared" si="667"/>
        <v>10080009.484779561</v>
      </c>
    </row>
    <row r="212" spans="1:53">
      <c r="A212" s="87" t="s">
        <v>10</v>
      </c>
      <c r="B212" s="108"/>
      <c r="C212" s="101">
        <f t="shared" ref="C212:AZ212" si="674">C95*C$178</f>
        <v>282000</v>
      </c>
      <c r="D212" s="101">
        <f t="shared" si="674"/>
        <v>290460</v>
      </c>
      <c r="E212" s="101">
        <f t="shared" si="674"/>
        <v>299173.8</v>
      </c>
      <c r="F212" s="101">
        <f t="shared" si="674"/>
        <v>308149.01400000002</v>
      </c>
      <c r="G212" s="101">
        <f t="shared" si="674"/>
        <v>317393.48442000005</v>
      </c>
      <c r="H212" s="101">
        <f t="shared" si="674"/>
        <v>326915.28895260004</v>
      </c>
      <c r="I212" s="101">
        <f t="shared" si="674"/>
        <v>336722.74762117804</v>
      </c>
      <c r="J212" s="101">
        <f t="shared" si="674"/>
        <v>346824.43004981341</v>
      </c>
      <c r="K212" s="101">
        <f t="shared" si="674"/>
        <v>286923.42343429511</v>
      </c>
      <c r="L212" s="101">
        <f t="shared" si="674"/>
        <v>295531.12613732397</v>
      </c>
      <c r="M212" s="101">
        <f t="shared" si="674"/>
        <v>304397.0599214437</v>
      </c>
      <c r="N212" s="101">
        <f t="shared" si="674"/>
        <v>313528.97171908699</v>
      </c>
      <c r="O212" s="101">
        <f t="shared" si="674"/>
        <v>322934.84087065962</v>
      </c>
      <c r="P212" s="101">
        <f t="shared" si="674"/>
        <v>332622.88609677943</v>
      </c>
      <c r="Q212" s="101">
        <f t="shared" si="674"/>
        <v>342601.57267968287</v>
      </c>
      <c r="R212" s="101">
        <f t="shared" si="674"/>
        <v>352879.61986007332</v>
      </c>
      <c r="S212" s="101">
        <f t="shared" si="674"/>
        <v>363466.00845587556</v>
      </c>
      <c r="T212" s="101">
        <f t="shared" si="674"/>
        <v>374369.98870955181</v>
      </c>
      <c r="U212" s="101">
        <f t="shared" si="674"/>
        <v>385601.08837083838</v>
      </c>
      <c r="V212" s="101">
        <f t="shared" si="674"/>
        <v>397169.12102196354</v>
      </c>
      <c r="W212" s="101">
        <f t="shared" si="674"/>
        <v>409084.19465262251</v>
      </c>
      <c r="X212" s="101">
        <f t="shared" si="674"/>
        <v>421356.72049220122</v>
      </c>
      <c r="Y212" s="101">
        <f t="shared" si="674"/>
        <v>433997.42210696725</v>
      </c>
      <c r="Z212" s="101">
        <f t="shared" si="674"/>
        <v>447017.34477017634</v>
      </c>
      <c r="AA212" s="101">
        <f t="shared" si="674"/>
        <v>460427.86511328159</v>
      </c>
      <c r="AB212" s="101">
        <f t="shared" si="674"/>
        <v>474240.70106668002</v>
      </c>
      <c r="AC212" s="101">
        <f t="shared" si="674"/>
        <v>488467.92209868052</v>
      </c>
      <c r="AD212" s="101">
        <f t="shared" si="674"/>
        <v>503121.95976164093</v>
      </c>
      <c r="AE212" s="101">
        <f t="shared" si="674"/>
        <v>518215.61855449015</v>
      </c>
      <c r="AF212" s="101">
        <f t="shared" si="674"/>
        <v>533762.08711112489</v>
      </c>
      <c r="AG212" s="101">
        <f t="shared" si="674"/>
        <v>549774.94972445862</v>
      </c>
      <c r="AH212" s="101">
        <f t="shared" si="674"/>
        <v>566268.19821619231</v>
      </c>
      <c r="AI212" s="101">
        <f t="shared" si="674"/>
        <v>583256.24416267814</v>
      </c>
      <c r="AJ212" s="101">
        <f t="shared" si="674"/>
        <v>600753.93148755853</v>
      </c>
      <c r="AK212" s="101">
        <f t="shared" si="674"/>
        <v>618776.54943218525</v>
      </c>
      <c r="AL212" s="101">
        <f t="shared" si="674"/>
        <v>637339.84591515071</v>
      </c>
      <c r="AM212" s="101">
        <f t="shared" si="674"/>
        <v>656460.04129260534</v>
      </c>
      <c r="AN212" s="101">
        <f t="shared" si="674"/>
        <v>676153.8425313835</v>
      </c>
      <c r="AO212" s="101">
        <f t="shared" si="674"/>
        <v>696438.45780732494</v>
      </c>
      <c r="AP212" s="101">
        <f t="shared" si="674"/>
        <v>717331.61154154479</v>
      </c>
      <c r="AQ212" s="101">
        <f t="shared" si="674"/>
        <v>738851.55988779105</v>
      </c>
      <c r="AR212" s="101">
        <f t="shared" si="674"/>
        <v>761017.1066844248</v>
      </c>
      <c r="AS212" s="101">
        <f t="shared" si="674"/>
        <v>783847.61988495768</v>
      </c>
      <c r="AT212" s="101">
        <f t="shared" si="674"/>
        <v>807363.04848150641</v>
      </c>
      <c r="AU212" s="101">
        <f t="shared" si="674"/>
        <v>831583.93993595161</v>
      </c>
      <c r="AV212" s="101">
        <f t="shared" si="674"/>
        <v>856531.45813403022</v>
      </c>
      <c r="AW212" s="101">
        <f t="shared" si="674"/>
        <v>882227.40187805123</v>
      </c>
      <c r="AX212" s="101">
        <f t="shared" si="674"/>
        <v>908694.22393439279</v>
      </c>
      <c r="AY212" s="101">
        <f t="shared" si="674"/>
        <v>0</v>
      </c>
      <c r="AZ212" s="101">
        <f t="shared" si="674"/>
        <v>0</v>
      </c>
      <c r="BA212" s="46">
        <f t="shared" si="667"/>
        <v>24142026.338981211</v>
      </c>
    </row>
    <row r="213" spans="1:53">
      <c r="A213" s="87" t="s">
        <v>11</v>
      </c>
      <c r="B213" s="108"/>
      <c r="C213" s="101">
        <f t="shared" ref="C213:AZ213" si="675">C96*C$178</f>
        <v>145500</v>
      </c>
      <c r="D213" s="101">
        <f t="shared" si="675"/>
        <v>149865</v>
      </c>
      <c r="E213" s="101">
        <f t="shared" si="675"/>
        <v>154360.94999999998</v>
      </c>
      <c r="F213" s="101">
        <f t="shared" si="675"/>
        <v>158991.77850000001</v>
      </c>
      <c r="G213" s="101">
        <f t="shared" si="675"/>
        <v>163761.53185500001</v>
      </c>
      <c r="H213" s="101">
        <f t="shared" si="675"/>
        <v>168674.37781065001</v>
      </c>
      <c r="I213" s="101">
        <f t="shared" si="675"/>
        <v>173734.60914496952</v>
      </c>
      <c r="J213" s="101">
        <f t="shared" si="675"/>
        <v>178946.64741931861</v>
      </c>
      <c r="K213" s="101">
        <f t="shared" si="675"/>
        <v>148212.09952235111</v>
      </c>
      <c r="L213" s="101">
        <f t="shared" si="675"/>
        <v>152658.46250802165</v>
      </c>
      <c r="M213" s="101">
        <f t="shared" si="675"/>
        <v>157238.2163832623</v>
      </c>
      <c r="N213" s="101">
        <f t="shared" si="675"/>
        <v>161955.36287476018</v>
      </c>
      <c r="O213" s="101">
        <f t="shared" si="675"/>
        <v>166814.02376100299</v>
      </c>
      <c r="P213" s="101">
        <f t="shared" si="675"/>
        <v>171818.44447383308</v>
      </c>
      <c r="Q213" s="101">
        <f t="shared" si="675"/>
        <v>176972.99780804809</v>
      </c>
      <c r="R213" s="101">
        <f t="shared" si="675"/>
        <v>182282.18774228953</v>
      </c>
      <c r="S213" s="101">
        <f t="shared" si="675"/>
        <v>187750.65337455826</v>
      </c>
      <c r="T213" s="101">
        <f t="shared" si="675"/>
        <v>193383.17297579499</v>
      </c>
      <c r="U213" s="101">
        <f t="shared" si="675"/>
        <v>199184.66816506884</v>
      </c>
      <c r="V213" s="101">
        <f t="shared" si="675"/>
        <v>205160.20821002091</v>
      </c>
      <c r="W213" s="101">
        <f t="shared" si="675"/>
        <v>211315.01445632157</v>
      </c>
      <c r="X213" s="101">
        <f t="shared" si="675"/>
        <v>217654.46489001124</v>
      </c>
      <c r="Y213" s="101">
        <f t="shared" si="675"/>
        <v>224184.09883671158</v>
      </c>
      <c r="Z213" s="101">
        <f t="shared" si="675"/>
        <v>230909.62180181293</v>
      </c>
      <c r="AA213" s="101">
        <f t="shared" si="675"/>
        <v>237836.91045586733</v>
      </c>
      <c r="AB213" s="101">
        <f t="shared" si="675"/>
        <v>244972.01776954334</v>
      </c>
      <c r="AC213" s="101">
        <f t="shared" si="675"/>
        <v>252321.17830262965</v>
      </c>
      <c r="AD213" s="101">
        <f t="shared" si="675"/>
        <v>259890.81365170857</v>
      </c>
      <c r="AE213" s="101">
        <f t="shared" si="675"/>
        <v>803062.61418377946</v>
      </c>
      <c r="AF213" s="101">
        <f t="shared" si="675"/>
        <v>827154.49260929285</v>
      </c>
      <c r="AG213" s="101">
        <f t="shared" si="675"/>
        <v>851969.12738757161</v>
      </c>
      <c r="AH213" s="101">
        <f t="shared" si="675"/>
        <v>877528.20120919868</v>
      </c>
      <c r="AI213" s="101">
        <f t="shared" si="675"/>
        <v>903854.04724547477</v>
      </c>
      <c r="AJ213" s="101">
        <f t="shared" si="675"/>
        <v>930969.66866283899</v>
      </c>
      <c r="AK213" s="101">
        <f t="shared" si="675"/>
        <v>958898.75872272416</v>
      </c>
      <c r="AL213" s="101">
        <f t="shared" si="675"/>
        <v>987665.7214844058</v>
      </c>
      <c r="AM213" s="101">
        <f t="shared" si="675"/>
        <v>1017295.6931289381</v>
      </c>
      <c r="AN213" s="101">
        <f t="shared" si="675"/>
        <v>1047814.5639228062</v>
      </c>
      <c r="AO213" s="101">
        <f t="shared" si="675"/>
        <v>1438998.6677873204</v>
      </c>
      <c r="AP213" s="101">
        <f t="shared" si="675"/>
        <v>1482168.6278209402</v>
      </c>
      <c r="AQ213" s="101">
        <f t="shared" si="675"/>
        <v>1526633.6866555684</v>
      </c>
      <c r="AR213" s="101">
        <f t="shared" si="675"/>
        <v>1572432.6972552354</v>
      </c>
      <c r="AS213" s="101">
        <f t="shared" si="675"/>
        <v>1619605.6781728927</v>
      </c>
      <c r="AT213" s="101">
        <f t="shared" si="675"/>
        <v>1668193.8485180794</v>
      </c>
      <c r="AU213" s="101">
        <f t="shared" si="675"/>
        <v>1718239.6639736218</v>
      </c>
      <c r="AV213" s="101">
        <f t="shared" si="675"/>
        <v>1769786.8538928307</v>
      </c>
      <c r="AW213" s="101">
        <f t="shared" si="675"/>
        <v>1822880.4595096158</v>
      </c>
      <c r="AX213" s="101">
        <f t="shared" si="675"/>
        <v>1877566.8732949044</v>
      </c>
      <c r="AY213" s="101">
        <f t="shared" si="675"/>
        <v>0</v>
      </c>
      <c r="AZ213" s="101">
        <f t="shared" si="675"/>
        <v>0</v>
      </c>
      <c r="BA213" s="46">
        <f t="shared" si="667"/>
        <v>30979069.4581316</v>
      </c>
    </row>
    <row r="214" spans="1:53">
      <c r="A214" s="87" t="s">
        <v>12</v>
      </c>
      <c r="B214" s="108"/>
      <c r="C214" s="101">
        <f t="shared" ref="C214:AZ214" si="676">C97*C$178</f>
        <v>147000</v>
      </c>
      <c r="D214" s="101">
        <f t="shared" si="676"/>
        <v>151410</v>
      </c>
      <c r="E214" s="101">
        <f t="shared" si="676"/>
        <v>155952.29999999999</v>
      </c>
      <c r="F214" s="101">
        <f t="shared" si="676"/>
        <v>160630.86900000001</v>
      </c>
      <c r="G214" s="101">
        <f t="shared" si="676"/>
        <v>165449.79507000002</v>
      </c>
      <c r="H214" s="101">
        <f t="shared" si="676"/>
        <v>170413.28892210001</v>
      </c>
      <c r="I214" s="101">
        <f t="shared" si="676"/>
        <v>175525.68758976302</v>
      </c>
      <c r="J214" s="101">
        <f t="shared" si="676"/>
        <v>180791.45821745592</v>
      </c>
      <c r="K214" s="101">
        <f t="shared" si="676"/>
        <v>150112.25464443254</v>
      </c>
      <c r="L214" s="101">
        <f t="shared" si="676"/>
        <v>154615.62228376552</v>
      </c>
      <c r="M214" s="101">
        <f t="shared" si="676"/>
        <v>159254.09095227849</v>
      </c>
      <c r="N214" s="101">
        <f t="shared" si="676"/>
        <v>164031.71368084685</v>
      </c>
      <c r="O214" s="101">
        <f t="shared" si="676"/>
        <v>168952.66509127224</v>
      </c>
      <c r="P214" s="101">
        <f t="shared" si="676"/>
        <v>174021.24504401043</v>
      </c>
      <c r="Q214" s="101">
        <f t="shared" si="676"/>
        <v>179241.88239533076</v>
      </c>
      <c r="R214" s="101">
        <f t="shared" si="676"/>
        <v>184619.13886719069</v>
      </c>
      <c r="S214" s="101">
        <f t="shared" si="676"/>
        <v>190157.71303320641</v>
      </c>
      <c r="T214" s="101">
        <f t="shared" si="676"/>
        <v>195862.44442420261</v>
      </c>
      <c r="U214" s="101">
        <f t="shared" si="676"/>
        <v>201738.31775692868</v>
      </c>
      <c r="V214" s="101">
        <f t="shared" si="676"/>
        <v>207790.46728963658</v>
      </c>
      <c r="W214" s="101">
        <f t="shared" si="676"/>
        <v>214024.18130832567</v>
      </c>
      <c r="X214" s="101">
        <f t="shared" si="676"/>
        <v>220444.90674757547</v>
      </c>
      <c r="Y214" s="101">
        <f t="shared" si="676"/>
        <v>227058.25395000275</v>
      </c>
      <c r="Z214" s="101">
        <f t="shared" si="676"/>
        <v>233870.00156850283</v>
      </c>
      <c r="AA214" s="101">
        <f t="shared" si="676"/>
        <v>240886.10161555794</v>
      </c>
      <c r="AB214" s="101">
        <f t="shared" si="676"/>
        <v>248112.68466402465</v>
      </c>
      <c r="AC214" s="101">
        <f t="shared" si="676"/>
        <v>255556.06520394541</v>
      </c>
      <c r="AD214" s="101">
        <f t="shared" si="676"/>
        <v>263222.74716006382</v>
      </c>
      <c r="AE214" s="101">
        <f t="shared" si="676"/>
        <v>809926.39721099124</v>
      </c>
      <c r="AF214" s="101">
        <f t="shared" si="676"/>
        <v>834224.18912732101</v>
      </c>
      <c r="AG214" s="101">
        <f t="shared" si="676"/>
        <v>859250.91480114055</v>
      </c>
      <c r="AH214" s="101">
        <f t="shared" si="676"/>
        <v>885028.44224517478</v>
      </c>
      <c r="AI214" s="101">
        <f t="shared" si="676"/>
        <v>911579.29551253014</v>
      </c>
      <c r="AJ214" s="101">
        <f t="shared" si="676"/>
        <v>938926.67437790602</v>
      </c>
      <c r="AK214" s="101">
        <f t="shared" si="676"/>
        <v>967094.4746092431</v>
      </c>
      <c r="AL214" s="101">
        <f t="shared" si="676"/>
        <v>996107.30884752038</v>
      </c>
      <c r="AM214" s="101">
        <f t="shared" si="676"/>
        <v>1025990.5281129461</v>
      </c>
      <c r="AN214" s="101">
        <f t="shared" si="676"/>
        <v>1056770.2439563344</v>
      </c>
      <c r="AO214" s="101">
        <f t="shared" si="676"/>
        <v>1452835.1934391216</v>
      </c>
      <c r="AP214" s="101">
        <f t="shared" si="676"/>
        <v>1496420.2492422953</v>
      </c>
      <c r="AQ214" s="101">
        <f t="shared" si="676"/>
        <v>1541312.8567195642</v>
      </c>
      <c r="AR214" s="101">
        <f t="shared" si="676"/>
        <v>1587552.2424211511</v>
      </c>
      <c r="AS214" s="101">
        <f t="shared" si="676"/>
        <v>1635178.8096937858</v>
      </c>
      <c r="AT214" s="101">
        <f t="shared" si="676"/>
        <v>1684234.1739845993</v>
      </c>
      <c r="AU214" s="101">
        <f t="shared" si="676"/>
        <v>1734761.1992041375</v>
      </c>
      <c r="AV214" s="101">
        <f t="shared" si="676"/>
        <v>1786804.0351802618</v>
      </c>
      <c r="AW214" s="101">
        <f t="shared" si="676"/>
        <v>1840408.1562356697</v>
      </c>
      <c r="AX214" s="101">
        <f t="shared" si="676"/>
        <v>1895620.4009227399</v>
      </c>
      <c r="AY214" s="101">
        <f t="shared" si="676"/>
        <v>0</v>
      </c>
      <c r="AZ214" s="101">
        <f t="shared" si="676"/>
        <v>0</v>
      </c>
      <c r="BA214" s="46">
        <f t="shared" si="667"/>
        <v>31280771.682324857</v>
      </c>
    </row>
    <row r="215" spans="1:53">
      <c r="A215" s="87" t="s">
        <v>13</v>
      </c>
      <c r="B215" s="108"/>
      <c r="C215" s="101">
        <f t="shared" ref="C215:AZ215" si="677">C98*C$178</f>
        <v>79500</v>
      </c>
      <c r="D215" s="101">
        <f t="shared" si="677"/>
        <v>81885</v>
      </c>
      <c r="E215" s="101">
        <f t="shared" si="677"/>
        <v>84341.55</v>
      </c>
      <c r="F215" s="101">
        <f t="shared" si="677"/>
        <v>86871.796499999997</v>
      </c>
      <c r="G215" s="101">
        <f t="shared" si="677"/>
        <v>89477.950395000007</v>
      </c>
      <c r="H215" s="101">
        <f t="shared" si="677"/>
        <v>92162.288906850008</v>
      </c>
      <c r="I215" s="101">
        <f t="shared" si="677"/>
        <v>94927.157574055513</v>
      </c>
      <c r="J215" s="101">
        <f t="shared" si="677"/>
        <v>97774.972301277186</v>
      </c>
      <c r="K215" s="101">
        <f t="shared" si="677"/>
        <v>81706.670249501258</v>
      </c>
      <c r="L215" s="101">
        <f t="shared" si="677"/>
        <v>84157.870356986299</v>
      </c>
      <c r="M215" s="101">
        <f t="shared" si="677"/>
        <v>86682.606467695878</v>
      </c>
      <c r="N215" s="101">
        <f t="shared" si="677"/>
        <v>89283.084661726767</v>
      </c>
      <c r="O215" s="101">
        <f t="shared" si="677"/>
        <v>91961.577201578562</v>
      </c>
      <c r="P215" s="101">
        <f t="shared" si="677"/>
        <v>94720.424517625928</v>
      </c>
      <c r="Q215" s="101">
        <f t="shared" si="677"/>
        <v>97562.037253154718</v>
      </c>
      <c r="R215" s="101">
        <f t="shared" si="677"/>
        <v>100488.89837074936</v>
      </c>
      <c r="S215" s="101">
        <f t="shared" si="677"/>
        <v>103503.56532187185</v>
      </c>
      <c r="T215" s="101">
        <f t="shared" si="677"/>
        <v>106608.67228152801</v>
      </c>
      <c r="U215" s="101">
        <f t="shared" si="677"/>
        <v>109806.93244997384</v>
      </c>
      <c r="V215" s="101">
        <f t="shared" si="677"/>
        <v>113101.14042347307</v>
      </c>
      <c r="W215" s="101">
        <f t="shared" si="677"/>
        <v>116494.17463617727</v>
      </c>
      <c r="X215" s="101">
        <f t="shared" si="677"/>
        <v>119988.9998752626</v>
      </c>
      <c r="Y215" s="101">
        <f t="shared" si="677"/>
        <v>123588.66987152048</v>
      </c>
      <c r="Z215" s="101">
        <f t="shared" si="677"/>
        <v>127296.3299676661</v>
      </c>
      <c r="AA215" s="101">
        <f t="shared" si="677"/>
        <v>131115.21986669608</v>
      </c>
      <c r="AB215" s="101">
        <f t="shared" si="677"/>
        <v>135048.67646269695</v>
      </c>
      <c r="AC215" s="101">
        <f t="shared" si="677"/>
        <v>139100.13675657788</v>
      </c>
      <c r="AD215" s="101">
        <f t="shared" si="677"/>
        <v>143273.14085927524</v>
      </c>
      <c r="AE215" s="101">
        <f t="shared" si="677"/>
        <v>439282.11374155455</v>
      </c>
      <c r="AF215" s="101">
        <f t="shared" si="677"/>
        <v>452460.57715380122</v>
      </c>
      <c r="AG215" s="101">
        <f t="shared" si="677"/>
        <v>466034.39446841524</v>
      </c>
      <c r="AH215" s="101">
        <f t="shared" si="677"/>
        <v>480015.42630246765</v>
      </c>
      <c r="AI215" s="101">
        <f t="shared" si="677"/>
        <v>494415.88909154176</v>
      </c>
      <c r="AJ215" s="101">
        <f t="shared" si="677"/>
        <v>509248.365764288</v>
      </c>
      <c r="AK215" s="101">
        <f t="shared" si="677"/>
        <v>524525.81673721666</v>
      </c>
      <c r="AL215" s="101">
        <f t="shared" si="677"/>
        <v>540261.59123933304</v>
      </c>
      <c r="AM215" s="101">
        <f t="shared" si="677"/>
        <v>556469.43897651311</v>
      </c>
      <c r="AN215" s="101">
        <f t="shared" si="677"/>
        <v>573163.52214580844</v>
      </c>
      <c r="AO215" s="101">
        <f t="shared" si="677"/>
        <v>788681.96215266595</v>
      </c>
      <c r="AP215" s="101">
        <f t="shared" si="677"/>
        <v>812342.42101724597</v>
      </c>
      <c r="AQ215" s="101">
        <f t="shared" si="677"/>
        <v>836712.69364776346</v>
      </c>
      <c r="AR215" s="101">
        <f t="shared" si="677"/>
        <v>861814.0744571964</v>
      </c>
      <c r="AS215" s="101">
        <f t="shared" si="677"/>
        <v>887668.49669091229</v>
      </c>
      <c r="AT215" s="101">
        <f t="shared" si="677"/>
        <v>914298.55159163964</v>
      </c>
      <c r="AU215" s="101">
        <f t="shared" si="677"/>
        <v>941727.50813938887</v>
      </c>
      <c r="AV215" s="101">
        <f t="shared" si="677"/>
        <v>969979.33338357066</v>
      </c>
      <c r="AW215" s="101">
        <f t="shared" si="677"/>
        <v>999078.71338507789</v>
      </c>
      <c r="AX215" s="101">
        <f t="shared" si="677"/>
        <v>1029051.0747866302</v>
      </c>
      <c r="AY215" s="101">
        <f t="shared" si="677"/>
        <v>0</v>
      </c>
      <c r="AZ215" s="101">
        <f t="shared" si="677"/>
        <v>0</v>
      </c>
      <c r="BA215" s="46">
        <f t="shared" si="667"/>
        <v>16979661.508401953</v>
      </c>
    </row>
    <row r="216" spans="1:53">
      <c r="A216" s="87" t="s">
        <v>14</v>
      </c>
      <c r="B216" s="108"/>
      <c r="C216" s="101">
        <f t="shared" ref="C216:AZ216" si="678">C99*C$178</f>
        <v>37500</v>
      </c>
      <c r="D216" s="101">
        <f t="shared" si="678"/>
        <v>38625</v>
      </c>
      <c r="E216" s="101">
        <f t="shared" si="678"/>
        <v>39783.75</v>
      </c>
      <c r="F216" s="101">
        <f t="shared" si="678"/>
        <v>40977.262499999997</v>
      </c>
      <c r="G216" s="101">
        <f t="shared" si="678"/>
        <v>42206.580375000005</v>
      </c>
      <c r="H216" s="101">
        <f t="shared" si="678"/>
        <v>43472.777786250001</v>
      </c>
      <c r="I216" s="101">
        <f t="shared" si="678"/>
        <v>44776.961119837506</v>
      </c>
      <c r="J216" s="101">
        <f t="shared" si="678"/>
        <v>46120.269953432631</v>
      </c>
      <c r="K216" s="101">
        <f t="shared" si="678"/>
        <v>38003.102441628493</v>
      </c>
      <c r="L216" s="101">
        <f t="shared" si="678"/>
        <v>39143.195514877349</v>
      </c>
      <c r="M216" s="101">
        <f t="shared" si="678"/>
        <v>40317.491380323663</v>
      </c>
      <c r="N216" s="101">
        <f t="shared" si="678"/>
        <v>41527.016121733381</v>
      </c>
      <c r="O216" s="101">
        <f t="shared" si="678"/>
        <v>42772.82660538538</v>
      </c>
      <c r="P216" s="101">
        <f t="shared" si="678"/>
        <v>44056.011403546945</v>
      </c>
      <c r="Q216" s="101">
        <f t="shared" si="678"/>
        <v>45377.691745653356</v>
      </c>
      <c r="R216" s="101">
        <f t="shared" si="678"/>
        <v>46739.022498022961</v>
      </c>
      <c r="S216" s="101">
        <f t="shared" si="678"/>
        <v>48141.193172963649</v>
      </c>
      <c r="T216" s="101">
        <f t="shared" si="678"/>
        <v>49585.428968152562</v>
      </c>
      <c r="U216" s="101">
        <f t="shared" si="678"/>
        <v>51072.991837197136</v>
      </c>
      <c r="V216" s="101">
        <f t="shared" si="678"/>
        <v>52605.181592313056</v>
      </c>
      <c r="W216" s="101">
        <f t="shared" si="678"/>
        <v>54183.33704008245</v>
      </c>
      <c r="X216" s="101">
        <f t="shared" si="678"/>
        <v>55808.837151284926</v>
      </c>
      <c r="Y216" s="101">
        <f t="shared" si="678"/>
        <v>57483.10226582348</v>
      </c>
      <c r="Z216" s="101">
        <f t="shared" si="678"/>
        <v>59207.595333798185</v>
      </c>
      <c r="AA216" s="101">
        <f t="shared" si="678"/>
        <v>60983.823193812132</v>
      </c>
      <c r="AB216" s="101">
        <f t="shared" si="678"/>
        <v>62813.337889626499</v>
      </c>
      <c r="AC216" s="101">
        <f t="shared" si="678"/>
        <v>64697.738026315295</v>
      </c>
      <c r="AD216" s="101">
        <f t="shared" si="678"/>
        <v>66638.670167104763</v>
      </c>
      <c r="AE216" s="101">
        <f t="shared" si="678"/>
        <v>202481.59930274781</v>
      </c>
      <c r="AF216" s="101">
        <f t="shared" si="678"/>
        <v>208556.04728183025</v>
      </c>
      <c r="AG216" s="101">
        <f t="shared" si="678"/>
        <v>214812.72870028514</v>
      </c>
      <c r="AH216" s="101">
        <f t="shared" si="678"/>
        <v>221257.1105612937</v>
      </c>
      <c r="AI216" s="101">
        <f t="shared" si="678"/>
        <v>227894.82387813253</v>
      </c>
      <c r="AJ216" s="101">
        <f t="shared" si="678"/>
        <v>234731.6685944765</v>
      </c>
      <c r="AK216" s="101">
        <f t="shared" si="678"/>
        <v>241773.61865231078</v>
      </c>
      <c r="AL216" s="101">
        <f t="shared" si="678"/>
        <v>249026.8272118801</v>
      </c>
      <c r="AM216" s="101">
        <f t="shared" si="678"/>
        <v>256497.63202823652</v>
      </c>
      <c r="AN216" s="101">
        <f t="shared" si="678"/>
        <v>264192.56098908361</v>
      </c>
      <c r="AO216" s="101">
        <f t="shared" si="678"/>
        <v>364361.84216409712</v>
      </c>
      <c r="AP216" s="101">
        <f t="shared" si="678"/>
        <v>375292.69742902007</v>
      </c>
      <c r="AQ216" s="101">
        <f t="shared" si="678"/>
        <v>386551.47835189069</v>
      </c>
      <c r="AR216" s="101">
        <f t="shared" si="678"/>
        <v>398148.02270244743</v>
      </c>
      <c r="AS216" s="101">
        <f t="shared" si="678"/>
        <v>410092.4633835209</v>
      </c>
      <c r="AT216" s="101">
        <f t="shared" si="678"/>
        <v>422395.23728502652</v>
      </c>
      <c r="AU216" s="101">
        <f t="shared" si="678"/>
        <v>435067.09440357733</v>
      </c>
      <c r="AV216" s="101">
        <f t="shared" si="678"/>
        <v>448119.1072356847</v>
      </c>
      <c r="AW216" s="101">
        <f t="shared" si="678"/>
        <v>461562.68045275524</v>
      </c>
      <c r="AX216" s="101">
        <f t="shared" si="678"/>
        <v>475409.56086633797</v>
      </c>
      <c r="AY216" s="101">
        <f t="shared" si="678"/>
        <v>0</v>
      </c>
      <c r="AZ216" s="101">
        <f t="shared" si="678"/>
        <v>0</v>
      </c>
      <c r="BA216" s="46">
        <f t="shared" si="667"/>
        <v>7852844.9975588014</v>
      </c>
    </row>
    <row r="217" spans="1:53">
      <c r="A217" s="87" t="s">
        <v>15</v>
      </c>
      <c r="B217" s="108"/>
      <c r="C217" s="101">
        <f t="shared" ref="C217:AZ217" si="679">C100*C$178</f>
        <v>81000</v>
      </c>
      <c r="D217" s="101">
        <f t="shared" si="679"/>
        <v>83430</v>
      </c>
      <c r="E217" s="101">
        <f t="shared" si="679"/>
        <v>85932.9</v>
      </c>
      <c r="F217" s="101">
        <f t="shared" si="679"/>
        <v>88510.887000000002</v>
      </c>
      <c r="G217" s="101">
        <f t="shared" si="679"/>
        <v>91166.213610000006</v>
      </c>
      <c r="H217" s="101">
        <f t="shared" si="679"/>
        <v>93901.200018300005</v>
      </c>
      <c r="I217" s="101">
        <f t="shared" si="679"/>
        <v>96718.236018849013</v>
      </c>
      <c r="J217" s="101">
        <f t="shared" si="679"/>
        <v>99619.78309941449</v>
      </c>
      <c r="K217" s="101">
        <f t="shared" si="679"/>
        <v>81706.670249501258</v>
      </c>
      <c r="L217" s="101">
        <f t="shared" si="679"/>
        <v>84157.870356986299</v>
      </c>
      <c r="M217" s="101">
        <f t="shared" si="679"/>
        <v>86682.606467695878</v>
      </c>
      <c r="N217" s="101">
        <f t="shared" si="679"/>
        <v>89283.084661726767</v>
      </c>
      <c r="O217" s="101">
        <f t="shared" si="679"/>
        <v>91961.577201578562</v>
      </c>
      <c r="P217" s="101">
        <f t="shared" si="679"/>
        <v>94720.424517625928</v>
      </c>
      <c r="Q217" s="101">
        <f t="shared" si="679"/>
        <v>97562.037253154718</v>
      </c>
      <c r="R217" s="101">
        <f t="shared" si="679"/>
        <v>100488.89837074936</v>
      </c>
      <c r="S217" s="101">
        <f t="shared" si="679"/>
        <v>103503.56532187185</v>
      </c>
      <c r="T217" s="101">
        <f t="shared" si="679"/>
        <v>106608.67228152801</v>
      </c>
      <c r="U217" s="101">
        <f t="shared" si="679"/>
        <v>109806.93244997384</v>
      </c>
      <c r="V217" s="101">
        <f t="shared" si="679"/>
        <v>113101.14042347307</v>
      </c>
      <c r="W217" s="101">
        <f t="shared" si="679"/>
        <v>116494.17463617727</v>
      </c>
      <c r="X217" s="101">
        <f t="shared" si="679"/>
        <v>119988.9998752626</v>
      </c>
      <c r="Y217" s="101">
        <f t="shared" si="679"/>
        <v>123588.66987152048</v>
      </c>
      <c r="Z217" s="101">
        <f t="shared" si="679"/>
        <v>127296.3299676661</v>
      </c>
      <c r="AA217" s="101">
        <f t="shared" si="679"/>
        <v>131115.21986669608</v>
      </c>
      <c r="AB217" s="101">
        <f t="shared" si="679"/>
        <v>135048.67646269695</v>
      </c>
      <c r="AC217" s="101">
        <f t="shared" si="679"/>
        <v>139100.13675657788</v>
      </c>
      <c r="AD217" s="101">
        <f t="shared" si="679"/>
        <v>143273.14085927524</v>
      </c>
      <c r="AE217" s="101">
        <f t="shared" si="679"/>
        <v>442714.00525516045</v>
      </c>
      <c r="AF217" s="101">
        <f t="shared" si="679"/>
        <v>455995.4254128153</v>
      </c>
      <c r="AG217" s="101">
        <f t="shared" si="679"/>
        <v>469675.2881751997</v>
      </c>
      <c r="AH217" s="101">
        <f t="shared" si="679"/>
        <v>483765.5468204557</v>
      </c>
      <c r="AI217" s="101">
        <f t="shared" si="679"/>
        <v>498278.51322506939</v>
      </c>
      <c r="AJ217" s="101">
        <f t="shared" si="679"/>
        <v>513226.86862182152</v>
      </c>
      <c r="AK217" s="101">
        <f t="shared" si="679"/>
        <v>528623.67468047608</v>
      </c>
      <c r="AL217" s="101">
        <f t="shared" si="679"/>
        <v>544482.38492089033</v>
      </c>
      <c r="AM217" s="101">
        <f t="shared" si="679"/>
        <v>560816.8564685171</v>
      </c>
      <c r="AN217" s="101">
        <f t="shared" si="679"/>
        <v>577641.36216257256</v>
      </c>
      <c r="AO217" s="101">
        <f t="shared" si="679"/>
        <v>793294.13736993307</v>
      </c>
      <c r="AP217" s="101">
        <f t="shared" si="679"/>
        <v>817092.96149103111</v>
      </c>
      <c r="AQ217" s="101">
        <f t="shared" si="679"/>
        <v>841605.75033576204</v>
      </c>
      <c r="AR217" s="101">
        <f t="shared" si="679"/>
        <v>866853.92284583498</v>
      </c>
      <c r="AS217" s="101">
        <f t="shared" si="679"/>
        <v>892859.54053121002</v>
      </c>
      <c r="AT217" s="101">
        <f t="shared" si="679"/>
        <v>919645.32674714632</v>
      </c>
      <c r="AU217" s="101">
        <f t="shared" si="679"/>
        <v>947234.68654956075</v>
      </c>
      <c r="AV217" s="101">
        <f t="shared" si="679"/>
        <v>975651.72714604763</v>
      </c>
      <c r="AW217" s="101">
        <f t="shared" si="679"/>
        <v>1004921.2789604291</v>
      </c>
      <c r="AX217" s="101">
        <f t="shared" si="679"/>
        <v>1035068.9173292421</v>
      </c>
      <c r="AY217" s="101">
        <f t="shared" si="679"/>
        <v>0</v>
      </c>
      <c r="AZ217" s="101">
        <f t="shared" si="679"/>
        <v>0</v>
      </c>
      <c r="BA217" s="46">
        <f t="shared" si="667"/>
        <v>17085216.222647477</v>
      </c>
    </row>
    <row r="218" spans="1:53">
      <c r="A218" s="87" t="s">
        <v>16</v>
      </c>
      <c r="B218" s="108"/>
      <c r="C218" s="101">
        <f t="shared" ref="C218:AZ218" si="680">C101*C$178</f>
        <v>54000</v>
      </c>
      <c r="D218" s="101">
        <f t="shared" si="680"/>
        <v>55620</v>
      </c>
      <c r="E218" s="101">
        <f t="shared" si="680"/>
        <v>57288.6</v>
      </c>
      <c r="F218" s="101">
        <f t="shared" si="680"/>
        <v>59007.258000000002</v>
      </c>
      <c r="G218" s="101">
        <f t="shared" si="680"/>
        <v>60777.475740000009</v>
      </c>
      <c r="H218" s="101">
        <f t="shared" si="680"/>
        <v>62600.800012200001</v>
      </c>
      <c r="I218" s="101">
        <f t="shared" si="680"/>
        <v>64478.824012566009</v>
      </c>
      <c r="J218" s="101">
        <f t="shared" si="680"/>
        <v>66413.188732942988</v>
      </c>
      <c r="K218" s="101">
        <f t="shared" si="680"/>
        <v>55104.49854036131</v>
      </c>
      <c r="L218" s="101">
        <f t="shared" si="680"/>
        <v>56757.633496572154</v>
      </c>
      <c r="M218" s="101">
        <f t="shared" si="680"/>
        <v>58460.362501469317</v>
      </c>
      <c r="N218" s="101">
        <f t="shared" si="680"/>
        <v>60214.173376513398</v>
      </c>
      <c r="O218" s="101">
        <f t="shared" si="680"/>
        <v>62020.5985778088</v>
      </c>
      <c r="P218" s="101">
        <f t="shared" si="680"/>
        <v>63881.216535143067</v>
      </c>
      <c r="Q218" s="101">
        <f t="shared" si="680"/>
        <v>65797.653031197362</v>
      </c>
      <c r="R218" s="101">
        <f t="shared" si="680"/>
        <v>67771.582622133297</v>
      </c>
      <c r="S218" s="101">
        <f t="shared" si="680"/>
        <v>69804.7301007973</v>
      </c>
      <c r="T218" s="101">
        <f t="shared" si="680"/>
        <v>71898.87200382122</v>
      </c>
      <c r="U218" s="101">
        <f t="shared" si="680"/>
        <v>74055.838163935856</v>
      </c>
      <c r="V218" s="101">
        <f t="shared" si="680"/>
        <v>76277.51330885393</v>
      </c>
      <c r="W218" s="101">
        <f t="shared" si="680"/>
        <v>78565.838708119554</v>
      </c>
      <c r="X218" s="101">
        <f t="shared" si="680"/>
        <v>80922.813869363148</v>
      </c>
      <c r="Y218" s="101">
        <f t="shared" si="680"/>
        <v>83350.498285444046</v>
      </c>
      <c r="Z218" s="101">
        <f t="shared" si="680"/>
        <v>85851.013234007376</v>
      </c>
      <c r="AA218" s="101">
        <f t="shared" si="680"/>
        <v>88426.543631027598</v>
      </c>
      <c r="AB218" s="101">
        <f t="shared" si="680"/>
        <v>91079.339939958416</v>
      </c>
      <c r="AC218" s="101">
        <f t="shared" si="680"/>
        <v>93811.720138157179</v>
      </c>
      <c r="AD218" s="101">
        <f t="shared" si="680"/>
        <v>96626.071742301894</v>
      </c>
      <c r="AE218" s="101">
        <f t="shared" si="680"/>
        <v>298574.56168371288</v>
      </c>
      <c r="AF218" s="101">
        <f t="shared" si="680"/>
        <v>307531.79853422428</v>
      </c>
      <c r="AG218" s="101">
        <f t="shared" si="680"/>
        <v>316757.75249025098</v>
      </c>
      <c r="AH218" s="101">
        <f t="shared" si="680"/>
        <v>326260.48506495851</v>
      </c>
      <c r="AI218" s="101">
        <f t="shared" si="680"/>
        <v>336048.29961690726</v>
      </c>
      <c r="AJ218" s="101">
        <f t="shared" si="680"/>
        <v>346129.74860541447</v>
      </c>
      <c r="AK218" s="101">
        <f t="shared" si="680"/>
        <v>356513.64106357691</v>
      </c>
      <c r="AL218" s="101">
        <f t="shared" si="680"/>
        <v>367209.05029548419</v>
      </c>
      <c r="AM218" s="101">
        <f t="shared" si="680"/>
        <v>378225.32180434879</v>
      </c>
      <c r="AN218" s="101">
        <f t="shared" si="680"/>
        <v>389572.08145847922</v>
      </c>
      <c r="AO218" s="101">
        <f t="shared" si="680"/>
        <v>535012.3252029781</v>
      </c>
      <c r="AP218" s="101">
        <f t="shared" si="680"/>
        <v>551062.69495906751</v>
      </c>
      <c r="AQ218" s="101">
        <f t="shared" si="680"/>
        <v>567594.57580783952</v>
      </c>
      <c r="AR218" s="101">
        <f t="shared" si="680"/>
        <v>584622.41308207472</v>
      </c>
      <c r="AS218" s="101">
        <f t="shared" si="680"/>
        <v>602161.08547453699</v>
      </c>
      <c r="AT218" s="101">
        <f t="shared" si="680"/>
        <v>620225.91803877312</v>
      </c>
      <c r="AU218" s="101">
        <f t="shared" si="680"/>
        <v>638832.69557993638</v>
      </c>
      <c r="AV218" s="101">
        <f t="shared" si="680"/>
        <v>657997.67644733447</v>
      </c>
      <c r="AW218" s="101">
        <f t="shared" si="680"/>
        <v>677737.60674075456</v>
      </c>
      <c r="AX218" s="101">
        <f t="shared" si="680"/>
        <v>698069.7349429772</v>
      </c>
      <c r="AY218" s="101">
        <f t="shared" si="680"/>
        <v>0</v>
      </c>
      <c r="AZ218" s="101">
        <f t="shared" si="680"/>
        <v>0</v>
      </c>
      <c r="BA218" s="46">
        <f t="shared" si="667"/>
        <v>11517004.125198323</v>
      </c>
    </row>
    <row r="219" spans="1:53">
      <c r="A219" s="87" t="s">
        <v>17</v>
      </c>
      <c r="B219" s="108"/>
      <c r="C219" s="101">
        <f t="shared" ref="C219:AZ219" si="681">C102*C$178</f>
        <v>30000</v>
      </c>
      <c r="D219" s="101">
        <f t="shared" si="681"/>
        <v>30900</v>
      </c>
      <c r="E219" s="101">
        <f t="shared" si="681"/>
        <v>31827</v>
      </c>
      <c r="F219" s="101">
        <f t="shared" si="681"/>
        <v>32781.81</v>
      </c>
      <c r="G219" s="101">
        <f t="shared" si="681"/>
        <v>33765.264300000003</v>
      </c>
      <c r="H219" s="101">
        <f t="shared" si="681"/>
        <v>34778.222228999999</v>
      </c>
      <c r="I219" s="101">
        <f t="shared" si="681"/>
        <v>35821.568895870005</v>
      </c>
      <c r="J219" s="101">
        <f t="shared" si="681"/>
        <v>36896.215962746108</v>
      </c>
      <c r="K219" s="101">
        <f t="shared" si="681"/>
        <v>30402.481953302791</v>
      </c>
      <c r="L219" s="101">
        <f t="shared" si="681"/>
        <v>31314.556411901878</v>
      </c>
      <c r="M219" s="101">
        <f t="shared" si="681"/>
        <v>32253.993104258934</v>
      </c>
      <c r="N219" s="101">
        <f t="shared" si="681"/>
        <v>33221.612897386702</v>
      </c>
      <c r="O219" s="101">
        <f t="shared" si="681"/>
        <v>34218.261284308304</v>
      </c>
      <c r="P219" s="101">
        <f t="shared" si="681"/>
        <v>35244.809122837556</v>
      </c>
      <c r="Q219" s="101">
        <f t="shared" si="681"/>
        <v>36302.153396522684</v>
      </c>
      <c r="R219" s="101">
        <f t="shared" si="681"/>
        <v>37391.217998418368</v>
      </c>
      <c r="S219" s="101">
        <f t="shared" si="681"/>
        <v>38512.954538370919</v>
      </c>
      <c r="T219" s="101">
        <f t="shared" si="681"/>
        <v>39668.343174522051</v>
      </c>
      <c r="U219" s="101">
        <f t="shared" si="681"/>
        <v>40858.393469757706</v>
      </c>
      <c r="V219" s="101">
        <f t="shared" si="681"/>
        <v>42084.145273850445</v>
      </c>
      <c r="W219" s="101">
        <f t="shared" si="681"/>
        <v>43346.669632065961</v>
      </c>
      <c r="X219" s="101">
        <f t="shared" si="681"/>
        <v>44647.069721027947</v>
      </c>
      <c r="Y219" s="101">
        <f t="shared" si="681"/>
        <v>45986.481812658785</v>
      </c>
      <c r="Z219" s="101">
        <f t="shared" si="681"/>
        <v>47366.076267038552</v>
      </c>
      <c r="AA219" s="101">
        <f t="shared" si="681"/>
        <v>48787.058555049705</v>
      </c>
      <c r="AB219" s="101">
        <f t="shared" si="681"/>
        <v>50250.670311701193</v>
      </c>
      <c r="AC219" s="101">
        <f t="shared" si="681"/>
        <v>51758.190421052241</v>
      </c>
      <c r="AD219" s="101">
        <f t="shared" si="681"/>
        <v>53310.936133683805</v>
      </c>
      <c r="AE219" s="101">
        <f t="shared" si="681"/>
        <v>168162.68416668885</v>
      </c>
      <c r="AF219" s="101">
        <f t="shared" si="681"/>
        <v>173207.56469168953</v>
      </c>
      <c r="AG219" s="101">
        <f t="shared" si="681"/>
        <v>178403.7916324402</v>
      </c>
      <c r="AH219" s="101">
        <f t="shared" si="681"/>
        <v>183755.90538141341</v>
      </c>
      <c r="AI219" s="101">
        <f t="shared" si="681"/>
        <v>189268.58254285582</v>
      </c>
      <c r="AJ219" s="101">
        <f t="shared" si="681"/>
        <v>194946.64001914149</v>
      </c>
      <c r="AK219" s="101">
        <f t="shared" si="681"/>
        <v>200795.03921971575</v>
      </c>
      <c r="AL219" s="101">
        <f t="shared" si="681"/>
        <v>206818.89039630719</v>
      </c>
      <c r="AM219" s="101">
        <f t="shared" si="681"/>
        <v>213023.45710819642</v>
      </c>
      <c r="AN219" s="101">
        <f t="shared" si="681"/>
        <v>219414.16082144232</v>
      </c>
      <c r="AO219" s="101">
        <f t="shared" si="681"/>
        <v>299791.38912235841</v>
      </c>
      <c r="AP219" s="101">
        <f t="shared" si="681"/>
        <v>308785.13079602917</v>
      </c>
      <c r="AQ219" s="101">
        <f t="shared" si="681"/>
        <v>318048.68471991009</v>
      </c>
      <c r="AR219" s="101">
        <f t="shared" si="681"/>
        <v>327590.14526150736</v>
      </c>
      <c r="AS219" s="101">
        <f t="shared" si="681"/>
        <v>337417.84961935261</v>
      </c>
      <c r="AT219" s="101">
        <f t="shared" si="681"/>
        <v>347540.38510793319</v>
      </c>
      <c r="AU219" s="101">
        <f t="shared" si="681"/>
        <v>357966.59666117124</v>
      </c>
      <c r="AV219" s="101">
        <f t="shared" si="681"/>
        <v>368705.59456100641</v>
      </c>
      <c r="AW219" s="101">
        <f t="shared" si="681"/>
        <v>379766.7623978366</v>
      </c>
      <c r="AX219" s="101">
        <f t="shared" si="681"/>
        <v>391159.76526977174</v>
      </c>
      <c r="AY219" s="101">
        <f t="shared" si="681"/>
        <v>0</v>
      </c>
      <c r="AZ219" s="101">
        <f t="shared" si="681"/>
        <v>0</v>
      </c>
      <c r="BA219" s="46">
        <f t="shared" si="667"/>
        <v>6448265.1763641005</v>
      </c>
    </row>
    <row r="220" spans="1:53">
      <c r="A220" s="87" t="s">
        <v>18</v>
      </c>
      <c r="B220" s="108"/>
      <c r="C220" s="101">
        <f t="shared" ref="C220:AZ220" si="682">C103*C$178</f>
        <v>78000</v>
      </c>
      <c r="D220" s="101">
        <f t="shared" si="682"/>
        <v>80340</v>
      </c>
      <c r="E220" s="101">
        <f t="shared" si="682"/>
        <v>82750.2</v>
      </c>
      <c r="F220" s="101">
        <f t="shared" si="682"/>
        <v>85232.706000000006</v>
      </c>
      <c r="G220" s="101">
        <f t="shared" si="682"/>
        <v>87789.687180000008</v>
      </c>
      <c r="H220" s="101">
        <f t="shared" si="682"/>
        <v>90423.377795400011</v>
      </c>
      <c r="I220" s="101">
        <f t="shared" si="682"/>
        <v>93136.079129262012</v>
      </c>
      <c r="J220" s="101">
        <f t="shared" si="682"/>
        <v>95930.161503139869</v>
      </c>
      <c r="K220" s="101">
        <f t="shared" si="682"/>
        <v>77906.360005338414</v>
      </c>
      <c r="L220" s="101">
        <f t="shared" si="682"/>
        <v>80243.550805498555</v>
      </c>
      <c r="M220" s="101">
        <f t="shared" si="682"/>
        <v>82650.857329663515</v>
      </c>
      <c r="N220" s="101">
        <f t="shared" si="682"/>
        <v>85130.38304955342</v>
      </c>
      <c r="O220" s="101">
        <f t="shared" si="682"/>
        <v>87684.294541040028</v>
      </c>
      <c r="P220" s="101">
        <f t="shared" si="682"/>
        <v>90314.823377271241</v>
      </c>
      <c r="Q220" s="101">
        <f t="shared" si="682"/>
        <v>93024.268078589375</v>
      </c>
      <c r="R220" s="101">
        <f t="shared" si="682"/>
        <v>95814.996120947064</v>
      </c>
      <c r="S220" s="101">
        <f t="shared" si="682"/>
        <v>98689.446004575482</v>
      </c>
      <c r="T220" s="101">
        <f t="shared" si="682"/>
        <v>101650.12938471275</v>
      </c>
      <c r="U220" s="101">
        <f t="shared" si="682"/>
        <v>104699.63326625412</v>
      </c>
      <c r="V220" s="101">
        <f t="shared" si="682"/>
        <v>107840.62226424176</v>
      </c>
      <c r="W220" s="101">
        <f t="shared" si="682"/>
        <v>111075.84093216903</v>
      </c>
      <c r="X220" s="101">
        <f t="shared" si="682"/>
        <v>114408.1161601341</v>
      </c>
      <c r="Y220" s="101">
        <f t="shared" si="682"/>
        <v>117840.35964493813</v>
      </c>
      <c r="Z220" s="101">
        <f t="shared" si="682"/>
        <v>121375.57043428629</v>
      </c>
      <c r="AA220" s="101">
        <f t="shared" si="682"/>
        <v>125016.83754731488</v>
      </c>
      <c r="AB220" s="101">
        <f t="shared" si="682"/>
        <v>128767.34267373431</v>
      </c>
      <c r="AC220" s="101">
        <f t="shared" si="682"/>
        <v>132630.36295394637</v>
      </c>
      <c r="AD220" s="101">
        <f t="shared" si="682"/>
        <v>136609.27384256475</v>
      </c>
      <c r="AE220" s="101">
        <f t="shared" si="682"/>
        <v>425554.54768713098</v>
      </c>
      <c r="AF220" s="101">
        <f t="shared" si="682"/>
        <v>438321.18411774491</v>
      </c>
      <c r="AG220" s="101">
        <f t="shared" si="682"/>
        <v>451470.81964127725</v>
      </c>
      <c r="AH220" s="101">
        <f t="shared" si="682"/>
        <v>465014.94423051557</v>
      </c>
      <c r="AI220" s="101">
        <f t="shared" si="682"/>
        <v>478965.39255743107</v>
      </c>
      <c r="AJ220" s="101">
        <f t="shared" si="682"/>
        <v>493334.35433415399</v>
      </c>
      <c r="AK220" s="101">
        <f t="shared" si="682"/>
        <v>508134.38496417861</v>
      </c>
      <c r="AL220" s="101">
        <f t="shared" si="682"/>
        <v>523378.41651310393</v>
      </c>
      <c r="AM220" s="101">
        <f t="shared" si="682"/>
        <v>539079.76900849713</v>
      </c>
      <c r="AN220" s="101">
        <f t="shared" si="682"/>
        <v>555252.16207875195</v>
      </c>
      <c r="AO220" s="101">
        <f t="shared" si="682"/>
        <v>761008.91084906366</v>
      </c>
      <c r="AP220" s="101">
        <f t="shared" si="682"/>
        <v>783839.17817453563</v>
      </c>
      <c r="AQ220" s="101">
        <f t="shared" si="682"/>
        <v>807354.35351977171</v>
      </c>
      <c r="AR220" s="101">
        <f t="shared" si="682"/>
        <v>831574.98412536492</v>
      </c>
      <c r="AS220" s="101">
        <f t="shared" si="682"/>
        <v>856522.2336491259</v>
      </c>
      <c r="AT220" s="101">
        <f t="shared" si="682"/>
        <v>882217.90065859968</v>
      </c>
      <c r="AU220" s="101">
        <f t="shared" si="682"/>
        <v>908684.4376783577</v>
      </c>
      <c r="AV220" s="101">
        <f t="shared" si="682"/>
        <v>935944.97080870857</v>
      </c>
      <c r="AW220" s="101">
        <f t="shared" si="682"/>
        <v>964023.31993296987</v>
      </c>
      <c r="AX220" s="101">
        <f t="shared" si="682"/>
        <v>992944.01953095896</v>
      </c>
      <c r="AY220" s="101">
        <f t="shared" si="682"/>
        <v>0</v>
      </c>
      <c r="AZ220" s="101">
        <f t="shared" si="682"/>
        <v>0</v>
      </c>
      <c r="BA220" s="46">
        <f t="shared" si="667"/>
        <v>16389595.564084815</v>
      </c>
    </row>
    <row r="221" spans="1:53">
      <c r="A221" s="87" t="s">
        <v>19</v>
      </c>
      <c r="B221" s="108"/>
      <c r="C221" s="101">
        <f t="shared" ref="C221:AZ221" si="683">C104*C$178</f>
        <v>121500</v>
      </c>
      <c r="D221" s="101">
        <f t="shared" si="683"/>
        <v>125145</v>
      </c>
      <c r="E221" s="101">
        <f t="shared" si="683"/>
        <v>128899.34999999999</v>
      </c>
      <c r="F221" s="101">
        <f t="shared" si="683"/>
        <v>132766.33050000001</v>
      </c>
      <c r="G221" s="101">
        <f t="shared" si="683"/>
        <v>136749.32041500002</v>
      </c>
      <c r="H221" s="101">
        <f t="shared" si="683"/>
        <v>140851.80002745002</v>
      </c>
      <c r="I221" s="101">
        <f t="shared" si="683"/>
        <v>145077.35402827352</v>
      </c>
      <c r="J221" s="101">
        <f t="shared" si="683"/>
        <v>149429.67464912173</v>
      </c>
      <c r="K221" s="101">
        <f t="shared" si="683"/>
        <v>123510.08293529259</v>
      </c>
      <c r="L221" s="101">
        <f t="shared" si="683"/>
        <v>127215.38542335138</v>
      </c>
      <c r="M221" s="101">
        <f t="shared" si="683"/>
        <v>131031.84698605191</v>
      </c>
      <c r="N221" s="101">
        <f t="shared" si="683"/>
        <v>134962.80239563348</v>
      </c>
      <c r="O221" s="101">
        <f t="shared" si="683"/>
        <v>139011.68646750247</v>
      </c>
      <c r="P221" s="101">
        <f t="shared" si="683"/>
        <v>143182.03706152758</v>
      </c>
      <c r="Q221" s="101">
        <f t="shared" si="683"/>
        <v>147477.4981733734</v>
      </c>
      <c r="R221" s="101">
        <f t="shared" si="683"/>
        <v>151901.82311857463</v>
      </c>
      <c r="S221" s="101">
        <f t="shared" si="683"/>
        <v>156458.87781213186</v>
      </c>
      <c r="T221" s="101">
        <f t="shared" si="683"/>
        <v>161152.64414649582</v>
      </c>
      <c r="U221" s="101">
        <f t="shared" si="683"/>
        <v>165987.22347089069</v>
      </c>
      <c r="V221" s="101">
        <f t="shared" si="683"/>
        <v>170966.84017501742</v>
      </c>
      <c r="W221" s="101">
        <f t="shared" si="683"/>
        <v>176095.84538026797</v>
      </c>
      <c r="X221" s="101">
        <f t="shared" si="683"/>
        <v>181378.72074167602</v>
      </c>
      <c r="Y221" s="101">
        <f t="shared" si="683"/>
        <v>186820.08236392631</v>
      </c>
      <c r="Z221" s="101">
        <f t="shared" si="683"/>
        <v>192424.68483484411</v>
      </c>
      <c r="AA221" s="101">
        <f t="shared" si="683"/>
        <v>198197.42537988944</v>
      </c>
      <c r="AB221" s="101">
        <f t="shared" si="683"/>
        <v>204143.34814128611</v>
      </c>
      <c r="AC221" s="101">
        <f t="shared" si="683"/>
        <v>210267.6485855247</v>
      </c>
      <c r="AD221" s="101">
        <f t="shared" si="683"/>
        <v>216575.67804309048</v>
      </c>
      <c r="AE221" s="101">
        <f t="shared" si="683"/>
        <v>669218.84515314957</v>
      </c>
      <c r="AF221" s="101">
        <f t="shared" si="683"/>
        <v>689295.41050774406</v>
      </c>
      <c r="AG221" s="101">
        <f t="shared" si="683"/>
        <v>709974.27282297635</v>
      </c>
      <c r="AH221" s="101">
        <f t="shared" si="683"/>
        <v>731273.50100766553</v>
      </c>
      <c r="AI221" s="101">
        <f t="shared" si="683"/>
        <v>753211.70603789564</v>
      </c>
      <c r="AJ221" s="101">
        <f t="shared" si="683"/>
        <v>775808.05721903255</v>
      </c>
      <c r="AK221" s="101">
        <f t="shared" si="683"/>
        <v>799082.29893560347</v>
      </c>
      <c r="AL221" s="101">
        <f t="shared" si="683"/>
        <v>823054.76790367148</v>
      </c>
      <c r="AM221" s="101">
        <f t="shared" si="683"/>
        <v>847746.4109407817</v>
      </c>
      <c r="AN221" s="101">
        <f t="shared" si="683"/>
        <v>873178.80326900515</v>
      </c>
      <c r="AO221" s="101">
        <f t="shared" si="683"/>
        <v>1199165.5564894336</v>
      </c>
      <c r="AP221" s="101">
        <f t="shared" si="683"/>
        <v>1235140.5231841167</v>
      </c>
      <c r="AQ221" s="101">
        <f t="shared" si="683"/>
        <v>1272194.7388796404</v>
      </c>
      <c r="AR221" s="101">
        <f t="shared" si="683"/>
        <v>1310360.5810460295</v>
      </c>
      <c r="AS221" s="101">
        <f t="shared" si="683"/>
        <v>1349671.3984774104</v>
      </c>
      <c r="AT221" s="101">
        <f t="shared" si="683"/>
        <v>1390161.5404317328</v>
      </c>
      <c r="AU221" s="101">
        <f t="shared" si="683"/>
        <v>1431866.3866446849</v>
      </c>
      <c r="AV221" s="101">
        <f t="shared" si="683"/>
        <v>1474822.3782440256</v>
      </c>
      <c r="AW221" s="101">
        <f t="shared" si="683"/>
        <v>1519067.0495913464</v>
      </c>
      <c r="AX221" s="101">
        <f t="shared" si="683"/>
        <v>1564639.061079087</v>
      </c>
      <c r="AY221" s="101">
        <f t="shared" si="683"/>
        <v>0</v>
      </c>
      <c r="AZ221" s="101">
        <f t="shared" si="683"/>
        <v>0</v>
      </c>
      <c r="BA221" s="46">
        <f t="shared" si="667"/>
        <v>25818114.299121227</v>
      </c>
    </row>
    <row r="222" spans="1:53">
      <c r="A222" s="87" t="s">
        <v>20</v>
      </c>
      <c r="B222" s="108"/>
      <c r="C222" s="101">
        <f t="shared" ref="C222:AZ222" si="684">C105*C$178</f>
        <v>36000</v>
      </c>
      <c r="D222" s="101">
        <f t="shared" si="684"/>
        <v>37080</v>
      </c>
      <c r="E222" s="101">
        <f t="shared" si="684"/>
        <v>38192.400000000001</v>
      </c>
      <c r="F222" s="101">
        <f t="shared" si="684"/>
        <v>39338.171999999999</v>
      </c>
      <c r="G222" s="101">
        <f t="shared" si="684"/>
        <v>40518.317160000006</v>
      </c>
      <c r="H222" s="101">
        <f t="shared" si="684"/>
        <v>41733.866674800003</v>
      </c>
      <c r="I222" s="101">
        <f t="shared" si="684"/>
        <v>42985.882675044006</v>
      </c>
      <c r="J222" s="101">
        <f t="shared" si="684"/>
        <v>44275.459155295328</v>
      </c>
      <c r="K222" s="101">
        <f t="shared" si="684"/>
        <v>36102.947319547064</v>
      </c>
      <c r="L222" s="101">
        <f t="shared" si="684"/>
        <v>37186.035739133476</v>
      </c>
      <c r="M222" s="101">
        <f t="shared" si="684"/>
        <v>38301.616811307482</v>
      </c>
      <c r="N222" s="101">
        <f t="shared" si="684"/>
        <v>39450.665315646707</v>
      </c>
      <c r="O222" s="101">
        <f t="shared" si="684"/>
        <v>40634.185275116113</v>
      </c>
      <c r="P222" s="101">
        <f t="shared" si="684"/>
        <v>41853.210833369594</v>
      </c>
      <c r="Q222" s="101">
        <f t="shared" si="684"/>
        <v>43108.807158370691</v>
      </c>
      <c r="R222" s="101">
        <f t="shared" si="684"/>
        <v>44402.071373121813</v>
      </c>
      <c r="S222" s="101">
        <f t="shared" si="684"/>
        <v>45734.133514315472</v>
      </c>
      <c r="T222" s="101">
        <f t="shared" si="684"/>
        <v>47106.157519744935</v>
      </c>
      <c r="U222" s="101">
        <f t="shared" si="684"/>
        <v>48519.342245337277</v>
      </c>
      <c r="V222" s="101">
        <f t="shared" si="684"/>
        <v>49974.922512697405</v>
      </c>
      <c r="W222" s="101">
        <f t="shared" si="684"/>
        <v>51474.170188078329</v>
      </c>
      <c r="X222" s="101">
        <f t="shared" si="684"/>
        <v>53018.395293720685</v>
      </c>
      <c r="Y222" s="101">
        <f t="shared" si="684"/>
        <v>54608.94715253231</v>
      </c>
      <c r="Z222" s="101">
        <f t="shared" si="684"/>
        <v>56247.21556710828</v>
      </c>
      <c r="AA222" s="101">
        <f t="shared" si="684"/>
        <v>57934.632034121525</v>
      </c>
      <c r="AB222" s="101">
        <f t="shared" si="684"/>
        <v>59672.67099514517</v>
      </c>
      <c r="AC222" s="101">
        <f t="shared" si="684"/>
        <v>61462.851124999535</v>
      </c>
      <c r="AD222" s="101">
        <f t="shared" si="684"/>
        <v>63306.73665874952</v>
      </c>
      <c r="AE222" s="101">
        <f t="shared" si="684"/>
        <v>199049.70778914192</v>
      </c>
      <c r="AF222" s="101">
        <f t="shared" si="684"/>
        <v>205021.19902281617</v>
      </c>
      <c r="AG222" s="101">
        <f t="shared" si="684"/>
        <v>211171.83499350064</v>
      </c>
      <c r="AH222" s="101">
        <f t="shared" si="684"/>
        <v>217506.99004330565</v>
      </c>
      <c r="AI222" s="101">
        <f t="shared" si="684"/>
        <v>224032.19974460485</v>
      </c>
      <c r="AJ222" s="101">
        <f t="shared" si="684"/>
        <v>230753.16573694299</v>
      </c>
      <c r="AK222" s="101">
        <f t="shared" si="684"/>
        <v>237675.76070905128</v>
      </c>
      <c r="AL222" s="101">
        <f t="shared" si="684"/>
        <v>244806.03353032281</v>
      </c>
      <c r="AM222" s="101">
        <f t="shared" si="684"/>
        <v>252150.2145362325</v>
      </c>
      <c r="AN222" s="101">
        <f t="shared" si="684"/>
        <v>259714.72097231948</v>
      </c>
      <c r="AO222" s="101">
        <f t="shared" si="684"/>
        <v>359749.66694683011</v>
      </c>
      <c r="AP222" s="101">
        <f t="shared" si="684"/>
        <v>370542.15695523506</v>
      </c>
      <c r="AQ222" s="101">
        <f t="shared" si="684"/>
        <v>381658.42166389211</v>
      </c>
      <c r="AR222" s="101">
        <f t="shared" si="684"/>
        <v>393108.17431380885</v>
      </c>
      <c r="AS222" s="101">
        <f t="shared" si="684"/>
        <v>404901.41954322316</v>
      </c>
      <c r="AT222" s="101">
        <f t="shared" si="684"/>
        <v>417048.46212951984</v>
      </c>
      <c r="AU222" s="101">
        <f t="shared" si="684"/>
        <v>429559.91599340545</v>
      </c>
      <c r="AV222" s="101">
        <f t="shared" si="684"/>
        <v>442446.71347320767</v>
      </c>
      <c r="AW222" s="101">
        <f t="shared" si="684"/>
        <v>455720.11487740395</v>
      </c>
      <c r="AX222" s="101">
        <f t="shared" si="684"/>
        <v>469391.71832372609</v>
      </c>
      <c r="AY222" s="101">
        <f t="shared" si="684"/>
        <v>0</v>
      </c>
      <c r="AZ222" s="101">
        <f t="shared" si="684"/>
        <v>0</v>
      </c>
      <c r="BA222" s="46">
        <f t="shared" si="667"/>
        <v>7696232.403595794</v>
      </c>
    </row>
    <row r="223" spans="1:53">
      <c r="A223" s="88" t="s">
        <v>116</v>
      </c>
      <c r="B223" s="86"/>
      <c r="C223" s="97">
        <f>SUM(C204:C222)</f>
        <v>4462500</v>
      </c>
      <c r="D223" s="97">
        <f t="shared" ref="D223" si="685">SUM(D204:D222)</f>
        <v>4596375</v>
      </c>
      <c r="E223" s="97">
        <f t="shared" ref="E223" si="686">SUM(E204:E222)</f>
        <v>4734266.25</v>
      </c>
      <c r="F223" s="97">
        <f t="shared" ref="F223" si="687">SUM(F204:F222)</f>
        <v>4876294.2375000007</v>
      </c>
      <c r="G223" s="97">
        <f t="shared" ref="G223" si="688">SUM(G204:G222)</f>
        <v>5022583.0646250006</v>
      </c>
      <c r="H223" s="97">
        <f t="shared" ref="H223" si="689">SUM(H204:H222)</f>
        <v>5173260.5565637499</v>
      </c>
      <c r="I223" s="97">
        <f t="shared" ref="I223" si="690">SUM(I204:I222)</f>
        <v>5328458.3732606629</v>
      </c>
      <c r="J223" s="97">
        <f t="shared" ref="J223" si="691">SUM(J204:J222)</f>
        <v>5488312.1244584834</v>
      </c>
      <c r="K223" s="97">
        <f t="shared" ref="K223" si="692">SUM(K204:K222)</f>
        <v>4526169.5007979535</v>
      </c>
      <c r="L223" s="97">
        <f t="shared" ref="L223" si="693">SUM(L204:L222)</f>
        <v>4661954.5858218912</v>
      </c>
      <c r="M223" s="97">
        <f t="shared" ref="M223" si="694">SUM(M204:M222)</f>
        <v>4801813.2233965481</v>
      </c>
      <c r="N223" s="97">
        <f t="shared" ref="N223" si="695">SUM(N204:N222)</f>
        <v>4945867.6200984446</v>
      </c>
      <c r="O223" s="97">
        <f t="shared" ref="O223" si="696">SUM(O204:O222)</f>
        <v>5094243.6487013996</v>
      </c>
      <c r="P223" s="97">
        <f t="shared" ref="P223" si="697">SUM(P204:P222)</f>
        <v>5247070.95816244</v>
      </c>
      <c r="Q223" s="97">
        <f t="shared" ref="Q223" si="698">SUM(Q204:Q222)</f>
        <v>5404483.086907316</v>
      </c>
      <c r="R223" s="97">
        <f t="shared" ref="R223" si="699">SUM(R204:R222)</f>
        <v>5566617.5795145342</v>
      </c>
      <c r="S223" s="97">
        <f t="shared" ref="S223" si="700">SUM(S204:S222)</f>
        <v>5733616.1068999721</v>
      </c>
      <c r="T223" s="97">
        <f t="shared" ref="T223" si="701">SUM(T204:T222)</f>
        <v>5905624.5901069706</v>
      </c>
      <c r="U223" s="97">
        <f t="shared" ref="U223" si="702">SUM(U204:U222)</f>
        <v>6082793.3278101794</v>
      </c>
      <c r="V223" s="97">
        <f t="shared" ref="V223" si="703">SUM(V204:V222)</f>
        <v>6265277.1276444849</v>
      </c>
      <c r="W223" s="97">
        <f t="shared" ref="W223" si="704">SUM(W204:W222)</f>
        <v>6453235.4414738202</v>
      </c>
      <c r="X223" s="97">
        <f t="shared" ref="X223" si="705">SUM(X204:X222)</f>
        <v>6646832.5047180364</v>
      </c>
      <c r="Y223" s="97">
        <f t="shared" ref="Y223" si="706">SUM(Y204:Y222)</f>
        <v>6846237.4798595756</v>
      </c>
      <c r="Z223" s="97">
        <f t="shared" ref="Z223" si="707">SUM(Z204:Z222)</f>
        <v>7051624.6042553652</v>
      </c>
      <c r="AA223" s="97">
        <f t="shared" ref="AA223" si="708">SUM(AA204:AA222)</f>
        <v>7263173.3423830252</v>
      </c>
      <c r="AB223" s="97">
        <f t="shared" ref="AB223" si="709">SUM(AB204:AB222)</f>
        <v>7481068.5426545171</v>
      </c>
      <c r="AC223" s="97">
        <f t="shared" ref="AC223" si="710">SUM(AC204:AC222)</f>
        <v>7705500.5989341503</v>
      </c>
      <c r="AD223" s="97">
        <f t="shared" ref="AD223" si="711">SUM(AD204:AD222)</f>
        <v>7936665.6169021782</v>
      </c>
      <c r="AE223" s="97">
        <f t="shared" ref="AE223" si="712">SUM(AE204:AE222)</f>
        <v>11146783.636191946</v>
      </c>
      <c r="AF223" s="97">
        <f t="shared" ref="AF223" si="713">SUM(AF204:AF222)</f>
        <v>11481187.145277705</v>
      </c>
      <c r="AG223" s="97">
        <f t="shared" ref="AG223" si="714">SUM(AG204:AG222)</f>
        <v>11825622.759636037</v>
      </c>
      <c r="AH223" s="97">
        <f t="shared" ref="AH223" si="715">SUM(AH204:AH222)</f>
        <v>12180391.442425119</v>
      </c>
      <c r="AI223" s="97">
        <f t="shared" ref="AI223" si="716">SUM(AI204:AI222)</f>
        <v>12545803.18569787</v>
      </c>
      <c r="AJ223" s="97">
        <f t="shared" ref="AJ223" si="717">SUM(AJ204:AJ222)</f>
        <v>12922177.281268809</v>
      </c>
      <c r="AK223" s="97">
        <f t="shared" ref="AK223" si="718">SUM(AK204:AK222)</f>
        <v>13309842.59970687</v>
      </c>
      <c r="AL223" s="97">
        <f t="shared" ref="AL223" si="719">SUM(AL204:AL222)</f>
        <v>13709137.877698073</v>
      </c>
      <c r="AM223" s="97">
        <f t="shared" ref="AM223" si="720">SUM(AM204:AM222)</f>
        <v>14120412.01402902</v>
      </c>
      <c r="AN223" s="97">
        <f t="shared" ref="AN223" si="721">SUM(AN204:AN222)</f>
        <v>14544024.37444989</v>
      </c>
      <c r="AO223" s="97">
        <f t="shared" ref="AO223" si="722">SUM(AO204:AO222)</f>
        <v>16982029.149977285</v>
      </c>
      <c r="AP223" s="97">
        <f t="shared" ref="AP223" si="723">SUM(AP204:AP222)</f>
        <v>17491490.024476606</v>
      </c>
      <c r="AQ223" s="97">
        <f t="shared" ref="AQ223" si="724">SUM(AQ204:AQ222)</f>
        <v>18016234.725210909</v>
      </c>
      <c r="AR223" s="97">
        <f t="shared" ref="AR223" si="725">SUM(AR204:AR222)</f>
        <v>18556721.766967233</v>
      </c>
      <c r="AS223" s="97">
        <f t="shared" ref="AS223" si="726">SUM(AS204:AS222)</f>
        <v>19113423.419976249</v>
      </c>
      <c r="AT223" s="97">
        <f t="shared" ref="AT223" si="727">SUM(AT204:AT222)</f>
        <v>19686826.12257554</v>
      </c>
      <c r="AU223" s="97">
        <f t="shared" ref="AU223" si="728">SUM(AU204:AU222)</f>
        <v>20277430.906252809</v>
      </c>
      <c r="AV223" s="97">
        <f t="shared" ref="AV223" si="729">SUM(AV204:AV222)</f>
        <v>20885753.833440393</v>
      </c>
      <c r="AW223" s="97">
        <f t="shared" ref="AW223" si="730">SUM(AW204:AW222)</f>
        <v>21512326.448443603</v>
      </c>
      <c r="AX223" s="97">
        <f t="shared" ref="AX223" si="731">SUM(AX204:AX222)</f>
        <v>22157696.241896916</v>
      </c>
      <c r="AY223" s="97">
        <f>SUM(AY204:AY222)</f>
        <v>0</v>
      </c>
      <c r="AZ223" s="97">
        <f>SUM(AZ204:AZ222)</f>
        <v>0</v>
      </c>
      <c r="BA223" s="100">
        <f>SUM(BA204:BA222)</f>
        <v>483767234.04904956</v>
      </c>
    </row>
    <row r="224" spans="1:53">
      <c r="B224" s="2" t="s">
        <v>122</v>
      </c>
      <c r="C224" s="99">
        <f>NPV(0.04,C223:AZ223)</f>
        <v>160776152.01504108</v>
      </c>
      <c r="D224" s="101"/>
      <c r="E224" s="101"/>
      <c r="F224" s="101"/>
      <c r="G224" s="101"/>
      <c r="H224" s="101"/>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130"/>
    </row>
    <row r="225" spans="1:53">
      <c r="A225" s="2" t="s">
        <v>89</v>
      </c>
    </row>
    <row r="226" spans="1:53">
      <c r="A226" s="4" t="s">
        <v>0</v>
      </c>
      <c r="B226" s="4"/>
      <c r="C226" s="11">
        <v>1</v>
      </c>
      <c r="D226" s="11">
        <v>2</v>
      </c>
      <c r="E226" s="13">
        <v>3</v>
      </c>
      <c r="F226" s="13">
        <f>E226+1</f>
        <v>4</v>
      </c>
      <c r="G226" s="13">
        <f t="shared" ref="G226" si="732">F226+1</f>
        <v>5</v>
      </c>
      <c r="H226" s="13">
        <f t="shared" ref="H226" si="733">G226+1</f>
        <v>6</v>
      </c>
      <c r="I226" s="13">
        <f t="shared" ref="I226" si="734">H226+1</f>
        <v>7</v>
      </c>
      <c r="J226" s="13">
        <f t="shared" ref="J226" si="735">I226+1</f>
        <v>8</v>
      </c>
      <c r="K226" s="13">
        <f t="shared" ref="K226" si="736">J226+1</f>
        <v>9</v>
      </c>
      <c r="L226" s="13">
        <f t="shared" ref="L226" si="737">K226+1</f>
        <v>10</v>
      </c>
      <c r="M226" s="13">
        <f t="shared" ref="M226" si="738">L226+1</f>
        <v>11</v>
      </c>
      <c r="N226" s="13">
        <f t="shared" ref="N226" si="739">M226+1</f>
        <v>12</v>
      </c>
      <c r="O226" s="13">
        <f t="shared" ref="O226" si="740">N226+1</f>
        <v>13</v>
      </c>
      <c r="P226" s="13">
        <f t="shared" ref="P226" si="741">O226+1</f>
        <v>14</v>
      </c>
      <c r="Q226" s="13">
        <f t="shared" ref="Q226" si="742">P226+1</f>
        <v>15</v>
      </c>
      <c r="R226" s="13">
        <f t="shared" ref="R226" si="743">Q226+1</f>
        <v>16</v>
      </c>
      <c r="S226" s="13">
        <f t="shared" ref="S226" si="744">R226+1</f>
        <v>17</v>
      </c>
      <c r="T226" s="13">
        <f t="shared" ref="T226" si="745">S226+1</f>
        <v>18</v>
      </c>
      <c r="U226" s="13">
        <f t="shared" ref="U226" si="746">T226+1</f>
        <v>19</v>
      </c>
      <c r="V226" s="13">
        <f t="shared" ref="V226" si="747">U226+1</f>
        <v>20</v>
      </c>
      <c r="W226" s="13">
        <f t="shared" ref="W226" si="748">V226+1</f>
        <v>21</v>
      </c>
      <c r="X226" s="13">
        <f t="shared" ref="X226" si="749">W226+1</f>
        <v>22</v>
      </c>
      <c r="Y226" s="13">
        <f t="shared" ref="Y226" si="750">X226+1</f>
        <v>23</v>
      </c>
      <c r="Z226" s="13">
        <f t="shared" ref="Z226" si="751">Y226+1</f>
        <v>24</v>
      </c>
      <c r="AA226" s="13">
        <f>Z226+1</f>
        <v>25</v>
      </c>
      <c r="AB226" s="13">
        <f t="shared" ref="AB226" si="752">AA226+1</f>
        <v>26</v>
      </c>
      <c r="AC226" s="13">
        <f t="shared" ref="AC226" si="753">AB226+1</f>
        <v>27</v>
      </c>
      <c r="AD226" s="13">
        <f t="shared" ref="AD226" si="754">AC226+1</f>
        <v>28</v>
      </c>
      <c r="AE226" s="13">
        <f t="shared" ref="AE226" si="755">AD226+1</f>
        <v>29</v>
      </c>
      <c r="AF226" s="13">
        <f t="shared" ref="AF226" si="756">AE226+1</f>
        <v>30</v>
      </c>
      <c r="AG226" s="13">
        <f t="shared" ref="AG226" si="757">AF226+1</f>
        <v>31</v>
      </c>
      <c r="AH226" s="13">
        <f t="shared" ref="AH226" si="758">AG226+1</f>
        <v>32</v>
      </c>
      <c r="AI226" s="13">
        <f t="shared" ref="AI226" si="759">AH226+1</f>
        <v>33</v>
      </c>
      <c r="AJ226" s="13">
        <f t="shared" ref="AJ226" si="760">AI226+1</f>
        <v>34</v>
      </c>
      <c r="AK226" s="13">
        <f t="shared" ref="AK226" si="761">AJ226+1</f>
        <v>35</v>
      </c>
      <c r="AL226" s="13">
        <f t="shared" ref="AL226" si="762">AK226+1</f>
        <v>36</v>
      </c>
      <c r="AM226" s="13">
        <f t="shared" ref="AM226" si="763">AL226+1</f>
        <v>37</v>
      </c>
      <c r="AN226" s="13">
        <f t="shared" ref="AN226" si="764">AM226+1</f>
        <v>38</v>
      </c>
      <c r="AO226" s="13">
        <f t="shared" ref="AO226" si="765">AN226+1</f>
        <v>39</v>
      </c>
      <c r="AP226" s="13">
        <f t="shared" ref="AP226" si="766">AO226+1</f>
        <v>40</v>
      </c>
      <c r="AQ226" s="13">
        <f t="shared" ref="AQ226" si="767">AP226+1</f>
        <v>41</v>
      </c>
      <c r="AR226" s="13">
        <f t="shared" ref="AR226" si="768">AQ226+1</f>
        <v>42</v>
      </c>
      <c r="AS226" s="13">
        <f t="shared" ref="AS226" si="769">AR226+1</f>
        <v>43</v>
      </c>
      <c r="AT226" s="13">
        <f t="shared" ref="AT226" si="770">AS226+1</f>
        <v>44</v>
      </c>
      <c r="AU226" s="13">
        <f t="shared" ref="AU226" si="771">AT226+1</f>
        <v>45</v>
      </c>
      <c r="AV226" s="13">
        <f t="shared" ref="AV226" si="772">AU226+1</f>
        <v>46</v>
      </c>
      <c r="AW226" s="13">
        <f t="shared" ref="AW226" si="773">AV226+1</f>
        <v>47</v>
      </c>
      <c r="AX226" s="13">
        <f t="shared" ref="AX226" si="774">AW226+1</f>
        <v>48</v>
      </c>
      <c r="AY226" s="13">
        <v>49</v>
      </c>
      <c r="AZ226" s="13">
        <v>50</v>
      </c>
      <c r="BA226" s="125" t="s">
        <v>22</v>
      </c>
    </row>
    <row r="227" spans="1:53">
      <c r="A227" s="87" t="s">
        <v>2</v>
      </c>
      <c r="B227" s="87"/>
      <c r="C227" s="106">
        <f>C133*C$178</f>
        <v>0</v>
      </c>
      <c r="D227" s="106">
        <f t="shared" ref="D227:AZ227" si="775">D133*D$178</f>
        <v>0</v>
      </c>
      <c r="E227" s="106">
        <f t="shared" si="775"/>
        <v>0</v>
      </c>
      <c r="F227" s="106">
        <f t="shared" si="775"/>
        <v>42288.534899999999</v>
      </c>
      <c r="G227" s="106">
        <f t="shared" si="775"/>
        <v>87114.381894000006</v>
      </c>
      <c r="H227" s="106">
        <f t="shared" si="775"/>
        <v>134591.72002623</v>
      </c>
      <c r="I227" s="106">
        <f t="shared" si="775"/>
        <v>184839.29550268923</v>
      </c>
      <c r="J227" s="106">
        <f t="shared" si="775"/>
        <v>237980.59295971238</v>
      </c>
      <c r="K227" s="106">
        <f t="shared" si="775"/>
        <v>294144.0128982045</v>
      </c>
      <c r="L227" s="106">
        <f t="shared" si="775"/>
        <v>353463.05549934244</v>
      </c>
      <c r="M227" s="106">
        <f t="shared" si="775"/>
        <v>416076.51104494021</v>
      </c>
      <c r="N227" s="106">
        <f t="shared" si="775"/>
        <v>471470.05636874627</v>
      </c>
      <c r="O227" s="106">
        <f t="shared" si="775"/>
        <v>529812.74555204017</v>
      </c>
      <c r="P227" s="106">
        <f t="shared" si="775"/>
        <v>591231.67303559999</v>
      </c>
      <c r="Q227" s="106">
        <f t="shared" si="775"/>
        <v>655858.90469717653</v>
      </c>
      <c r="R227" s="106">
        <f t="shared" si="775"/>
        <v>723831.66175271559</v>
      </c>
      <c r="S227" s="106">
        <f t="shared" si="775"/>
        <v>795292.51121735957</v>
      </c>
      <c r="T227" s="106">
        <f t="shared" si="775"/>
        <v>870389.56315430463</v>
      </c>
      <c r="U227" s="106">
        <f t="shared" si="775"/>
        <v>949276.67494737078</v>
      </c>
      <c r="V227" s="106">
        <f t="shared" si="775"/>
        <v>1032113.6628411821</v>
      </c>
      <c r="W227" s="106">
        <f t="shared" si="775"/>
        <v>1119066.5210011695</v>
      </c>
      <c r="X227" s="106">
        <f t="shared" si="775"/>
        <v>1210307.6483541992</v>
      </c>
      <c r="Y227" s="106">
        <f t="shared" si="775"/>
        <v>1306016.0834795095</v>
      </c>
      <c r="Z227" s="106">
        <f t="shared" si="775"/>
        <v>1406377.7478288196</v>
      </c>
      <c r="AA227" s="106">
        <f t="shared" si="775"/>
        <v>1511585.6975639567</v>
      </c>
      <c r="AB227" s="106">
        <f t="shared" si="775"/>
        <v>1621840.3843101561</v>
      </c>
      <c r="AC227" s="106">
        <f t="shared" si="775"/>
        <v>1737349.92513332</v>
      </c>
      <c r="AD227" s="106">
        <f t="shared" si="775"/>
        <v>1858330.3820599946</v>
      </c>
      <c r="AE227" s="106">
        <f t="shared" si="775"/>
        <v>1985006.0514696497</v>
      </c>
      <c r="AF227" s="106">
        <f t="shared" si="775"/>
        <v>2117609.7637000298</v>
      </c>
      <c r="AG227" s="106">
        <f t="shared" si="775"/>
        <v>2256383.1932179104</v>
      </c>
      <c r="AH227" s="106">
        <f t="shared" si="775"/>
        <v>2401577.1797195333</v>
      </c>
      <c r="AI227" s="106">
        <f t="shared" si="775"/>
        <v>2553452.0605373583</v>
      </c>
      <c r="AJ227" s="106">
        <f t="shared" si="775"/>
        <v>2712278.0147425048</v>
      </c>
      <c r="AK227" s="106">
        <f t="shared" si="775"/>
        <v>2878335.4193454762</v>
      </c>
      <c r="AL227" s="106">
        <f t="shared" si="775"/>
        <v>3051915.2180113578</v>
      </c>
      <c r="AM227" s="106">
        <f t="shared" si="775"/>
        <v>3233319.3027197816</v>
      </c>
      <c r="AN227" s="106">
        <f t="shared" si="775"/>
        <v>3422860.9088145001</v>
      </c>
      <c r="AO227" s="106">
        <f t="shared" si="775"/>
        <v>3620865.0239024539</v>
      </c>
      <c r="AP227" s="106">
        <f t="shared" si="775"/>
        <v>3827668.8110777526</v>
      </c>
      <c r="AQ227" s="106">
        <f t="shared" si="775"/>
        <v>4043622.0469620568</v>
      </c>
      <c r="AR227" s="106">
        <f t="shared" si="775"/>
        <v>4269087.5750694489</v>
      </c>
      <c r="AS227" s="106">
        <f t="shared" si="775"/>
        <v>4504441.7750210194</v>
      </c>
      <c r="AT227" s="106">
        <f t="shared" si="775"/>
        <v>4750075.0481521208</v>
      </c>
      <c r="AU227" s="106">
        <f t="shared" si="775"/>
        <v>5006392.3200735701</v>
      </c>
      <c r="AV227" s="106">
        <f t="shared" si="775"/>
        <v>5273813.5607669689</v>
      </c>
      <c r="AW227" s="106">
        <f t="shared" si="775"/>
        <v>5552774.3228139067</v>
      </c>
      <c r="AX227" s="106">
        <f t="shared" si="775"/>
        <v>5843726.2983789695</v>
      </c>
      <c r="AY227" s="106">
        <f t="shared" si="775"/>
        <v>6147137.8955874033</v>
      </c>
      <c r="AZ227" s="106">
        <f t="shared" si="775"/>
        <v>6331552.0324550252</v>
      </c>
      <c r="BA227" s="46">
        <f>SUM(C227:AZ227)</f>
        <v>105924543.77056155</v>
      </c>
    </row>
    <row r="228" spans="1:53">
      <c r="A228" s="87" t="s">
        <v>3</v>
      </c>
      <c r="B228" s="87"/>
      <c r="C228" s="106">
        <f t="shared" ref="C228:AZ228" si="776">C134*C$178</f>
        <v>0</v>
      </c>
      <c r="D228" s="106">
        <f t="shared" si="776"/>
        <v>0</v>
      </c>
      <c r="E228" s="106">
        <f t="shared" si="776"/>
        <v>0</v>
      </c>
      <c r="F228" s="106">
        <f t="shared" si="776"/>
        <v>28957.265500000001</v>
      </c>
      <c r="G228" s="106">
        <f t="shared" si="776"/>
        <v>59651.96693000001</v>
      </c>
      <c r="H228" s="106">
        <f t="shared" si="776"/>
        <v>92162.288906850008</v>
      </c>
      <c r="I228" s="106">
        <f t="shared" si="776"/>
        <v>126569.54343207402</v>
      </c>
      <c r="J228" s="106">
        <f t="shared" si="776"/>
        <v>162958.2871687953</v>
      </c>
      <c r="K228" s="106">
        <f t="shared" si="776"/>
        <v>201416.44294063101</v>
      </c>
      <c r="L228" s="106">
        <f t="shared" si="776"/>
        <v>242035.42560032493</v>
      </c>
      <c r="M228" s="106">
        <f t="shared" si="776"/>
        <v>284910.2724209539</v>
      </c>
      <c r="N228" s="106">
        <f t="shared" si="776"/>
        <v>322803.33865294082</v>
      </c>
      <c r="O228" s="106">
        <f t="shared" si="776"/>
        <v>362713.56961366802</v>
      </c>
      <c r="P228" s="106">
        <f t="shared" si="776"/>
        <v>404727.89142725128</v>
      </c>
      <c r="Q228" s="106">
        <f t="shared" si="776"/>
        <v>448936.63033699722</v>
      </c>
      <c r="R228" s="106">
        <f t="shared" si="776"/>
        <v>495433.63847904338</v>
      </c>
      <c r="S228" s="106">
        <f t="shared" si="776"/>
        <v>544316.424142309</v>
      </c>
      <c r="T228" s="106">
        <f t="shared" si="776"/>
        <v>595686.28667073941</v>
      </c>
      <c r="U228" s="106">
        <f t="shared" si="776"/>
        <v>649648.45616914763</v>
      </c>
      <c r="V228" s="106">
        <f t="shared" si="776"/>
        <v>706312.23817945668</v>
      </c>
      <c r="W228" s="106">
        <f t="shared" si="776"/>
        <v>765791.16349983192</v>
      </c>
      <c r="X228" s="106">
        <f t="shared" si="776"/>
        <v>828203.14332506829</v>
      </c>
      <c r="Y228" s="106">
        <f t="shared" si="776"/>
        <v>893670.62989266904</v>
      </c>
      <c r="Z228" s="106">
        <f t="shared" si="776"/>
        <v>962320.78282533318</v>
      </c>
      <c r="AA228" s="106">
        <f t="shared" si="776"/>
        <v>1034285.6413670538</v>
      </c>
      <c r="AB228" s="106">
        <f t="shared" si="776"/>
        <v>1109702.3027167348</v>
      </c>
      <c r="AC228" s="106">
        <f t="shared" si="776"/>
        <v>1188713.1066701664</v>
      </c>
      <c r="AD228" s="106">
        <f t="shared" si="776"/>
        <v>1271465.8267883589</v>
      </c>
      <c r="AE228" s="106">
        <f t="shared" si="776"/>
        <v>1358113.8683176395</v>
      </c>
      <c r="AF228" s="106">
        <f t="shared" si="776"/>
        <v>1448816.4730945677</v>
      </c>
      <c r="AG228" s="106">
        <f t="shared" si="776"/>
        <v>1543738.9316766255</v>
      </c>
      <c r="AH228" s="106">
        <f t="shared" si="776"/>
        <v>1643052.8029478216</v>
      </c>
      <c r="AI228" s="106">
        <f t="shared" si="776"/>
        <v>1746936.1414567807</v>
      </c>
      <c r="AJ228" s="106">
        <f t="shared" si="776"/>
        <v>1855573.7327536244</v>
      </c>
      <c r="AK228" s="106">
        <f t="shared" si="776"/>
        <v>1969157.3370009675</v>
      </c>
      <c r="AL228" s="106">
        <f t="shared" si="776"/>
        <v>2087885.9411436727</v>
      </c>
      <c r="AM228" s="106">
        <f t="shared" si="776"/>
        <v>2211966.0199316395</v>
      </c>
      <c r="AN228" s="106">
        <f t="shared" si="776"/>
        <v>2341611.8060998549</v>
      </c>
      <c r="AO228" s="106">
        <f t="shared" si="776"/>
        <v>2477045.5700202249</v>
      </c>
      <c r="AP228" s="106">
        <f t="shared" si="776"/>
        <v>2618497.9091503276</v>
      </c>
      <c r="AQ228" s="106">
        <f t="shared" si="776"/>
        <v>2766208.047615218</v>
      </c>
      <c r="AR228" s="106">
        <f t="shared" si="776"/>
        <v>2920424.1462697661</v>
      </c>
      <c r="AS228" s="106">
        <f t="shared" si="776"/>
        <v>3081403.6236007339</v>
      </c>
      <c r="AT228" s="106">
        <f t="shared" si="776"/>
        <v>3249413.4878399172</v>
      </c>
      <c r="AU228" s="106">
        <f t="shared" si="776"/>
        <v>3424730.6806722106</v>
      </c>
      <c r="AV228" s="106">
        <f t="shared" si="776"/>
        <v>3607642.4329353855</v>
      </c>
      <c r="AW228" s="106">
        <f t="shared" si="776"/>
        <v>3798446.6327217463</v>
      </c>
      <c r="AX228" s="106">
        <f t="shared" si="776"/>
        <v>3997452.2063056468</v>
      </c>
      <c r="AY228" s="106">
        <f t="shared" si="776"/>
        <v>4204979.5123351319</v>
      </c>
      <c r="AZ228" s="106">
        <f t="shared" si="776"/>
        <v>4331128.8977051852</v>
      </c>
      <c r="BA228" s="46">
        <f t="shared" ref="BA228:BA245" si="777">SUM(C228:AZ228)</f>
        <v>72467618.765251085</v>
      </c>
    </row>
    <row r="229" spans="1:53">
      <c r="A229" s="87" t="s">
        <v>4</v>
      </c>
      <c r="B229" s="87"/>
      <c r="C229" s="106">
        <f t="shared" ref="C229:AZ229" si="778">C135*C$178</f>
        <v>0</v>
      </c>
      <c r="D229" s="106">
        <f t="shared" si="778"/>
        <v>0</v>
      </c>
      <c r="E229" s="106">
        <f t="shared" si="778"/>
        <v>0</v>
      </c>
      <c r="F229" s="106">
        <f t="shared" si="778"/>
        <v>67858.346699999995</v>
      </c>
      <c r="G229" s="106">
        <f t="shared" si="778"/>
        <v>139788.19420200001</v>
      </c>
      <c r="H229" s="106">
        <f t="shared" si="778"/>
        <v>215972.76004209003</v>
      </c>
      <c r="I229" s="106">
        <f t="shared" si="778"/>
        <v>296602.59045780363</v>
      </c>
      <c r="J229" s="106">
        <f t="shared" si="778"/>
        <v>381875.8352144222</v>
      </c>
      <c r="K229" s="106">
        <f t="shared" si="778"/>
        <v>471998.53232502588</v>
      </c>
      <c r="L229" s="106">
        <f t="shared" si="778"/>
        <v>567184.90301057277</v>
      </c>
      <c r="M229" s="106">
        <f t="shared" si="778"/>
        <v>667657.65725815995</v>
      </c>
      <c r="N229" s="106">
        <f t="shared" si="778"/>
        <v>756483.81035090971</v>
      </c>
      <c r="O229" s="106">
        <f t="shared" si="778"/>
        <v>850038.64073769213</v>
      </c>
      <c r="P229" s="106">
        <f t="shared" si="778"/>
        <v>948525.92551836569</v>
      </c>
      <c r="Q229" s="106">
        <f t="shared" si="778"/>
        <v>1052157.4126092158</v>
      </c>
      <c r="R229" s="106">
        <f t="shared" si="778"/>
        <v>1161153.1155925505</v>
      </c>
      <c r="S229" s="106">
        <f t="shared" si="778"/>
        <v>1275741.6190835368</v>
      </c>
      <c r="T229" s="106">
        <f t="shared" si="778"/>
        <v>1396160.3949799489</v>
      </c>
      <c r="U229" s="106">
        <f t="shared" si="778"/>
        <v>1522656.1299729706</v>
      </c>
      <c r="V229" s="106">
        <f t="shared" si="778"/>
        <v>1655485.0647100918</v>
      </c>
      <c r="W229" s="106">
        <f t="shared" si="778"/>
        <v>1794913.3450144646</v>
      </c>
      <c r="X229" s="106">
        <f t="shared" si="778"/>
        <v>1941217.3855788608</v>
      </c>
      <c r="Y229" s="106">
        <f t="shared" si="778"/>
        <v>2094684.2465666076</v>
      </c>
      <c r="Z229" s="106">
        <f t="shared" si="778"/>
        <v>2255612.0235665981</v>
      </c>
      <c r="AA229" s="106">
        <f t="shared" si="778"/>
        <v>2424310.2513646786</v>
      </c>
      <c r="AB229" s="106">
        <f t="shared" si="778"/>
        <v>2601100.3220094331</v>
      </c>
      <c r="AC229" s="106">
        <f t="shared" si="778"/>
        <v>2786315.9176666453</v>
      </c>
      <c r="AD229" s="106">
        <f t="shared" si="778"/>
        <v>2980303.4587734817</v>
      </c>
      <c r="AE229" s="106">
        <f t="shared" si="778"/>
        <v>3183422.5680208281</v>
      </c>
      <c r="AF229" s="106">
        <f t="shared" si="778"/>
        <v>3396046.5507101193</v>
      </c>
      <c r="AG229" s="106">
        <f t="shared" si="778"/>
        <v>3618562.8920495491</v>
      </c>
      <c r="AH229" s="106">
        <f t="shared" si="778"/>
        <v>3851373.7719737054</v>
      </c>
      <c r="AI229" s="106">
        <f t="shared" si="778"/>
        <v>4094896.598090467</v>
      </c>
      <c r="AJ229" s="106">
        <f t="shared" si="778"/>
        <v>4349564.5573794581</v>
      </c>
      <c r="AK229" s="106">
        <f t="shared" si="778"/>
        <v>4615827.1872875066</v>
      </c>
      <c r="AL229" s="106">
        <f t="shared" si="778"/>
        <v>4894150.9668883961</v>
      </c>
      <c r="AM229" s="106">
        <f t="shared" si="778"/>
        <v>5185019.9287967812</v>
      </c>
      <c r="AN229" s="106">
        <f t="shared" si="778"/>
        <v>5488936.2925494695</v>
      </c>
      <c r="AO229" s="106">
        <f t="shared" si="778"/>
        <v>5806421.1201914009</v>
      </c>
      <c r="AP229" s="106">
        <f t="shared" si="778"/>
        <v>6138014.9948285557</v>
      </c>
      <c r="AQ229" s="106">
        <f t="shared" si="778"/>
        <v>6484278.7229357669</v>
      </c>
      <c r="AR229" s="106">
        <f t="shared" si="778"/>
        <v>6845794.0612340644</v>
      </c>
      <c r="AS229" s="106">
        <f t="shared" si="778"/>
        <v>7223164.4689796185</v>
      </c>
      <c r="AT229" s="106">
        <f t="shared" si="778"/>
        <v>7617015.8865347942</v>
      </c>
      <c r="AU229" s="106">
        <f t="shared" si="778"/>
        <v>8027997.5411211997</v>
      </c>
      <c r="AV229" s="106">
        <f t="shared" si="778"/>
        <v>8456782.7806849089</v>
      </c>
      <c r="AW229" s="106">
        <f t="shared" si="778"/>
        <v>8904069.9368354306</v>
      </c>
      <c r="AX229" s="106">
        <f t="shared" si="778"/>
        <v>9370583.2178523671</v>
      </c>
      <c r="AY229" s="106">
        <f t="shared" si="778"/>
        <v>9857073.632787168</v>
      </c>
      <c r="AZ229" s="106">
        <f t="shared" si="778"/>
        <v>10152785.841770783</v>
      </c>
      <c r="BA229" s="46">
        <f t="shared" si="777"/>
        <v>169867581.40280843</v>
      </c>
    </row>
    <row r="230" spans="1:53">
      <c r="A230" s="87" t="s">
        <v>5</v>
      </c>
      <c r="B230" s="87"/>
      <c r="C230" s="106">
        <f t="shared" ref="C230:AZ230" si="779">C136*C$178</f>
        <v>0</v>
      </c>
      <c r="D230" s="106">
        <f t="shared" si="779"/>
        <v>0</v>
      </c>
      <c r="E230" s="106">
        <f t="shared" si="779"/>
        <v>0</v>
      </c>
      <c r="F230" s="106">
        <f t="shared" si="779"/>
        <v>12784.9059</v>
      </c>
      <c r="G230" s="106">
        <f t="shared" si="779"/>
        <v>26336.906154000004</v>
      </c>
      <c r="H230" s="106">
        <f t="shared" si="779"/>
        <v>40690.520007930005</v>
      </c>
      <c r="I230" s="106">
        <f t="shared" si="779"/>
        <v>55881.647477557206</v>
      </c>
      <c r="J230" s="106">
        <f t="shared" si="779"/>
        <v>71947.621127354912</v>
      </c>
      <c r="K230" s="106">
        <f t="shared" si="779"/>
        <v>88927.259713410676</v>
      </c>
      <c r="L230" s="106">
        <f t="shared" si="779"/>
        <v>106860.92375561516</v>
      </c>
      <c r="M230" s="106">
        <f t="shared" si="779"/>
        <v>125790.57310660984</v>
      </c>
      <c r="N230" s="106">
        <f t="shared" si="779"/>
        <v>142576.08868461792</v>
      </c>
      <c r="O230" s="106">
        <f t="shared" si="779"/>
        <v>160255.52368151056</v>
      </c>
      <c r="P230" s="106">
        <f t="shared" si="779"/>
        <v>178867.4062984006</v>
      </c>
      <c r="Q230" s="106">
        <f t="shared" si="779"/>
        <v>198451.77190099069</v>
      </c>
      <c r="R230" s="106">
        <f t="shared" si="779"/>
        <v>219050.21877406762</v>
      </c>
      <c r="S230" s="106">
        <f t="shared" si="779"/>
        <v>240705.96586481825</v>
      </c>
      <c r="T230" s="106">
        <f t="shared" si="779"/>
        <v>263463.91258411726</v>
      </c>
      <c r="U230" s="106">
        <f t="shared" si="779"/>
        <v>287370.70073729591</v>
      </c>
      <c r="V230" s="106">
        <f t="shared" si="779"/>
        <v>312474.77865833952</v>
      </c>
      <c r="W230" s="106">
        <f t="shared" si="779"/>
        <v>338826.46762398229</v>
      </c>
      <c r="X230" s="106">
        <f t="shared" si="779"/>
        <v>366478.03062677104</v>
      </c>
      <c r="Y230" s="106">
        <f t="shared" si="779"/>
        <v>395483.74358886556</v>
      </c>
      <c r="Z230" s="106">
        <f t="shared" si="779"/>
        <v>425899.96910112165</v>
      </c>
      <c r="AA230" s="106">
        <f t="shared" si="779"/>
        <v>457785.2327748831</v>
      </c>
      <c r="AB230" s="106">
        <f t="shared" si="779"/>
        <v>491200.30229687918</v>
      </c>
      <c r="AC230" s="106">
        <f t="shared" si="779"/>
        <v>526208.2692806978</v>
      </c>
      <c r="AD230" s="106">
        <f t="shared" si="779"/>
        <v>562874.63401147816</v>
      </c>
      <c r="AE230" s="106">
        <f t="shared" si="779"/>
        <v>601267.39318375278</v>
      </c>
      <c r="AF230" s="106">
        <f t="shared" si="779"/>
        <v>641457.13073575357</v>
      </c>
      <c r="AG230" s="106">
        <f t="shared" si="779"/>
        <v>683517.111887009</v>
      </c>
      <c r="AH230" s="106">
        <f t="shared" si="779"/>
        <v>727523.38048967754</v>
      </c>
      <c r="AI230" s="106">
        <f t="shared" si="779"/>
        <v>773554.85980780807</v>
      </c>
      <c r="AJ230" s="106">
        <f t="shared" si="779"/>
        <v>821693.45684258558</v>
      </c>
      <c r="AK230" s="106">
        <f t="shared" si="779"/>
        <v>872024.17032562266</v>
      </c>
      <c r="AL230" s="106">
        <f t="shared" si="779"/>
        <v>924635.20250648365</v>
      </c>
      <c r="AM230" s="106">
        <f t="shared" si="779"/>
        <v>979618.07486490335</v>
      </c>
      <c r="AN230" s="106">
        <f t="shared" si="779"/>
        <v>1037067.7478825722</v>
      </c>
      <c r="AO230" s="106">
        <f t="shared" si="779"/>
        <v>1097082.7450139229</v>
      </c>
      <c r="AP230" s="106">
        <f t="shared" si="779"/>
        <v>1159765.2810000605</v>
      </c>
      <c r="AQ230" s="106">
        <f t="shared" si="779"/>
        <v>1225221.3946748537</v>
      </c>
      <c r="AR230" s="106">
        <f t="shared" si="779"/>
        <v>1293561.0864172343</v>
      </c>
      <c r="AS230" s="106">
        <f t="shared" si="779"/>
        <v>1364898.4604089505</v>
      </c>
      <c r="AT230" s="106">
        <f t="shared" si="779"/>
        <v>1439351.871862394</v>
      </c>
      <c r="AU230" s="106">
        <f t="shared" si="779"/>
        <v>1517044.0793886764</v>
      </c>
      <c r="AV230" s="106">
        <f t="shared" si="779"/>
        <v>1598102.4026818594</v>
      </c>
      <c r="AW230" s="106">
        <f t="shared" si="779"/>
        <v>1682658.8857011837</v>
      </c>
      <c r="AX230" s="106">
        <f t="shared" si="779"/>
        <v>1770850.4655392538</v>
      </c>
      <c r="AY230" s="106">
        <f t="shared" si="779"/>
        <v>1862819.1471704768</v>
      </c>
      <c r="AZ230" s="106">
        <f t="shared" si="779"/>
        <v>1918703.7215855913</v>
      </c>
      <c r="BA230" s="46">
        <f t="shared" si="777"/>
        <v>32089611.443701945</v>
      </c>
    </row>
    <row r="231" spans="1:53">
      <c r="A231" s="87" t="s">
        <v>6</v>
      </c>
      <c r="B231" s="87"/>
      <c r="C231" s="106">
        <f t="shared" ref="C231:AZ231" si="780">C137*C$178</f>
        <v>0</v>
      </c>
      <c r="D231" s="106">
        <f t="shared" si="780"/>
        <v>0</v>
      </c>
      <c r="E231" s="106">
        <f t="shared" si="780"/>
        <v>0</v>
      </c>
      <c r="F231" s="106">
        <f t="shared" si="780"/>
        <v>27318.174999999999</v>
      </c>
      <c r="G231" s="106">
        <f t="shared" si="780"/>
        <v>56275.440500000004</v>
      </c>
      <c r="H231" s="106">
        <f t="shared" si="780"/>
        <v>86945.555572500001</v>
      </c>
      <c r="I231" s="106">
        <f t="shared" si="780"/>
        <v>119405.22965290002</v>
      </c>
      <c r="J231" s="106">
        <f t="shared" si="780"/>
        <v>153734.23317810879</v>
      </c>
      <c r="K231" s="106">
        <f t="shared" si="780"/>
        <v>190015.51220814246</v>
      </c>
      <c r="L231" s="106">
        <f t="shared" si="780"/>
        <v>228335.30717011786</v>
      </c>
      <c r="M231" s="106">
        <f t="shared" si="780"/>
        <v>268783.27586882445</v>
      </c>
      <c r="N231" s="106">
        <f t="shared" si="780"/>
        <v>304531.45155937813</v>
      </c>
      <c r="O231" s="106">
        <f t="shared" si="780"/>
        <v>342182.61284308304</v>
      </c>
      <c r="P231" s="106">
        <f t="shared" si="780"/>
        <v>381818.76549740683</v>
      </c>
      <c r="Q231" s="106">
        <f t="shared" si="780"/>
        <v>423525.12295943132</v>
      </c>
      <c r="R231" s="106">
        <f t="shared" si="780"/>
        <v>467390.22498022957</v>
      </c>
      <c r="S231" s="106">
        <f t="shared" si="780"/>
        <v>513506.06051161228</v>
      </c>
      <c r="T231" s="106">
        <f t="shared" si="780"/>
        <v>561968.19497239566</v>
      </c>
      <c r="U231" s="106">
        <f t="shared" si="780"/>
        <v>612875.90204636566</v>
      </c>
      <c r="V231" s="106">
        <f t="shared" si="780"/>
        <v>666332.30016929866</v>
      </c>
      <c r="W231" s="106">
        <f t="shared" si="780"/>
        <v>722444.493867766</v>
      </c>
      <c r="X231" s="106">
        <f t="shared" si="780"/>
        <v>781323.720117989</v>
      </c>
      <c r="Y231" s="106">
        <f t="shared" si="780"/>
        <v>843085.4998987444</v>
      </c>
      <c r="Z231" s="106">
        <f t="shared" si="780"/>
        <v>907849.79511823889</v>
      </c>
      <c r="AA231" s="106">
        <f t="shared" si="780"/>
        <v>975741.17110099411</v>
      </c>
      <c r="AB231" s="106">
        <f t="shared" si="780"/>
        <v>1046888.9648271082</v>
      </c>
      <c r="AC231" s="106">
        <f t="shared" si="780"/>
        <v>1121427.4591227984</v>
      </c>
      <c r="AD231" s="106">
        <f t="shared" si="780"/>
        <v>1199496.0630078856</v>
      </c>
      <c r="AE231" s="106">
        <f t="shared" si="780"/>
        <v>1281239.4984128675</v>
      </c>
      <c r="AF231" s="106">
        <f t="shared" si="780"/>
        <v>1366807.9934854412</v>
      </c>
      <c r="AG231" s="106">
        <f t="shared" si="780"/>
        <v>1456357.4827137976</v>
      </c>
      <c r="AH231" s="106">
        <f t="shared" si="780"/>
        <v>1550049.8141017186</v>
      </c>
      <c r="AI231" s="106">
        <f t="shared" si="780"/>
        <v>1648052.9636384724</v>
      </c>
      <c r="AJ231" s="106">
        <f t="shared" si="780"/>
        <v>1750541.25731474</v>
      </c>
      <c r="AK231" s="106">
        <f t="shared" si="780"/>
        <v>1857695.6009443088</v>
      </c>
      <c r="AL231" s="106">
        <f t="shared" si="780"/>
        <v>1969703.7180600686</v>
      </c>
      <c r="AM231" s="106">
        <f t="shared" si="780"/>
        <v>2086760.3961619241</v>
      </c>
      <c r="AN231" s="106">
        <f t="shared" si="780"/>
        <v>2209067.7416036366</v>
      </c>
      <c r="AO231" s="106">
        <f t="shared" si="780"/>
        <v>2336835.4434153065</v>
      </c>
      <c r="AP231" s="106">
        <f t="shared" si="780"/>
        <v>2470281.0463682334</v>
      </c>
      <c r="AQ231" s="106">
        <f t="shared" si="780"/>
        <v>2609630.2335992623</v>
      </c>
      <c r="AR231" s="106">
        <f t="shared" si="780"/>
        <v>2755117.1191224209</v>
      </c>
      <c r="AS231" s="106">
        <f t="shared" si="780"/>
        <v>2906984.5505667301</v>
      </c>
      <c r="AT231" s="106">
        <f t="shared" si="780"/>
        <v>3065484.4224904878</v>
      </c>
      <c r="AU231" s="106">
        <f t="shared" si="780"/>
        <v>3230878.0006341608</v>
      </c>
      <c r="AV231" s="106">
        <f t="shared" si="780"/>
        <v>3403436.257486213</v>
      </c>
      <c r="AW231" s="106">
        <f t="shared" si="780"/>
        <v>3583440.2195488173</v>
      </c>
      <c r="AX231" s="106">
        <f t="shared" si="780"/>
        <v>3771181.3267034404</v>
      </c>
      <c r="AY231" s="106">
        <f t="shared" si="780"/>
        <v>3966961.8040897469</v>
      </c>
      <c r="AZ231" s="106">
        <f t="shared" si="780"/>
        <v>4085970.6582124392</v>
      </c>
      <c r="BA231" s="46">
        <f t="shared" si="777"/>
        <v>68365678.08042556</v>
      </c>
    </row>
    <row r="232" spans="1:53">
      <c r="A232" s="87" t="s">
        <v>7</v>
      </c>
      <c r="B232" s="87"/>
      <c r="C232" s="106">
        <f t="shared" ref="C232:AZ232" si="781">C138*C$178</f>
        <v>0</v>
      </c>
      <c r="D232" s="106">
        <f t="shared" si="781"/>
        <v>0</v>
      </c>
      <c r="E232" s="106">
        <f t="shared" si="781"/>
        <v>0</v>
      </c>
      <c r="F232" s="106">
        <f t="shared" si="781"/>
        <v>33218.900800000003</v>
      </c>
      <c r="G232" s="106">
        <f t="shared" si="781"/>
        <v>68430.935648000013</v>
      </c>
      <c r="H232" s="106">
        <f t="shared" si="781"/>
        <v>105725.79557616</v>
      </c>
      <c r="I232" s="106">
        <f t="shared" si="781"/>
        <v>145196.7592579264</v>
      </c>
      <c r="J232" s="106">
        <f t="shared" si="781"/>
        <v>186940.82754458027</v>
      </c>
      <c r="K232" s="106">
        <f t="shared" si="781"/>
        <v>231058.86284510122</v>
      </c>
      <c r="L232" s="106">
        <f t="shared" si="781"/>
        <v>277655.73351886333</v>
      </c>
      <c r="M232" s="106">
        <f t="shared" si="781"/>
        <v>326840.46345649054</v>
      </c>
      <c r="N232" s="106">
        <f t="shared" si="781"/>
        <v>370282.56041878927</v>
      </c>
      <c r="O232" s="106">
        <f t="shared" si="781"/>
        <v>416037.0267817151</v>
      </c>
      <c r="P232" s="106">
        <f t="shared" si="781"/>
        <v>464203.50682203961</v>
      </c>
      <c r="Q232" s="106">
        <f t="shared" si="781"/>
        <v>514885.54234068008</v>
      </c>
      <c r="R232" s="106">
        <f t="shared" si="781"/>
        <v>568190.71683429915</v>
      </c>
      <c r="S232" s="106">
        <f t="shared" si="781"/>
        <v>624230.80480942864</v>
      </c>
      <c r="T232" s="106">
        <f t="shared" si="781"/>
        <v>683121.92641791515</v>
      </c>
      <c r="U232" s="106">
        <f t="shared" si="781"/>
        <v>744984.70759858226</v>
      </c>
      <c r="V232" s="106">
        <f t="shared" si="781"/>
        <v>809944.44591631333</v>
      </c>
      <c r="W232" s="106">
        <f t="shared" si="781"/>
        <v>878131.28229626955</v>
      </c>
      <c r="X232" s="106">
        <f t="shared" si="781"/>
        <v>949680.37885769852</v>
      </c>
      <c r="Y232" s="106">
        <f t="shared" si="781"/>
        <v>1024732.1030587466</v>
      </c>
      <c r="Z232" s="106">
        <f t="shared" si="781"/>
        <v>1103432.2183708856</v>
      </c>
      <c r="AA232" s="106">
        <f t="shared" si="781"/>
        <v>1185932.081709</v>
      </c>
      <c r="AB232" s="106">
        <f t="shared" si="781"/>
        <v>1272388.8478508673</v>
      </c>
      <c r="AC232" s="106">
        <f t="shared" si="781"/>
        <v>1362965.681087709</v>
      </c>
      <c r="AD232" s="106">
        <f t="shared" si="781"/>
        <v>1457831.9743556951</v>
      </c>
      <c r="AE232" s="106">
        <f t="shared" si="781"/>
        <v>1557163.5761067814</v>
      </c>
      <c r="AF232" s="106">
        <f t="shared" si="781"/>
        <v>1661143.025186013</v>
      </c>
      <c r="AG232" s="106">
        <f t="shared" si="781"/>
        <v>1769959.7939915019</v>
      </c>
      <c r="AH232" s="106">
        <f t="shared" si="781"/>
        <v>1883810.540202653</v>
      </c>
      <c r="AI232" s="106">
        <f t="shared" si="781"/>
        <v>2002899.3673718811</v>
      </c>
      <c r="AJ232" s="106">
        <f t="shared" si="781"/>
        <v>2127438.09468508</v>
      </c>
      <c r="AK232" s="106">
        <f t="shared" si="781"/>
        <v>2257646.5362064363</v>
      </c>
      <c r="AL232" s="106">
        <f t="shared" si="781"/>
        <v>2393752.7899338575</v>
      </c>
      <c r="AM232" s="106">
        <f t="shared" si="781"/>
        <v>2535993.5370023386</v>
      </c>
      <c r="AN232" s="106">
        <f t="shared" si="781"/>
        <v>2684614.3513839873</v>
      </c>
      <c r="AO232" s="106">
        <f t="shared" si="781"/>
        <v>2839870.0204452332</v>
      </c>
      <c r="AP232" s="106">
        <f t="shared" si="781"/>
        <v>3002024.8767339084</v>
      </c>
      <c r="AQ232" s="106">
        <f t="shared" si="781"/>
        <v>3171353.1413815035</v>
      </c>
      <c r="AR232" s="106">
        <f t="shared" si="781"/>
        <v>3348139.2795188935</v>
      </c>
      <c r="AS232" s="106">
        <f t="shared" si="781"/>
        <v>3532678.3681172836</v>
      </c>
      <c r="AT232" s="106">
        <f t="shared" si="781"/>
        <v>3725276.4766800101</v>
      </c>
      <c r="AU232" s="106">
        <f t="shared" si="781"/>
        <v>3926251.0612251949</v>
      </c>
      <c r="AV232" s="106">
        <f t="shared" si="781"/>
        <v>4135931.3720140788</v>
      </c>
      <c r="AW232" s="106">
        <f t="shared" si="781"/>
        <v>4354658.8754951926</v>
      </c>
      <c r="AX232" s="106">
        <f t="shared" si="781"/>
        <v>4582787.6909503611</v>
      </c>
      <c r="AY232" s="106">
        <f t="shared" si="781"/>
        <v>4820685.0423448943</v>
      </c>
      <c r="AZ232" s="106">
        <f t="shared" si="781"/>
        <v>4965305.5936152413</v>
      </c>
      <c r="BA232" s="46">
        <f t="shared" si="777"/>
        <v>83085427.494766086</v>
      </c>
    </row>
    <row r="233" spans="1:53">
      <c r="A233" s="87" t="s">
        <v>8</v>
      </c>
      <c r="B233" s="87"/>
      <c r="C233" s="106">
        <f t="shared" ref="C233:AZ233" si="782">C139*C$178</f>
        <v>0</v>
      </c>
      <c r="D233" s="106">
        <f t="shared" si="782"/>
        <v>0</v>
      </c>
      <c r="E233" s="106">
        <f t="shared" si="782"/>
        <v>0</v>
      </c>
      <c r="F233" s="106">
        <f t="shared" si="782"/>
        <v>24477.084800000001</v>
      </c>
      <c r="G233" s="106">
        <f t="shared" si="782"/>
        <v>50422.794688000009</v>
      </c>
      <c r="H233" s="106">
        <f t="shared" si="782"/>
        <v>77903.21779296</v>
      </c>
      <c r="I233" s="106">
        <f t="shared" si="782"/>
        <v>106987.08576899841</v>
      </c>
      <c r="J233" s="106">
        <f t="shared" si="782"/>
        <v>137745.87292758547</v>
      </c>
      <c r="K233" s="106">
        <f t="shared" si="782"/>
        <v>170253.89893849564</v>
      </c>
      <c r="L233" s="106">
        <f t="shared" si="782"/>
        <v>204588.4352244256</v>
      </c>
      <c r="M233" s="106">
        <f t="shared" si="782"/>
        <v>240829.8151784667</v>
      </c>
      <c r="N233" s="106">
        <f t="shared" si="782"/>
        <v>272832.49591978831</v>
      </c>
      <c r="O233" s="106">
        <f t="shared" si="782"/>
        <v>306538.59067192854</v>
      </c>
      <c r="P233" s="106">
        <f t="shared" si="782"/>
        <v>342021.50186286942</v>
      </c>
      <c r="Q233" s="106">
        <f t="shared" si="782"/>
        <v>379357.50299366208</v>
      </c>
      <c r="R233" s="106">
        <f t="shared" si="782"/>
        <v>418625.84484062565</v>
      </c>
      <c r="S233" s="106">
        <f t="shared" si="782"/>
        <v>459908.86544571276</v>
      </c>
      <c r="T233" s="106">
        <f t="shared" si="782"/>
        <v>503292.10402674851</v>
      </c>
      <c r="U233" s="106">
        <f t="shared" si="782"/>
        <v>548864.4189437452</v>
      </c>
      <c r="V233" s="106">
        <f t="shared" si="782"/>
        <v>596718.1098621377</v>
      </c>
      <c r="W233" s="106">
        <f t="shared" si="782"/>
        <v>646949.0442585845</v>
      </c>
      <c r="X233" s="106">
        <f t="shared" si="782"/>
        <v>699656.78841994202</v>
      </c>
      <c r="Y233" s="106">
        <f t="shared" si="782"/>
        <v>754944.74309114832</v>
      </c>
      <c r="Z233" s="106">
        <f t="shared" si="782"/>
        <v>812920.28393304907</v>
      </c>
      <c r="AA233" s="106">
        <f t="shared" si="782"/>
        <v>873694.90695668187</v>
      </c>
      <c r="AB233" s="106">
        <f t="shared" si="782"/>
        <v>937384.37910619273</v>
      </c>
      <c r="AC233" s="106">
        <f t="shared" si="782"/>
        <v>1004108.8941684134</v>
      </c>
      <c r="AD233" s="106">
        <f t="shared" si="782"/>
        <v>1073993.2341931716</v>
      </c>
      <c r="AE233" s="106">
        <f t="shared" si="782"/>
        <v>1147166.9366146638</v>
      </c>
      <c r="AF233" s="106">
        <f t="shared" si="782"/>
        <v>1223764.4672706716</v>
      </c>
      <c r="AG233" s="106">
        <f t="shared" si="782"/>
        <v>1303925.3995230868</v>
      </c>
      <c r="AH233" s="106">
        <f t="shared" si="782"/>
        <v>1387794.5996901032</v>
      </c>
      <c r="AI233" s="106">
        <f t="shared" si="782"/>
        <v>1475522.4190075698</v>
      </c>
      <c r="AJ233" s="106">
        <f t="shared" si="782"/>
        <v>1567264.8923443635</v>
      </c>
      <c r="AK233" s="106">
        <f t="shared" si="782"/>
        <v>1663183.9439042576</v>
      </c>
      <c r="AL233" s="106">
        <f t="shared" si="782"/>
        <v>1763447.6001546357</v>
      </c>
      <c r="AM233" s="106">
        <f t="shared" si="782"/>
        <v>1868230.2102305228</v>
      </c>
      <c r="AN233" s="106">
        <f t="shared" si="782"/>
        <v>1977712.6740708235</v>
      </c>
      <c r="AO233" s="106">
        <f t="shared" si="782"/>
        <v>2092082.6785523349</v>
      </c>
      <c r="AP233" s="106">
        <f t="shared" si="782"/>
        <v>2211534.9418960735</v>
      </c>
      <c r="AQ233" s="106">
        <f t="shared" si="782"/>
        <v>2336271.4666297394</v>
      </c>
      <c r="AR233" s="106">
        <f t="shared" si="782"/>
        <v>2466501.8013997185</v>
      </c>
      <c r="AS233" s="106">
        <f t="shared" si="782"/>
        <v>2602443.31193593</v>
      </c>
      <c r="AT233" s="106">
        <f t="shared" si="782"/>
        <v>2744321.4614830543</v>
      </c>
      <c r="AU233" s="106">
        <f t="shared" si="782"/>
        <v>2892370.1010222635</v>
      </c>
      <c r="AV233" s="106">
        <f t="shared" si="782"/>
        <v>3046831.7696184907</v>
      </c>
      <c r="AW233" s="106">
        <f t="shared" si="782"/>
        <v>3207958.0052395714</v>
      </c>
      <c r="AX233" s="106">
        <f t="shared" si="782"/>
        <v>3376009.6664052606</v>
      </c>
      <c r="AY233" s="106">
        <f t="shared" si="782"/>
        <v>3551257.2650361755</v>
      </c>
      <c r="AZ233" s="106">
        <f t="shared" si="782"/>
        <v>3657794.9829872604</v>
      </c>
      <c r="BA233" s="46">
        <f t="shared" si="777"/>
        <v>61208410.509029895</v>
      </c>
    </row>
    <row r="234" spans="1:53">
      <c r="A234" s="87" t="s">
        <v>9</v>
      </c>
      <c r="B234" s="87"/>
      <c r="C234" s="106">
        <f t="shared" ref="C234:AZ234" si="783">C140*C$178</f>
        <v>0</v>
      </c>
      <c r="D234" s="106">
        <f t="shared" si="783"/>
        <v>0</v>
      </c>
      <c r="E234" s="106">
        <f t="shared" si="783"/>
        <v>0</v>
      </c>
      <c r="F234" s="106">
        <f t="shared" si="783"/>
        <v>8632.5432999999994</v>
      </c>
      <c r="G234" s="106">
        <f t="shared" si="783"/>
        <v>17783.039198000002</v>
      </c>
      <c r="H234" s="106">
        <f t="shared" si="783"/>
        <v>27474.795560910003</v>
      </c>
      <c r="I234" s="106">
        <f t="shared" si="783"/>
        <v>37732.052570316402</v>
      </c>
      <c r="J234" s="106">
        <f t="shared" si="783"/>
        <v>48580.017684282371</v>
      </c>
      <c r="K234" s="106">
        <f t="shared" si="783"/>
        <v>60044.901857773017</v>
      </c>
      <c r="L234" s="106">
        <f t="shared" si="783"/>
        <v>72153.957065757248</v>
      </c>
      <c r="M234" s="106">
        <f t="shared" si="783"/>
        <v>84935.51517454852</v>
      </c>
      <c r="N234" s="106">
        <f t="shared" si="783"/>
        <v>96204.254015348997</v>
      </c>
      <c r="O234" s="106">
        <f t="shared" si="783"/>
        <v>108072.67522294039</v>
      </c>
      <c r="P234" s="106">
        <f t="shared" si="783"/>
        <v>120566.61787437346</v>
      </c>
      <c r="Q234" s="106">
        <f t="shared" si="783"/>
        <v>133712.9316771919</v>
      </c>
      <c r="R234" s="106">
        <f t="shared" si="783"/>
        <v>147539.51435209249</v>
      </c>
      <c r="S234" s="106">
        <f t="shared" si="783"/>
        <v>162075.35034897763</v>
      </c>
      <c r="T234" s="106">
        <f t="shared" si="783"/>
        <v>177350.550942759</v>
      </c>
      <c r="U234" s="106">
        <f t="shared" si="783"/>
        <v>193396.39575685316</v>
      </c>
      <c r="V234" s="106">
        <f t="shared" si="783"/>
        <v>210245.3757639445</v>
      </c>
      <c r="W234" s="106">
        <f t="shared" si="783"/>
        <v>227931.23781528018</v>
      </c>
      <c r="X234" s="106">
        <f t="shared" si="783"/>
        <v>246489.03075150843</v>
      </c>
      <c r="Y234" s="106">
        <f t="shared" si="783"/>
        <v>265955.15314987663</v>
      </c>
      <c r="Z234" s="106">
        <f t="shared" si="783"/>
        <v>286367.40276447055</v>
      </c>
      <c r="AA234" s="106">
        <f t="shared" si="783"/>
        <v>307765.02771810524</v>
      </c>
      <c r="AB234" s="106">
        <f t="shared" si="783"/>
        <v>330188.77950646996</v>
      </c>
      <c r="AC234" s="106">
        <f t="shared" si="783"/>
        <v>353680.96787719027</v>
      </c>
      <c r="AD234" s="106">
        <f t="shared" si="783"/>
        <v>378285.517648598</v>
      </c>
      <c r="AE234" s="106">
        <f t="shared" si="783"/>
        <v>404048.0275352007</v>
      </c>
      <c r="AF234" s="106">
        <f t="shared" si="783"/>
        <v>431015.83104911586</v>
      </c>
      <c r="AG234" s="106">
        <f t="shared" si="783"/>
        <v>459238.05954908417</v>
      </c>
      <c r="AH234" s="106">
        <f t="shared" si="783"/>
        <v>488765.70751110639</v>
      </c>
      <c r="AI234" s="106">
        <f t="shared" si="783"/>
        <v>519651.70009725587</v>
      </c>
      <c r="AJ234" s="106">
        <f t="shared" si="783"/>
        <v>551950.96310181427</v>
      </c>
      <c r="AK234" s="106">
        <f t="shared" si="783"/>
        <v>585720.49535655859</v>
      </c>
      <c r="AL234" s="106">
        <f t="shared" si="783"/>
        <v>621019.44367979595</v>
      </c>
      <c r="AM234" s="106">
        <f t="shared" si="783"/>
        <v>657909.18045660667</v>
      </c>
      <c r="AN234" s="106">
        <f t="shared" si="783"/>
        <v>696453.38394071418</v>
      </c>
      <c r="AO234" s="106">
        <f t="shared" si="783"/>
        <v>736718.12137145724</v>
      </c>
      <c r="AP234" s="106">
        <f t="shared" si="783"/>
        <v>778771.93500249821</v>
      </c>
      <c r="AQ234" s="106">
        <f t="shared" si="783"/>
        <v>822685.93114216742</v>
      </c>
      <c r="AR234" s="106">
        <f t="shared" si="783"/>
        <v>868533.87230871443</v>
      </c>
      <c r="AS234" s="106">
        <f t="shared" si="783"/>
        <v>916392.27260722639</v>
      </c>
      <c r="AT234" s="106">
        <f t="shared" si="783"/>
        <v>966340.49643857125</v>
      </c>
      <c r="AU234" s="106">
        <f t="shared" si="783"/>
        <v>1018460.8606544503</v>
      </c>
      <c r="AV234" s="106">
        <f t="shared" si="783"/>
        <v>1072838.7402764873</v>
      </c>
      <c r="AW234" s="106">
        <f t="shared" si="783"/>
        <v>1129562.6779012575</v>
      </c>
      <c r="AX234" s="106">
        <f t="shared" si="783"/>
        <v>1188724.4969172652</v>
      </c>
      <c r="AY234" s="106">
        <f t="shared" si="783"/>
        <v>1250419.4186641222</v>
      </c>
      <c r="AZ234" s="106">
        <f t="shared" si="783"/>
        <v>1287932.0012240459</v>
      </c>
      <c r="BA234" s="46">
        <f t="shared" si="777"/>
        <v>21556317.222383086</v>
      </c>
    </row>
    <row r="235" spans="1:53">
      <c r="A235" s="87" t="s">
        <v>10</v>
      </c>
      <c r="B235" s="87"/>
      <c r="C235" s="106">
        <f t="shared" ref="C235:AZ235" si="784">C141*C$178</f>
        <v>0</v>
      </c>
      <c r="D235" s="106">
        <f t="shared" si="784"/>
        <v>0</v>
      </c>
      <c r="E235" s="106">
        <f t="shared" si="784"/>
        <v>0</v>
      </c>
      <c r="F235" s="106">
        <f t="shared" si="784"/>
        <v>20543.267599999999</v>
      </c>
      <c r="G235" s="106">
        <f t="shared" si="784"/>
        <v>42319.131256000008</v>
      </c>
      <c r="H235" s="106">
        <f t="shared" si="784"/>
        <v>65383.057790520004</v>
      </c>
      <c r="I235" s="106">
        <f t="shared" si="784"/>
        <v>89792.732698980806</v>
      </c>
      <c r="J235" s="106">
        <f t="shared" si="784"/>
        <v>115608.1433499378</v>
      </c>
      <c r="K235" s="106">
        <f t="shared" si="784"/>
        <v>142891.66518052312</v>
      </c>
      <c r="L235" s="106">
        <f t="shared" si="784"/>
        <v>171708.15099192862</v>
      </c>
      <c r="M235" s="106">
        <f t="shared" si="784"/>
        <v>202125.02345335597</v>
      </c>
      <c r="N235" s="106">
        <f t="shared" si="784"/>
        <v>229090.7056048958</v>
      </c>
      <c r="O235" s="106">
        <f t="shared" si="784"/>
        <v>257492.41616441999</v>
      </c>
      <c r="P235" s="106">
        <f t="shared" si="784"/>
        <v>287392.04772247124</v>
      </c>
      <c r="Q235" s="106">
        <f t="shared" si="784"/>
        <v>318853.91399945761</v>
      </c>
      <c r="R235" s="106">
        <f t="shared" si="784"/>
        <v>351944.83941011288</v>
      </c>
      <c r="S235" s="106">
        <f t="shared" si="784"/>
        <v>386734.251822808</v>
      </c>
      <c r="T235" s="106">
        <f t="shared" si="784"/>
        <v>423294.27862479567</v>
      </c>
      <c r="U235" s="106">
        <f t="shared" si="784"/>
        <v>461699.84620826214</v>
      </c>
      <c r="V235" s="106">
        <f t="shared" si="784"/>
        <v>502028.78299597424</v>
      </c>
      <c r="W235" s="106">
        <f t="shared" si="784"/>
        <v>544361.92612936173</v>
      </c>
      <c r="X235" s="106">
        <f t="shared" si="784"/>
        <v>588783.23194605601</v>
      </c>
      <c r="Y235" s="106">
        <f t="shared" si="784"/>
        <v>635379.89037823549</v>
      </c>
      <c r="Z235" s="106">
        <f t="shared" si="784"/>
        <v>684242.44340759434</v>
      </c>
      <c r="AA235" s="106">
        <f t="shared" si="784"/>
        <v>735464.90771737439</v>
      </c>
      <c r="AB235" s="106">
        <f t="shared" si="784"/>
        <v>789144.90168667422</v>
      </c>
      <c r="AC235" s="106">
        <f t="shared" si="784"/>
        <v>845383.77687718649</v>
      </c>
      <c r="AD235" s="106">
        <f t="shared" si="784"/>
        <v>904286.75416761159</v>
      </c>
      <c r="AE235" s="106">
        <f t="shared" si="784"/>
        <v>965963.0646962726</v>
      </c>
      <c r="AF235" s="106">
        <f t="shared" si="784"/>
        <v>1030526.0957779024</v>
      </c>
      <c r="AG235" s="106">
        <f t="shared" si="784"/>
        <v>1098093.5419662034</v>
      </c>
      <c r="AH235" s="106">
        <f t="shared" si="784"/>
        <v>1168787.5614396022</v>
      </c>
      <c r="AI235" s="106">
        <f t="shared" si="784"/>
        <v>1242734.9378936356</v>
      </c>
      <c r="AJ235" s="106">
        <f t="shared" si="784"/>
        <v>1320067.2481296153</v>
      </c>
      <c r="AK235" s="106">
        <f t="shared" si="784"/>
        <v>1400921.0355356494</v>
      </c>
      <c r="AL235" s="106">
        <f t="shared" si="784"/>
        <v>1485437.9896627287</v>
      </c>
      <c r="AM235" s="106">
        <f t="shared" si="784"/>
        <v>1573765.1321054511</v>
      </c>
      <c r="AN235" s="106">
        <f t="shared" si="784"/>
        <v>1666055.0089040401</v>
      </c>
      <c r="AO235" s="106">
        <f t="shared" si="784"/>
        <v>1762465.8896916497</v>
      </c>
      <c r="AP235" s="106">
        <f t="shared" si="784"/>
        <v>1863161.9738185024</v>
      </c>
      <c r="AQ235" s="106">
        <f t="shared" si="784"/>
        <v>1968313.6036922436</v>
      </c>
      <c r="AR235" s="106">
        <f t="shared" si="784"/>
        <v>2078097.4855819724</v>
      </c>
      <c r="AS235" s="106">
        <f t="shared" si="784"/>
        <v>2192696.9181417623</v>
      </c>
      <c r="AT235" s="106">
        <f t="shared" si="784"/>
        <v>2312302.0289181154</v>
      </c>
      <c r="AU235" s="106">
        <f t="shared" si="784"/>
        <v>2437110.0191147225</v>
      </c>
      <c r="AV235" s="106">
        <f t="shared" si="784"/>
        <v>2567325.4168970999</v>
      </c>
      <c r="AW235" s="106">
        <f t="shared" si="784"/>
        <v>2703160.3395292163</v>
      </c>
      <c r="AX235" s="106">
        <f t="shared" si="784"/>
        <v>2844834.7646440528</v>
      </c>
      <c r="AY235" s="106">
        <f t="shared" si="784"/>
        <v>2992576.8109602025</v>
      </c>
      <c r="AZ235" s="106">
        <f t="shared" si="784"/>
        <v>3082354.1152890087</v>
      </c>
      <c r="BA235" s="46">
        <f t="shared" si="777"/>
        <v>51552701.0695742</v>
      </c>
    </row>
    <row r="236" spans="1:53">
      <c r="A236" s="87" t="s">
        <v>11</v>
      </c>
      <c r="B236" s="87"/>
      <c r="C236" s="106">
        <f t="shared" ref="C236:AZ236" si="785">C142*C$178</f>
        <v>0</v>
      </c>
      <c r="D236" s="106">
        <f t="shared" si="785"/>
        <v>0</v>
      </c>
      <c r="E236" s="106">
        <f t="shared" si="785"/>
        <v>0</v>
      </c>
      <c r="F236" s="106">
        <f t="shared" si="785"/>
        <v>10599.4519</v>
      </c>
      <c r="G236" s="106">
        <f t="shared" si="785"/>
        <v>21834.870914000003</v>
      </c>
      <c r="H236" s="106">
        <f t="shared" si="785"/>
        <v>33734.875562130001</v>
      </c>
      <c r="I236" s="106">
        <f t="shared" si="785"/>
        <v>46329.229105325205</v>
      </c>
      <c r="J236" s="106">
        <f t="shared" si="785"/>
        <v>59648.882473106205</v>
      </c>
      <c r="K236" s="106">
        <f t="shared" si="785"/>
        <v>73726.018736759273</v>
      </c>
      <c r="L236" s="106">
        <f t="shared" si="785"/>
        <v>88594.099182005724</v>
      </c>
      <c r="M236" s="106">
        <f t="shared" si="785"/>
        <v>104287.91103710388</v>
      </c>
      <c r="N236" s="106">
        <f t="shared" si="785"/>
        <v>118213.57255986768</v>
      </c>
      <c r="O236" s="106">
        <f t="shared" si="785"/>
        <v>132880.9146540639</v>
      </c>
      <c r="P236" s="106">
        <f t="shared" si="785"/>
        <v>148321.90505860804</v>
      </c>
      <c r="Q236" s="106">
        <f t="shared" si="785"/>
        <v>164569.76206423619</v>
      </c>
      <c r="R236" s="106">
        <f t="shared" si="785"/>
        <v>181659.00077564924</v>
      </c>
      <c r="S236" s="106">
        <f t="shared" si="785"/>
        <v>199625.48102388927</v>
      </c>
      <c r="T236" s="106">
        <f t="shared" si="785"/>
        <v>218506.45698632562</v>
      </c>
      <c r="U236" s="106">
        <f t="shared" si="785"/>
        <v>238340.62857358664</v>
      </c>
      <c r="V236" s="106">
        <f t="shared" si="785"/>
        <v>259168.19464479564</v>
      </c>
      <c r="W236" s="106">
        <f t="shared" si="785"/>
        <v>281030.908114561</v>
      </c>
      <c r="X236" s="106">
        <f t="shared" si="785"/>
        <v>303972.13301733189</v>
      </c>
      <c r="Y236" s="106">
        <f t="shared" si="785"/>
        <v>328036.903596966</v>
      </c>
      <c r="Z236" s="106">
        <f t="shared" si="785"/>
        <v>353271.98549166252</v>
      </c>
      <c r="AA236" s="106">
        <f t="shared" si="785"/>
        <v>379725.93908680358</v>
      </c>
      <c r="AB236" s="106">
        <f t="shared" si="785"/>
        <v>407449.1851107105</v>
      </c>
      <c r="AC236" s="106">
        <f t="shared" si="785"/>
        <v>436494.07255087385</v>
      </c>
      <c r="AD236" s="106">
        <f t="shared" si="785"/>
        <v>466914.94897084736</v>
      </c>
      <c r="AE236" s="106">
        <f t="shared" si="785"/>
        <v>498768.23331072339</v>
      </c>
      <c r="AF236" s="106">
        <f t="shared" si="785"/>
        <v>532112.49125691829</v>
      </c>
      <c r="AG236" s="106">
        <f t="shared" si="785"/>
        <v>567008.51326990523</v>
      </c>
      <c r="AH236" s="106">
        <f t="shared" si="785"/>
        <v>642520.64874861552</v>
      </c>
      <c r="AI236" s="106">
        <f t="shared" si="785"/>
        <v>722053.20469410578</v>
      </c>
      <c r="AJ236" s="106">
        <f t="shared" si="785"/>
        <v>805779.44541245152</v>
      </c>
      <c r="AK236" s="106">
        <f t="shared" si="785"/>
        <v>893879.41268967337</v>
      </c>
      <c r="AL236" s="106">
        <f t="shared" si="785"/>
        <v>986540.17650265724</v>
      </c>
      <c r="AM236" s="106">
        <f t="shared" si="785"/>
        <v>1083956.0946729996</v>
      </c>
      <c r="AN236" s="106">
        <f t="shared" si="785"/>
        <v>1186329.0817747097</v>
      </c>
      <c r="AO236" s="106">
        <f t="shared" si="785"/>
        <v>1293868.887617317</v>
      </c>
      <c r="AP236" s="106">
        <f t="shared" si="785"/>
        <v>1406793.3856368838</v>
      </c>
      <c r="AQ236" s="106">
        <f t="shared" si="785"/>
        <v>1525328.8715387688</v>
      </c>
      <c r="AR236" s="106">
        <f t="shared" si="785"/>
        <v>1675917.5841686141</v>
      </c>
      <c r="AS236" s="106">
        <f t="shared" si="785"/>
        <v>1834168.8235718654</v>
      </c>
      <c r="AT236" s="106">
        <f t="shared" si="785"/>
        <v>2000406.8115135601</v>
      </c>
      <c r="AU236" s="106">
        <f t="shared" si="785"/>
        <v>2174968.3267905419</v>
      </c>
      <c r="AV236" s="106">
        <f t="shared" si="785"/>
        <v>2358203.1668537804</v>
      </c>
      <c r="AW236" s="106">
        <f t="shared" si="785"/>
        <v>2550474.6258267015</v>
      </c>
      <c r="AX236" s="106">
        <f t="shared" si="785"/>
        <v>2752159.9894878296</v>
      </c>
      <c r="AY236" s="106">
        <f t="shared" si="785"/>
        <v>2963651.0478053815</v>
      </c>
      <c r="AZ236" s="106">
        <f t="shared" si="785"/>
        <v>3052560.5792395431</v>
      </c>
      <c r="BA236" s="46">
        <f t="shared" si="777"/>
        <v>38564386.733574755</v>
      </c>
    </row>
    <row r="237" spans="1:53">
      <c r="A237" s="87" t="s">
        <v>12</v>
      </c>
      <c r="B237" s="87"/>
      <c r="C237" s="106">
        <f t="shared" ref="C237:AZ237" si="786">C143*C$178</f>
        <v>0</v>
      </c>
      <c r="D237" s="106">
        <f t="shared" si="786"/>
        <v>0</v>
      </c>
      <c r="E237" s="106">
        <f t="shared" si="786"/>
        <v>0</v>
      </c>
      <c r="F237" s="106">
        <f t="shared" si="786"/>
        <v>10708.7246</v>
      </c>
      <c r="G237" s="106">
        <f t="shared" si="786"/>
        <v>22059.972676000001</v>
      </c>
      <c r="H237" s="106">
        <f t="shared" si="786"/>
        <v>34082.65778442</v>
      </c>
      <c r="I237" s="106">
        <f t="shared" si="786"/>
        <v>46806.850023936808</v>
      </c>
      <c r="J237" s="106">
        <f t="shared" si="786"/>
        <v>60263.819405818642</v>
      </c>
      <c r="K237" s="106">
        <f t="shared" si="786"/>
        <v>74486.080785591839</v>
      </c>
      <c r="L237" s="106">
        <f t="shared" si="786"/>
        <v>89507.440410686206</v>
      </c>
      <c r="M237" s="106">
        <f t="shared" si="786"/>
        <v>105363.04414057918</v>
      </c>
      <c r="N237" s="106">
        <f t="shared" si="786"/>
        <v>119459.38304351969</v>
      </c>
      <c r="O237" s="106">
        <f t="shared" si="786"/>
        <v>134306.6755409101</v>
      </c>
      <c r="P237" s="106">
        <f t="shared" si="786"/>
        <v>149937.29214340477</v>
      </c>
      <c r="Q237" s="106">
        <f t="shared" si="786"/>
        <v>166384.86973406232</v>
      </c>
      <c r="R237" s="106">
        <f t="shared" si="786"/>
        <v>183684.35841723022</v>
      </c>
      <c r="S237" s="106">
        <f t="shared" si="786"/>
        <v>201872.07003862757</v>
      </c>
      <c r="T237" s="106">
        <f t="shared" si="786"/>
        <v>220985.72843473323</v>
      </c>
      <c r="U237" s="106">
        <f t="shared" si="786"/>
        <v>241064.52147157048</v>
      </c>
      <c r="V237" s="106">
        <f t="shared" si="786"/>
        <v>262149.15493502672</v>
      </c>
      <c r="W237" s="106">
        <f t="shared" si="786"/>
        <v>284281.90833696595</v>
      </c>
      <c r="X237" s="106">
        <f t="shared" si="786"/>
        <v>307506.69270357996</v>
      </c>
      <c r="Y237" s="106">
        <f t="shared" si="786"/>
        <v>331869.11041468754</v>
      </c>
      <c r="Z237" s="106">
        <f t="shared" si="786"/>
        <v>357416.51716502837</v>
      </c>
      <c r="AA237" s="106">
        <f t="shared" si="786"/>
        <v>384198.08612101647</v>
      </c>
      <c r="AB237" s="106">
        <f t="shared" si="786"/>
        <v>412264.87434891524</v>
      </c>
      <c r="AC237" s="106">
        <f t="shared" si="786"/>
        <v>441669.89159297908</v>
      </c>
      <c r="AD237" s="106">
        <f t="shared" si="786"/>
        <v>472468.17148477276</v>
      </c>
      <c r="AE237" s="106">
        <f t="shared" si="786"/>
        <v>504716.84526764031</v>
      </c>
      <c r="AF237" s="106">
        <f t="shared" si="786"/>
        <v>538475.21812314366</v>
      </c>
      <c r="AG237" s="106">
        <f t="shared" si="786"/>
        <v>573804.84818923625</v>
      </c>
      <c r="AH237" s="106">
        <f t="shared" si="786"/>
        <v>650020.88978459162</v>
      </c>
      <c r="AI237" s="106">
        <f t="shared" si="786"/>
        <v>730293.46951229812</v>
      </c>
      <c r="AJ237" s="106">
        <f t="shared" si="786"/>
        <v>814797.38522286084</v>
      </c>
      <c r="AK237" s="106">
        <f t="shared" si="786"/>
        <v>903714.27175349614</v>
      </c>
      <c r="AL237" s="106">
        <f t="shared" si="786"/>
        <v>997232.85382926895</v>
      </c>
      <c r="AM237" s="106">
        <f t="shared" si="786"/>
        <v>1095549.2079850102</v>
      </c>
      <c r="AN237" s="106">
        <f t="shared" si="786"/>
        <v>1198867.0338216494</v>
      </c>
      <c r="AO237" s="106">
        <f t="shared" si="786"/>
        <v>1307397.9349213005</v>
      </c>
      <c r="AP237" s="106">
        <f t="shared" si="786"/>
        <v>1421361.7097564912</v>
      </c>
      <c r="AQ237" s="106">
        <f t="shared" si="786"/>
        <v>1540986.6529403643</v>
      </c>
      <c r="AR237" s="106">
        <f t="shared" si="786"/>
        <v>1693053.0686899854</v>
      </c>
      <c r="AS237" s="106">
        <f t="shared" si="786"/>
        <v>1852856.5813969374</v>
      </c>
      <c r="AT237" s="106">
        <f t="shared" si="786"/>
        <v>2020724.5571044856</v>
      </c>
      <c r="AU237" s="106">
        <f t="shared" si="786"/>
        <v>2196997.0404312294</v>
      </c>
      <c r="AV237" s="106">
        <f t="shared" si="786"/>
        <v>2382027.220656184</v>
      </c>
      <c r="AW237" s="106">
        <f t="shared" si="786"/>
        <v>2576181.9143582475</v>
      </c>
      <c r="AX237" s="106">
        <f t="shared" si="786"/>
        <v>2779842.0651838444</v>
      </c>
      <c r="AY237" s="106">
        <f t="shared" si="786"/>
        <v>2993403.2613360547</v>
      </c>
      <c r="AZ237" s="106">
        <f t="shared" si="786"/>
        <v>3083205.3591761366</v>
      </c>
      <c r="BA237" s="46">
        <f t="shared" si="777"/>
        <v>38970307.285194524</v>
      </c>
    </row>
    <row r="238" spans="1:53">
      <c r="A238" s="87" t="s">
        <v>13</v>
      </c>
      <c r="B238" s="87"/>
      <c r="C238" s="106">
        <f t="shared" ref="C238:AZ238" si="787">C144*C$178</f>
        <v>0</v>
      </c>
      <c r="D238" s="106">
        <f t="shared" si="787"/>
        <v>0</v>
      </c>
      <c r="E238" s="106">
        <f t="shared" si="787"/>
        <v>0</v>
      </c>
      <c r="F238" s="106">
        <f t="shared" si="787"/>
        <v>5791.4530999999997</v>
      </c>
      <c r="G238" s="106">
        <f t="shared" si="787"/>
        <v>11930.393386000002</v>
      </c>
      <c r="H238" s="106">
        <f t="shared" si="787"/>
        <v>18432.457781370002</v>
      </c>
      <c r="I238" s="106">
        <f t="shared" si="787"/>
        <v>25313.908686414801</v>
      </c>
      <c r="J238" s="106">
        <f t="shared" si="787"/>
        <v>32591.657433759061</v>
      </c>
      <c r="K238" s="106">
        <f t="shared" si="787"/>
        <v>40283.288588126197</v>
      </c>
      <c r="L238" s="106">
        <f t="shared" si="787"/>
        <v>48407.085120064985</v>
      </c>
      <c r="M238" s="106">
        <f t="shared" si="787"/>
        <v>56982.054484190783</v>
      </c>
      <c r="N238" s="106">
        <f t="shared" si="787"/>
        <v>64643.721762831621</v>
      </c>
      <c r="O238" s="106">
        <f t="shared" si="787"/>
        <v>72713.805229155143</v>
      </c>
      <c r="P238" s="106">
        <f t="shared" si="787"/>
        <v>81209.914353871529</v>
      </c>
      <c r="Q238" s="106">
        <f t="shared" si="787"/>
        <v>90150.347601364672</v>
      </c>
      <c r="R238" s="106">
        <f t="shared" si="787"/>
        <v>99554.117920788907</v>
      </c>
      <c r="S238" s="106">
        <f t="shared" si="787"/>
        <v>109440.97914653737</v>
      </c>
      <c r="T238" s="106">
        <f t="shared" si="787"/>
        <v>119831.45333970203</v>
      </c>
      <c r="U238" s="106">
        <f t="shared" si="787"/>
        <v>130746.85910322468</v>
      </c>
      <c r="V238" s="106">
        <f t="shared" si="787"/>
        <v>142209.34090455296</v>
      </c>
      <c r="W238" s="106">
        <f t="shared" si="787"/>
        <v>154241.89944076803</v>
      </c>
      <c r="X238" s="106">
        <f t="shared" si="787"/>
        <v>166868.42308234193</v>
      </c>
      <c r="Y238" s="106">
        <f t="shared" si="787"/>
        <v>180113.72043291357</v>
      </c>
      <c r="Z238" s="106">
        <f t="shared" si="787"/>
        <v>194003.55404374539</v>
      </c>
      <c r="AA238" s="106">
        <f t="shared" si="787"/>
        <v>208564.67532283749</v>
      </c>
      <c r="AB238" s="106">
        <f t="shared" si="787"/>
        <v>223824.86068003575</v>
      </c>
      <c r="AC238" s="106">
        <f t="shared" si="787"/>
        <v>239812.94895087538</v>
      </c>
      <c r="AD238" s="106">
        <f t="shared" si="787"/>
        <v>256558.88014335331</v>
      </c>
      <c r="AE238" s="106">
        <f t="shared" si="787"/>
        <v>274093.73555332416</v>
      </c>
      <c r="AF238" s="106">
        <f t="shared" si="787"/>
        <v>292449.77929576422</v>
      </c>
      <c r="AG238" s="106">
        <f t="shared" si="787"/>
        <v>311660.50130075269</v>
      </c>
      <c r="AH238" s="106">
        <f t="shared" si="787"/>
        <v>353011.34475993976</v>
      </c>
      <c r="AI238" s="106">
        <f t="shared" si="787"/>
        <v>396562.74437550746</v>
      </c>
      <c r="AJ238" s="106">
        <f t="shared" si="787"/>
        <v>442409.5177577252</v>
      </c>
      <c r="AK238" s="106">
        <f t="shared" si="787"/>
        <v>490650.19107293803</v>
      </c>
      <c r="AL238" s="106">
        <f t="shared" si="787"/>
        <v>541387.13622108172</v>
      </c>
      <c r="AM238" s="106">
        <f t="shared" si="787"/>
        <v>594726.7129061484</v>
      </c>
      <c r="AN238" s="106">
        <f t="shared" si="787"/>
        <v>650779.4157697201</v>
      </c>
      <c r="AO238" s="106">
        <f t="shared" si="787"/>
        <v>709660.02676349052</v>
      </c>
      <c r="AP238" s="106">
        <f t="shared" si="787"/>
        <v>771487.77294269449</v>
      </c>
      <c r="AQ238" s="106">
        <f t="shared" si="787"/>
        <v>836386.48986856348</v>
      </c>
      <c r="AR238" s="106">
        <f t="shared" si="787"/>
        <v>918932.35619510023</v>
      </c>
      <c r="AS238" s="106">
        <f t="shared" si="787"/>
        <v>1005678.2266603474</v>
      </c>
      <c r="AT238" s="106">
        <f t="shared" si="787"/>
        <v>1096801.8102329338</v>
      </c>
      <c r="AU238" s="106">
        <f t="shared" si="787"/>
        <v>1192487.6984158813</v>
      </c>
      <c r="AV238" s="106">
        <f t="shared" si="787"/>
        <v>1292927.6182605957</v>
      </c>
      <c r="AW238" s="106">
        <f t="shared" si="787"/>
        <v>1398320.6943674188</v>
      </c>
      <c r="AX238" s="106">
        <f t="shared" si="787"/>
        <v>1508873.720184217</v>
      </c>
      <c r="AY238" s="106">
        <f t="shared" si="787"/>
        <v>1624801.4389250921</v>
      </c>
      <c r="AZ238" s="106">
        <f t="shared" si="787"/>
        <v>1673545.4820928448</v>
      </c>
      <c r="BA238" s="46">
        <f t="shared" si="777"/>
        <v>21151856.213960905</v>
      </c>
    </row>
    <row r="239" spans="1:53">
      <c r="A239" s="87" t="s">
        <v>14</v>
      </c>
      <c r="B239" s="87"/>
      <c r="C239" s="106">
        <f t="shared" ref="C239:AZ239" si="788">C145*C$178</f>
        <v>0</v>
      </c>
      <c r="D239" s="106">
        <f t="shared" si="788"/>
        <v>0</v>
      </c>
      <c r="E239" s="106">
        <f t="shared" si="788"/>
        <v>0</v>
      </c>
      <c r="F239" s="106">
        <f t="shared" si="788"/>
        <v>2731.8175000000001</v>
      </c>
      <c r="G239" s="106">
        <f t="shared" si="788"/>
        <v>5627.5440500000004</v>
      </c>
      <c r="H239" s="106">
        <f t="shared" si="788"/>
        <v>8694.5555572499998</v>
      </c>
      <c r="I239" s="106">
        <f t="shared" si="788"/>
        <v>11940.522965290002</v>
      </c>
      <c r="J239" s="106">
        <f t="shared" si="788"/>
        <v>15373.423317810877</v>
      </c>
      <c r="K239" s="106">
        <f t="shared" si="788"/>
        <v>19001.551220814246</v>
      </c>
      <c r="L239" s="106">
        <f t="shared" si="788"/>
        <v>22833.530717011785</v>
      </c>
      <c r="M239" s="106">
        <f t="shared" si="788"/>
        <v>26878.327586882446</v>
      </c>
      <c r="N239" s="106">
        <f t="shared" si="788"/>
        <v>30453.145155937811</v>
      </c>
      <c r="O239" s="106">
        <f t="shared" si="788"/>
        <v>34218.261284308304</v>
      </c>
      <c r="P239" s="106">
        <f t="shared" si="788"/>
        <v>38181.876549740686</v>
      </c>
      <c r="Q239" s="106">
        <f t="shared" si="788"/>
        <v>42352.512295943132</v>
      </c>
      <c r="R239" s="106">
        <f t="shared" si="788"/>
        <v>46739.022498022961</v>
      </c>
      <c r="S239" s="106">
        <f t="shared" si="788"/>
        <v>51350.60605116123</v>
      </c>
      <c r="T239" s="106">
        <f t="shared" si="788"/>
        <v>56196.819497239572</v>
      </c>
      <c r="U239" s="106">
        <f t="shared" si="788"/>
        <v>61287.590204636566</v>
      </c>
      <c r="V239" s="106">
        <f t="shared" si="788"/>
        <v>66633.230016929869</v>
      </c>
      <c r="W239" s="106">
        <f t="shared" si="788"/>
        <v>72244.4493867766</v>
      </c>
      <c r="X239" s="106">
        <f t="shared" si="788"/>
        <v>78132.3720117989</v>
      </c>
      <c r="Y239" s="106">
        <f t="shared" si="788"/>
        <v>84308.549989874431</v>
      </c>
      <c r="Z239" s="106">
        <f t="shared" si="788"/>
        <v>90784.979511823884</v>
      </c>
      <c r="AA239" s="106">
        <f t="shared" si="788"/>
        <v>97574.117110099411</v>
      </c>
      <c r="AB239" s="106">
        <f t="shared" si="788"/>
        <v>104688.89648271083</v>
      </c>
      <c r="AC239" s="106">
        <f t="shared" si="788"/>
        <v>112142.74591227985</v>
      </c>
      <c r="AD239" s="106">
        <f t="shared" si="788"/>
        <v>119949.60630078857</v>
      </c>
      <c r="AE239" s="106">
        <f t="shared" si="788"/>
        <v>128123.94984128674</v>
      </c>
      <c r="AF239" s="106">
        <f t="shared" si="788"/>
        <v>136680.79934854413</v>
      </c>
      <c r="AG239" s="106">
        <f t="shared" si="788"/>
        <v>145635.74827137977</v>
      </c>
      <c r="AH239" s="106">
        <f t="shared" si="788"/>
        <v>164755.29475694071</v>
      </c>
      <c r="AI239" s="106">
        <f t="shared" si="788"/>
        <v>184890.94185819113</v>
      </c>
      <c r="AJ239" s="106">
        <f t="shared" si="788"/>
        <v>206086.44802023529</v>
      </c>
      <c r="AK239" s="106">
        <f t="shared" si="788"/>
        <v>228387.28270432973</v>
      </c>
      <c r="AL239" s="106">
        <f t="shared" si="788"/>
        <v>251840.68966625162</v>
      </c>
      <c r="AM239" s="106">
        <f t="shared" si="788"/>
        <v>276495.75249145494</v>
      </c>
      <c r="AN239" s="106">
        <f t="shared" si="788"/>
        <v>302403.46246547083</v>
      </c>
      <c r="AO239" s="106">
        <f t="shared" si="788"/>
        <v>329616.78886068537</v>
      </c>
      <c r="AP239" s="106">
        <f t="shared" si="788"/>
        <v>358190.75172339386</v>
      </c>
      <c r="AQ239" s="106">
        <f t="shared" si="788"/>
        <v>388182.49724789028</v>
      </c>
      <c r="AR239" s="106">
        <f t="shared" si="788"/>
        <v>426371.17367882346</v>
      </c>
      <c r="AS239" s="106">
        <f t="shared" si="788"/>
        <v>466501.80644808954</v>
      </c>
      <c r="AT239" s="106">
        <f t="shared" si="788"/>
        <v>508656.54312720068</v>
      </c>
      <c r="AU239" s="106">
        <f t="shared" si="788"/>
        <v>552920.71238125523</v>
      </c>
      <c r="AV239" s="106">
        <f t="shared" si="788"/>
        <v>599382.94090173859</v>
      </c>
      <c r="AW239" s="106">
        <f t="shared" si="788"/>
        <v>648135.2744923078</v>
      </c>
      <c r="AX239" s="106">
        <f t="shared" si="788"/>
        <v>699273.30345149955</v>
      </c>
      <c r="AY239" s="106">
        <f t="shared" si="788"/>
        <v>752896.29240119981</v>
      </c>
      <c r="AZ239" s="106">
        <f t="shared" si="788"/>
        <v>775483.18117323588</v>
      </c>
      <c r="BA239" s="46">
        <f t="shared" si="777"/>
        <v>9831231.688486537</v>
      </c>
    </row>
    <row r="240" spans="1:53">
      <c r="A240" s="87" t="s">
        <v>15</v>
      </c>
      <c r="B240" s="87"/>
      <c r="C240" s="106">
        <f t="shared" ref="C240:AZ240" si="789">C146*C$178</f>
        <v>0</v>
      </c>
      <c r="D240" s="106">
        <f t="shared" si="789"/>
        <v>0</v>
      </c>
      <c r="E240" s="106">
        <f t="shared" si="789"/>
        <v>0</v>
      </c>
      <c r="F240" s="106">
        <f t="shared" si="789"/>
        <v>5900.7258000000002</v>
      </c>
      <c r="G240" s="106">
        <f t="shared" si="789"/>
        <v>12155.495148000002</v>
      </c>
      <c r="H240" s="106">
        <f t="shared" si="789"/>
        <v>18780.240003660001</v>
      </c>
      <c r="I240" s="106">
        <f t="shared" si="789"/>
        <v>25791.529605026404</v>
      </c>
      <c r="J240" s="106">
        <f t="shared" si="789"/>
        <v>33206.594366471494</v>
      </c>
      <c r="K240" s="106">
        <f t="shared" si="789"/>
        <v>41043.35063695877</v>
      </c>
      <c r="L240" s="106">
        <f t="shared" si="789"/>
        <v>49320.426348745459</v>
      </c>
      <c r="M240" s="106">
        <f t="shared" si="789"/>
        <v>58057.187587666078</v>
      </c>
      <c r="N240" s="106">
        <f t="shared" si="789"/>
        <v>65751.108859411179</v>
      </c>
      <c r="O240" s="106">
        <f t="shared" si="789"/>
        <v>73854.413938632089</v>
      </c>
      <c r="P240" s="106">
        <f t="shared" si="789"/>
        <v>82384.741324632792</v>
      </c>
      <c r="Q240" s="106">
        <f t="shared" si="789"/>
        <v>91360.419381248765</v>
      </c>
      <c r="R240" s="106">
        <f t="shared" si="789"/>
        <v>100800.49185406952</v>
      </c>
      <c r="S240" s="106">
        <f t="shared" si="789"/>
        <v>110724.7442978164</v>
      </c>
      <c r="T240" s="106">
        <f t="shared" si="789"/>
        <v>121153.73144551943</v>
      </c>
      <c r="U240" s="106">
        <f t="shared" si="789"/>
        <v>132108.8055522166</v>
      </c>
      <c r="V240" s="106">
        <f t="shared" si="789"/>
        <v>143612.14574701464</v>
      </c>
      <c r="W240" s="106">
        <f t="shared" si="789"/>
        <v>155686.78842850358</v>
      </c>
      <c r="X240" s="106">
        <f t="shared" si="789"/>
        <v>168356.65873970953</v>
      </c>
      <c r="Y240" s="106">
        <f t="shared" si="789"/>
        <v>181646.60316000221</v>
      </c>
      <c r="Z240" s="106">
        <f t="shared" si="789"/>
        <v>195582.42325264667</v>
      </c>
      <c r="AA240" s="106">
        <f t="shared" si="789"/>
        <v>210190.91060800583</v>
      </c>
      <c r="AB240" s="106">
        <f t="shared" si="789"/>
        <v>225499.88302375912</v>
      </c>
      <c r="AC240" s="106">
        <f t="shared" si="789"/>
        <v>241538.22196491045</v>
      </c>
      <c r="AD240" s="106">
        <f t="shared" si="789"/>
        <v>258335.91134780945</v>
      </c>
      <c r="AE240" s="106">
        <f t="shared" si="789"/>
        <v>275924.07769391395</v>
      </c>
      <c r="AF240" s="106">
        <f t="shared" si="789"/>
        <v>294335.03170057171</v>
      </c>
      <c r="AG240" s="106">
        <f t="shared" si="789"/>
        <v>313602.31127770443</v>
      </c>
      <c r="AH240" s="106">
        <f t="shared" si="789"/>
        <v>355261.41707073257</v>
      </c>
      <c r="AI240" s="106">
        <f t="shared" si="789"/>
        <v>399137.82713119255</v>
      </c>
      <c r="AJ240" s="106">
        <f t="shared" si="789"/>
        <v>445327.08651991643</v>
      </c>
      <c r="AK240" s="106">
        <f t="shared" si="789"/>
        <v>493928.47742754564</v>
      </c>
      <c r="AL240" s="106">
        <f t="shared" si="789"/>
        <v>545045.15741176473</v>
      </c>
      <c r="AM240" s="106">
        <f t="shared" si="789"/>
        <v>598784.30256535218</v>
      </c>
      <c r="AN240" s="106">
        <f t="shared" si="789"/>
        <v>655257.25578648422</v>
      </c>
      <c r="AO240" s="106">
        <f t="shared" si="789"/>
        <v>714579.68032857531</v>
      </c>
      <c r="AP240" s="106">
        <f t="shared" si="789"/>
        <v>776871.71881298418</v>
      </c>
      <c r="AQ240" s="106">
        <f t="shared" si="789"/>
        <v>842258.15789416188</v>
      </c>
      <c r="AR240" s="106">
        <f t="shared" si="789"/>
        <v>925316.16415404237</v>
      </c>
      <c r="AS240" s="106">
        <f t="shared" si="789"/>
        <v>1012599.618447411</v>
      </c>
      <c r="AT240" s="106">
        <f t="shared" si="789"/>
        <v>1104287.2954506432</v>
      </c>
      <c r="AU240" s="106">
        <f t="shared" si="789"/>
        <v>1200564.8934174667</v>
      </c>
      <c r="AV240" s="106">
        <f t="shared" si="789"/>
        <v>1301625.2886963938</v>
      </c>
      <c r="AW240" s="106">
        <f t="shared" si="789"/>
        <v>1407668.7992879811</v>
      </c>
      <c r="AX240" s="106">
        <f t="shared" si="789"/>
        <v>1518903.4577552367</v>
      </c>
      <c r="AY240" s="106">
        <f t="shared" si="789"/>
        <v>1635545.2938111685</v>
      </c>
      <c r="AZ240" s="106">
        <f t="shared" si="789"/>
        <v>1684611.6526255035</v>
      </c>
      <c r="BA240" s="46">
        <f t="shared" si="777"/>
        <v>21304278.517689183</v>
      </c>
    </row>
    <row r="241" spans="1:54">
      <c r="A241" s="87" t="s">
        <v>16</v>
      </c>
      <c r="B241" s="87"/>
      <c r="C241" s="106">
        <f t="shared" ref="C241:AZ241" si="790">C147*C$178</f>
        <v>0</v>
      </c>
      <c r="D241" s="106">
        <f t="shared" si="790"/>
        <v>0</v>
      </c>
      <c r="E241" s="106">
        <f t="shared" si="790"/>
        <v>0</v>
      </c>
      <c r="F241" s="106">
        <f t="shared" si="790"/>
        <v>3933.8172</v>
      </c>
      <c r="G241" s="106">
        <f t="shared" si="790"/>
        <v>8103.6634320000012</v>
      </c>
      <c r="H241" s="106">
        <f t="shared" si="790"/>
        <v>12520.160002440001</v>
      </c>
      <c r="I241" s="106">
        <f t="shared" si="790"/>
        <v>17194.353070017602</v>
      </c>
      <c r="J241" s="106">
        <f t="shared" si="790"/>
        <v>22137.729577647664</v>
      </c>
      <c r="K241" s="106">
        <f t="shared" si="790"/>
        <v>27362.233757972514</v>
      </c>
      <c r="L241" s="106">
        <f t="shared" si="790"/>
        <v>32880.284232496968</v>
      </c>
      <c r="M241" s="106">
        <f t="shared" si="790"/>
        <v>38704.791725110721</v>
      </c>
      <c r="N241" s="106">
        <f t="shared" si="790"/>
        <v>43880.213701964938</v>
      </c>
      <c r="O241" s="106">
        <f t="shared" si="790"/>
        <v>49331.3266848778</v>
      </c>
      <c r="P241" s="106">
        <f t="shared" si="790"/>
        <v>55070.014254433678</v>
      </c>
      <c r="Q241" s="106">
        <f t="shared" si="790"/>
        <v>61108.62488414652</v>
      </c>
      <c r="R241" s="106">
        <f t="shared" si="790"/>
        <v>67459.989138813136</v>
      </c>
      <c r="S241" s="106">
        <f t="shared" si="790"/>
        <v>74137.437486364026</v>
      </c>
      <c r="T241" s="106">
        <f t="shared" si="790"/>
        <v>81154.818744543023</v>
      </c>
      <c r="U241" s="106">
        <f t="shared" si="790"/>
        <v>88526.519184475037</v>
      </c>
      <c r="V241" s="106">
        <f t="shared" si="790"/>
        <v>96267.482313932895</v>
      </c>
      <c r="W241" s="106">
        <f t="shared" si="790"/>
        <v>104393.22936389218</v>
      </c>
      <c r="X241" s="106">
        <f t="shared" si="790"/>
        <v>112919.88050276651</v>
      </c>
      <c r="Y241" s="106">
        <f t="shared" si="790"/>
        <v>121864.17680354578</v>
      </c>
      <c r="Z241" s="106">
        <f t="shared" si="790"/>
        <v>131243.5029899193</v>
      </c>
      <c r="AA241" s="106">
        <f t="shared" si="790"/>
        <v>141075.91098835206</v>
      </c>
      <c r="AB241" s="106">
        <f t="shared" si="790"/>
        <v>151380.14431399986</v>
      </c>
      <c r="AC241" s="106">
        <f t="shared" si="790"/>
        <v>162175.66331929702</v>
      </c>
      <c r="AD241" s="106">
        <f t="shared" si="790"/>
        <v>173482.67133502939</v>
      </c>
      <c r="AE241" s="106">
        <f t="shared" si="790"/>
        <v>185322.14173471832</v>
      </c>
      <c r="AF241" s="106">
        <f t="shared" si="790"/>
        <v>197715.8459541871</v>
      </c>
      <c r="AG241" s="106">
        <f t="shared" si="790"/>
        <v>210686.38249926272</v>
      </c>
      <c r="AH241" s="106">
        <f t="shared" si="790"/>
        <v>238757.67297857115</v>
      </c>
      <c r="AI241" s="106">
        <f t="shared" si="790"/>
        <v>268323.62314238882</v>
      </c>
      <c r="AJ241" s="106">
        <f t="shared" si="790"/>
        <v>299448.64841035474</v>
      </c>
      <c r="AK241" s="106">
        <f t="shared" si="790"/>
        <v>332199.68393357052</v>
      </c>
      <c r="AL241" s="106">
        <f t="shared" si="790"/>
        <v>366646.27780460991</v>
      </c>
      <c r="AM241" s="106">
        <f t="shared" si="790"/>
        <v>402860.68759237148</v>
      </c>
      <c r="AN241" s="106">
        <f t="shared" si="790"/>
        <v>440917.98031737457</v>
      </c>
      <c r="AO241" s="106">
        <f t="shared" si="790"/>
        <v>480896.13598704466</v>
      </c>
      <c r="AP241" s="106">
        <f t="shared" si="790"/>
        <v>522876.15481460944</v>
      </c>
      <c r="AQ241" s="106">
        <f t="shared" si="790"/>
        <v>566942.16824943968</v>
      </c>
      <c r="AR241" s="106">
        <f t="shared" si="790"/>
        <v>622925.26083572791</v>
      </c>
      <c r="AS241" s="106">
        <f t="shared" si="790"/>
        <v>681757.0910257689</v>
      </c>
      <c r="AT241" s="106">
        <f t="shared" si="790"/>
        <v>743558.19829246018</v>
      </c>
      <c r="AU241" s="106">
        <f t="shared" si="790"/>
        <v>808453.79061322974</v>
      </c>
      <c r="AV241" s="106">
        <f t="shared" si="790"/>
        <v>876573.91609478241</v>
      </c>
      <c r="AW241" s="106">
        <f t="shared" si="790"/>
        <v>948053.64069367619</v>
      </c>
      <c r="AX241" s="106">
        <f t="shared" si="790"/>
        <v>1023033.2322440183</v>
      </c>
      <c r="AY241" s="106">
        <f t="shared" si="790"/>
        <v>1101658.3510107568</v>
      </c>
      <c r="AZ241" s="106">
        <f t="shared" si="790"/>
        <v>1134708.1015410793</v>
      </c>
      <c r="BA241" s="46">
        <f t="shared" si="777"/>
        <v>14332623.62477804</v>
      </c>
    </row>
    <row r="242" spans="1:54">
      <c r="A242" s="87" t="s">
        <v>17</v>
      </c>
      <c r="B242" s="87"/>
      <c r="C242" s="106">
        <f t="shared" ref="C242:AZ242" si="791">C148*C$178</f>
        <v>0</v>
      </c>
      <c r="D242" s="106">
        <f t="shared" si="791"/>
        <v>0</v>
      </c>
      <c r="E242" s="106">
        <f t="shared" si="791"/>
        <v>0</v>
      </c>
      <c r="F242" s="106">
        <f t="shared" si="791"/>
        <v>2185.4540000000002</v>
      </c>
      <c r="G242" s="106">
        <f t="shared" si="791"/>
        <v>4502.0352400000002</v>
      </c>
      <c r="H242" s="106">
        <f t="shared" si="791"/>
        <v>6955.6444458000005</v>
      </c>
      <c r="I242" s="106">
        <f t="shared" si="791"/>
        <v>9552.4183722320013</v>
      </c>
      <c r="J242" s="106">
        <f t="shared" si="791"/>
        <v>12298.738654248702</v>
      </c>
      <c r="K242" s="106">
        <f t="shared" si="791"/>
        <v>15201.240976651396</v>
      </c>
      <c r="L242" s="106">
        <f t="shared" si="791"/>
        <v>18266.824573609429</v>
      </c>
      <c r="M242" s="106">
        <f t="shared" si="791"/>
        <v>21502.662069505957</v>
      </c>
      <c r="N242" s="106">
        <f t="shared" si="791"/>
        <v>24362.516124750247</v>
      </c>
      <c r="O242" s="106">
        <f t="shared" si="791"/>
        <v>27374.609027446644</v>
      </c>
      <c r="P242" s="106">
        <f t="shared" si="791"/>
        <v>30545.501239792549</v>
      </c>
      <c r="Q242" s="106">
        <f t="shared" si="791"/>
        <v>33882.009836754507</v>
      </c>
      <c r="R242" s="106">
        <f t="shared" si="791"/>
        <v>37391.217998418368</v>
      </c>
      <c r="S242" s="106">
        <f t="shared" si="791"/>
        <v>41080.484840928984</v>
      </c>
      <c r="T242" s="106">
        <f t="shared" si="791"/>
        <v>44957.455597791653</v>
      </c>
      <c r="U242" s="106">
        <f t="shared" si="791"/>
        <v>49030.07216370925</v>
      </c>
      <c r="V242" s="106">
        <f t="shared" si="791"/>
        <v>53306.584013543899</v>
      </c>
      <c r="W242" s="106">
        <f t="shared" si="791"/>
        <v>57795.559509421284</v>
      </c>
      <c r="X242" s="106">
        <f t="shared" si="791"/>
        <v>62505.897609439118</v>
      </c>
      <c r="Y242" s="106">
        <f t="shared" si="791"/>
        <v>67446.839991899556</v>
      </c>
      <c r="Z242" s="106">
        <f t="shared" si="791"/>
        <v>72627.983609459116</v>
      </c>
      <c r="AA242" s="106">
        <f t="shared" si="791"/>
        <v>78059.293688079531</v>
      </c>
      <c r="AB242" s="106">
        <f t="shared" si="791"/>
        <v>83751.11718616866</v>
      </c>
      <c r="AC242" s="106">
        <f t="shared" si="791"/>
        <v>89714.196729823874</v>
      </c>
      <c r="AD242" s="106">
        <f t="shared" si="791"/>
        <v>95959.685040630851</v>
      </c>
      <c r="AE242" s="106">
        <f t="shared" si="791"/>
        <v>102499.15987302939</v>
      </c>
      <c r="AF242" s="106">
        <f t="shared" si="791"/>
        <v>109344.63947883529</v>
      </c>
      <c r="AG242" s="106">
        <f t="shared" si="791"/>
        <v>116508.59861710381</v>
      </c>
      <c r="AH242" s="106">
        <f t="shared" si="791"/>
        <v>132254.25026771115</v>
      </c>
      <c r="AI242" s="106">
        <f t="shared" si="791"/>
        <v>148839.78327859956</v>
      </c>
      <c r="AJ242" s="106">
        <f t="shared" si="791"/>
        <v>166301.4194449003</v>
      </c>
      <c r="AK242" s="106">
        <f t="shared" si="791"/>
        <v>184676.79797622835</v>
      </c>
      <c r="AL242" s="106">
        <f t="shared" si="791"/>
        <v>204005.02794193567</v>
      </c>
      <c r="AM242" s="106">
        <f t="shared" si="791"/>
        <v>224326.74258740686</v>
      </c>
      <c r="AN242" s="106">
        <f t="shared" si="791"/>
        <v>245684.15558645854</v>
      </c>
      <c r="AO242" s="106">
        <f t="shared" si="791"/>
        <v>268121.11929712468</v>
      </c>
      <c r="AP242" s="106">
        <f t="shared" si="791"/>
        <v>291683.18509040296</v>
      </c>
      <c r="AQ242" s="106">
        <f t="shared" si="791"/>
        <v>316417.66582391056</v>
      </c>
      <c r="AR242" s="106">
        <f t="shared" si="791"/>
        <v>347749.53881606169</v>
      </c>
      <c r="AS242" s="106">
        <f t="shared" si="791"/>
        <v>380676.5482885004</v>
      </c>
      <c r="AT242" s="106">
        <f t="shared" si="791"/>
        <v>415266.20374435093</v>
      </c>
      <c r="AU242" s="106">
        <f t="shared" si="791"/>
        <v>451588.62963409291</v>
      </c>
      <c r="AV242" s="106">
        <f t="shared" si="791"/>
        <v>489716.66149384953</v>
      </c>
      <c r="AW242" s="106">
        <f t="shared" si="791"/>
        <v>529725.94549852086</v>
      </c>
      <c r="AX242" s="106">
        <f t="shared" si="791"/>
        <v>571695.04154812789</v>
      </c>
      <c r="AY242" s="106">
        <f t="shared" si="791"/>
        <v>615705.53000976273</v>
      </c>
      <c r="AZ242" s="106">
        <f t="shared" si="791"/>
        <v>634176.69591005566</v>
      </c>
      <c r="BA242" s="46">
        <f t="shared" si="777"/>
        <v>7987219.3827470765</v>
      </c>
    </row>
    <row r="243" spans="1:54">
      <c r="A243" s="87" t="s">
        <v>18</v>
      </c>
      <c r="B243" s="87"/>
      <c r="C243" s="106">
        <f t="shared" ref="C243:AZ243" si="792">C149*C$178</f>
        <v>0</v>
      </c>
      <c r="D243" s="106">
        <f t="shared" si="792"/>
        <v>0</v>
      </c>
      <c r="E243" s="106">
        <f t="shared" si="792"/>
        <v>0</v>
      </c>
      <c r="F243" s="106">
        <f t="shared" si="792"/>
        <v>5682.1804000000002</v>
      </c>
      <c r="G243" s="106">
        <f t="shared" si="792"/>
        <v>11705.291624000001</v>
      </c>
      <c r="H243" s="106">
        <f t="shared" si="792"/>
        <v>18084.675559080002</v>
      </c>
      <c r="I243" s="106">
        <f t="shared" si="792"/>
        <v>24836.287767803202</v>
      </c>
      <c r="J243" s="106">
        <f t="shared" si="792"/>
        <v>31976.720501046624</v>
      </c>
      <c r="K243" s="106">
        <f t="shared" si="792"/>
        <v>39523.226539293632</v>
      </c>
      <c r="L243" s="106">
        <f t="shared" si="792"/>
        <v>47493.743891384511</v>
      </c>
      <c r="M243" s="106">
        <f t="shared" si="792"/>
        <v>55906.921380715481</v>
      </c>
      <c r="N243" s="106">
        <f t="shared" si="792"/>
        <v>63259.48789210718</v>
      </c>
      <c r="O243" s="106">
        <f t="shared" si="792"/>
        <v>71002.892164939723</v>
      </c>
      <c r="P243" s="106">
        <f t="shared" si="792"/>
        <v>79153.96715503934</v>
      </c>
      <c r="Q243" s="106">
        <f t="shared" si="792"/>
        <v>87730.204041596488</v>
      </c>
      <c r="R243" s="106">
        <f t="shared" si="792"/>
        <v>96749.776570907532</v>
      </c>
      <c r="S243" s="106">
        <f t="shared" si="792"/>
        <v>106231.5662683398</v>
      </c>
      <c r="T243" s="106">
        <f t="shared" si="792"/>
        <v>116195.18854870417</v>
      </c>
      <c r="U243" s="106">
        <f t="shared" si="792"/>
        <v>126661.0197562489</v>
      </c>
      <c r="V243" s="106">
        <f t="shared" si="792"/>
        <v>137650.2251665525</v>
      </c>
      <c r="W243" s="106">
        <f t="shared" si="792"/>
        <v>149184.78798369368</v>
      </c>
      <c r="X243" s="106">
        <f t="shared" si="792"/>
        <v>161287.53936721344</v>
      </c>
      <c r="Y243" s="106">
        <f t="shared" si="792"/>
        <v>173982.18952455907</v>
      </c>
      <c r="Z243" s="106">
        <f t="shared" si="792"/>
        <v>187293.35990591493</v>
      </c>
      <c r="AA243" s="106">
        <f t="shared" si="792"/>
        <v>201246.61653958005</v>
      </c>
      <c r="AB243" s="106">
        <f t="shared" si="792"/>
        <v>215868.50454734973</v>
      </c>
      <c r="AC243" s="106">
        <f t="shared" si="792"/>
        <v>231186.5838807</v>
      </c>
      <c r="AD243" s="106">
        <f t="shared" si="792"/>
        <v>247229.46631995865</v>
      </c>
      <c r="AE243" s="106">
        <f t="shared" si="792"/>
        <v>264026.85378008016</v>
      </c>
      <c r="AF243" s="106">
        <f t="shared" si="792"/>
        <v>281609.57796812104</v>
      </c>
      <c r="AG243" s="106">
        <f t="shared" si="792"/>
        <v>300009.64143904229</v>
      </c>
      <c r="AH243" s="106">
        <f t="shared" si="792"/>
        <v>340010.92696424795</v>
      </c>
      <c r="AI243" s="106">
        <f t="shared" si="792"/>
        <v>382142.28094367083</v>
      </c>
      <c r="AJ243" s="106">
        <f t="shared" si="792"/>
        <v>426495.5063275912</v>
      </c>
      <c r="AK243" s="106">
        <f t="shared" si="792"/>
        <v>473165.99718169752</v>
      </c>
      <c r="AL243" s="106">
        <f t="shared" si="792"/>
        <v>522252.87153135531</v>
      </c>
      <c r="AM243" s="106">
        <f t="shared" si="792"/>
        <v>573859.1089445292</v>
      </c>
      <c r="AN243" s="106">
        <f t="shared" si="792"/>
        <v>628091.69301811513</v>
      </c>
      <c r="AO243" s="106">
        <f t="shared" si="792"/>
        <v>685061.7589380662</v>
      </c>
      <c r="AP243" s="106">
        <f t="shared" si="792"/>
        <v>744884.74628949806</v>
      </c>
      <c r="AQ243" s="106">
        <f t="shared" si="792"/>
        <v>807680.55729897169</v>
      </c>
      <c r="AR243" s="106">
        <f t="shared" si="792"/>
        <v>887349.30629296519</v>
      </c>
      <c r="AS243" s="106">
        <f t="shared" si="792"/>
        <v>971071.26772502915</v>
      </c>
      <c r="AT243" s="106">
        <f t="shared" si="792"/>
        <v>1059017.9324673533</v>
      </c>
      <c r="AU243" s="106">
        <f t="shared" si="792"/>
        <v>1151367.4329532646</v>
      </c>
      <c r="AV243" s="106">
        <f t="shared" si="792"/>
        <v>1248304.7873291099</v>
      </c>
      <c r="AW243" s="106">
        <f t="shared" si="792"/>
        <v>1350022.1522778478</v>
      </c>
      <c r="AX243" s="106">
        <f t="shared" si="792"/>
        <v>1456719.084814914</v>
      </c>
      <c r="AY243" s="106">
        <f t="shared" si="792"/>
        <v>1568602.813367154</v>
      </c>
      <c r="AZ243" s="106">
        <f t="shared" si="792"/>
        <v>1615660.8977681687</v>
      </c>
      <c r="BA243" s="46">
        <f t="shared" si="777"/>
        <v>20424529.618917525</v>
      </c>
    </row>
    <row r="244" spans="1:54">
      <c r="A244" s="87" t="s">
        <v>19</v>
      </c>
      <c r="B244" s="87"/>
      <c r="C244" s="106">
        <f t="shared" ref="C244:AZ245" si="793">C150*C$178</f>
        <v>0</v>
      </c>
      <c r="D244" s="106">
        <f t="shared" si="793"/>
        <v>0</v>
      </c>
      <c r="E244" s="106">
        <f t="shared" si="793"/>
        <v>0</v>
      </c>
      <c r="F244" s="106">
        <f t="shared" si="793"/>
        <v>8851.0887000000002</v>
      </c>
      <c r="G244" s="106">
        <f t="shared" si="793"/>
        <v>18233.242722000003</v>
      </c>
      <c r="H244" s="106">
        <f t="shared" si="793"/>
        <v>28170.360005490002</v>
      </c>
      <c r="I244" s="106">
        <f t="shared" si="793"/>
        <v>38687.294407539601</v>
      </c>
      <c r="J244" s="106">
        <f t="shared" si="793"/>
        <v>49809.891549707245</v>
      </c>
      <c r="K244" s="106">
        <f t="shared" si="793"/>
        <v>61565.025955438156</v>
      </c>
      <c r="L244" s="106">
        <f t="shared" si="793"/>
        <v>73980.639523118181</v>
      </c>
      <c r="M244" s="106">
        <f t="shared" si="793"/>
        <v>87085.781381499124</v>
      </c>
      <c r="N244" s="106">
        <f t="shared" si="793"/>
        <v>98695.874982652997</v>
      </c>
      <c r="O244" s="106">
        <f t="shared" si="793"/>
        <v>110924.19699663275</v>
      </c>
      <c r="P244" s="106">
        <f t="shared" si="793"/>
        <v>123797.39204396692</v>
      </c>
      <c r="Q244" s="106">
        <f t="shared" si="793"/>
        <v>137343.14701684416</v>
      </c>
      <c r="R244" s="106">
        <f t="shared" si="793"/>
        <v>151590.22963525448</v>
      </c>
      <c r="S244" s="106">
        <f t="shared" si="793"/>
        <v>166568.52837845424</v>
      </c>
      <c r="T244" s="106">
        <f t="shared" si="793"/>
        <v>182309.09383957426</v>
      </c>
      <c r="U244" s="106">
        <f t="shared" si="793"/>
        <v>198844.18155282084</v>
      </c>
      <c r="V244" s="106">
        <f t="shared" si="793"/>
        <v>216207.29634440667</v>
      </c>
      <c r="W244" s="106">
        <f t="shared" si="793"/>
        <v>234433.23826009006</v>
      </c>
      <c r="X244" s="106">
        <f t="shared" si="793"/>
        <v>253558.15012400452</v>
      </c>
      <c r="Y244" s="106">
        <f t="shared" si="793"/>
        <v>273619.56678531977</v>
      </c>
      <c r="Z244" s="106">
        <f t="shared" si="793"/>
        <v>294656.46611120232</v>
      </c>
      <c r="AA244" s="106">
        <f t="shared" si="793"/>
        <v>316709.32178653101</v>
      </c>
      <c r="AB244" s="106">
        <f t="shared" si="793"/>
        <v>339820.15798287932</v>
      </c>
      <c r="AC244" s="106">
        <f t="shared" si="793"/>
        <v>364032.60596140072</v>
      </c>
      <c r="AD244" s="106">
        <f t="shared" si="793"/>
        <v>389391.96267644881</v>
      </c>
      <c r="AE244" s="106">
        <f t="shared" si="793"/>
        <v>415945.25144903449</v>
      </c>
      <c r="AF244" s="106">
        <f t="shared" si="793"/>
        <v>443741.28478156647</v>
      </c>
      <c r="AG244" s="106">
        <f t="shared" si="793"/>
        <v>472830.72938774631</v>
      </c>
      <c r="AH244" s="106">
        <f t="shared" si="793"/>
        <v>535767.21800322307</v>
      </c>
      <c r="AI244" s="106">
        <f t="shared" si="793"/>
        <v>602054.34827917942</v>
      </c>
      <c r="AJ244" s="106">
        <f t="shared" si="793"/>
        <v>671836.51587549038</v>
      </c>
      <c r="AK244" s="106">
        <f t="shared" si="793"/>
        <v>745263.76461412862</v>
      </c>
      <c r="AL244" s="106">
        <f t="shared" si="793"/>
        <v>822491.9954127972</v>
      </c>
      <c r="AM244" s="106">
        <f t="shared" si="793"/>
        <v>903683.18267123331</v>
      </c>
      <c r="AN244" s="106">
        <f t="shared" si="793"/>
        <v>989005.59836930386</v>
      </c>
      <c r="AO244" s="106">
        <f t="shared" si="793"/>
        <v>1078634.0441448546</v>
      </c>
      <c r="AP244" s="106">
        <f t="shared" si="793"/>
        <v>1172750.0916284062</v>
      </c>
      <c r="AQ244" s="106">
        <f t="shared" si="793"/>
        <v>1271542.3313212404</v>
      </c>
      <c r="AR244" s="106">
        <f t="shared" si="793"/>
        <v>1397045.973330613</v>
      </c>
      <c r="AS244" s="106">
        <f t="shared" si="793"/>
        <v>1528935.4457623588</v>
      </c>
      <c r="AT244" s="106">
        <f t="shared" si="793"/>
        <v>1667480.9451640118</v>
      </c>
      <c r="AU244" s="106">
        <f t="shared" si="793"/>
        <v>1812963.132628578</v>
      </c>
      <c r="AV244" s="106">
        <f t="shared" si="793"/>
        <v>1965673.5184903704</v>
      </c>
      <c r="AW244" s="106">
        <f t="shared" si="793"/>
        <v>2125914.8606845047</v>
      </c>
      <c r="AX244" s="106">
        <f t="shared" si="793"/>
        <v>2294001.5772436457</v>
      </c>
      <c r="AY244" s="106">
        <f t="shared" si="793"/>
        <v>2470260.1734217196</v>
      </c>
      <c r="AZ244" s="106">
        <f t="shared" si="793"/>
        <v>2544367.9786243709</v>
      </c>
      <c r="BA244" s="46">
        <f t="shared" si="777"/>
        <v>32151074.696011655</v>
      </c>
    </row>
    <row r="245" spans="1:54">
      <c r="A245" s="87" t="s">
        <v>20</v>
      </c>
      <c r="B245" s="87"/>
      <c r="C245" s="106">
        <f>C151*C$178</f>
        <v>0</v>
      </c>
      <c r="D245" s="106">
        <f t="shared" si="793"/>
        <v>0</v>
      </c>
      <c r="E245" s="106">
        <f t="shared" si="793"/>
        <v>0</v>
      </c>
      <c r="F245" s="106">
        <f t="shared" si="793"/>
        <v>2622.5448000000001</v>
      </c>
      <c r="G245" s="106">
        <f t="shared" si="793"/>
        <v>5402.4422880000011</v>
      </c>
      <c r="H245" s="106">
        <f t="shared" si="793"/>
        <v>8346.7733349600003</v>
      </c>
      <c r="I245" s="106">
        <f t="shared" si="793"/>
        <v>11462.9020466784</v>
      </c>
      <c r="J245" s="106">
        <f t="shared" si="793"/>
        <v>14758.486385098442</v>
      </c>
      <c r="K245" s="106">
        <f t="shared" si="793"/>
        <v>18241.489171981677</v>
      </c>
      <c r="L245" s="106">
        <f t="shared" si="793"/>
        <v>21920.189488331314</v>
      </c>
      <c r="M245" s="106">
        <f t="shared" si="793"/>
        <v>25803.194483407147</v>
      </c>
      <c r="N245" s="106">
        <f t="shared" si="793"/>
        <v>29207.334672285808</v>
      </c>
      <c r="O245" s="106">
        <f t="shared" si="793"/>
        <v>32792.500397462121</v>
      </c>
      <c r="P245" s="106">
        <f t="shared" si="793"/>
        <v>36566.489464943967</v>
      </c>
      <c r="Q245" s="106">
        <f t="shared" si="793"/>
        <v>40537.404626117001</v>
      </c>
      <c r="R245" s="106">
        <f t="shared" si="793"/>
        <v>44713.664856441967</v>
      </c>
      <c r="S245" s="106">
        <f t="shared" si="793"/>
        <v>49104.017036422927</v>
      </c>
      <c r="T245" s="106">
        <f t="shared" si="793"/>
        <v>53717.548048831937</v>
      </c>
      <c r="U245" s="106">
        <f t="shared" si="793"/>
        <v>58563.697306652713</v>
      </c>
      <c r="V245" s="106">
        <f t="shared" si="793"/>
        <v>63652.269726698796</v>
      </c>
      <c r="W245" s="106">
        <f t="shared" si="793"/>
        <v>68993.449164371661</v>
      </c>
      <c r="X245" s="106">
        <f t="shared" si="793"/>
        <v>74597.812325550854</v>
      </c>
      <c r="Y245" s="106">
        <f t="shared" si="793"/>
        <v>80476.343172152876</v>
      </c>
      <c r="Z245" s="106">
        <f t="shared" si="793"/>
        <v>86640.447838458014</v>
      </c>
      <c r="AA245" s="106">
        <f t="shared" si="793"/>
        <v>93101.970075886522</v>
      </c>
      <c r="AB245" s="106">
        <f t="shared" si="793"/>
        <v>99873.20724450612</v>
      </c>
      <c r="AC245" s="106">
        <f t="shared" si="793"/>
        <v>106966.92687017462</v>
      </c>
      <c r="AD245" s="106">
        <f t="shared" si="793"/>
        <v>114396.38378686317</v>
      </c>
      <c r="AE245" s="106">
        <f t="shared" si="793"/>
        <v>122175.33788436986</v>
      </c>
      <c r="AF245" s="106">
        <f t="shared" si="793"/>
        <v>130318.07248231879</v>
      </c>
      <c r="AG245" s="106">
        <f t="shared" si="793"/>
        <v>138839.41335204869</v>
      </c>
      <c r="AH245" s="106">
        <f t="shared" si="793"/>
        <v>157505.06175549721</v>
      </c>
      <c r="AI245" s="106">
        <f t="shared" si="793"/>
        <v>177165.69359113579</v>
      </c>
      <c r="AJ245" s="106">
        <f t="shared" si="793"/>
        <v>197864.20878133274</v>
      </c>
      <c r="AK245" s="106">
        <f t="shared" si="793"/>
        <v>219645.18575870947</v>
      </c>
      <c r="AL245" s="106">
        <f t="shared" si="793"/>
        <v>242554.94356682559</v>
      </c>
      <c r="AM245" s="106">
        <f t="shared" si="793"/>
        <v>266641.60617624584</v>
      </c>
      <c r="AN245" s="106">
        <f t="shared" si="793"/>
        <v>291955.16909302119</v>
      </c>
      <c r="AO245" s="106">
        <f t="shared" si="793"/>
        <v>318547.5683392444</v>
      </c>
      <c r="AP245" s="106">
        <f t="shared" si="793"/>
        <v>346472.75188805739</v>
      </c>
      <c r="AQ245" s="106">
        <f t="shared" si="793"/>
        <v>375786.75363829377</v>
      </c>
      <c r="AR245" s="106">
        <f t="shared" si="793"/>
        <v>413267.56786836317</v>
      </c>
      <c r="AS245" s="106">
        <f t="shared" si="793"/>
        <v>452659.0228739623</v>
      </c>
      <c r="AT245" s="106">
        <f t="shared" si="793"/>
        <v>494042.02436881582</v>
      </c>
      <c r="AU245" s="106">
        <f t="shared" si="793"/>
        <v>537500.61283277406</v>
      </c>
      <c r="AV245" s="106">
        <f t="shared" si="793"/>
        <v>583122.07878263784</v>
      </c>
      <c r="AW245" s="106">
        <f t="shared" si="793"/>
        <v>630997.08213794394</v>
      </c>
      <c r="AX245" s="106">
        <f t="shared" si="793"/>
        <v>681219.77582366404</v>
      </c>
      <c r="AY245" s="106">
        <f t="shared" si="793"/>
        <v>733887.93375660316</v>
      </c>
      <c r="AZ245" s="106">
        <f t="shared" si="793"/>
        <v>755904.5717693012</v>
      </c>
      <c r="BA245" s="46">
        <f t="shared" si="777"/>
        <v>9510531.9251334444</v>
      </c>
    </row>
    <row r="246" spans="1:54">
      <c r="A246" s="88" t="s">
        <v>87</v>
      </c>
      <c r="B246" s="90"/>
      <c r="C246" s="97">
        <f>SUM(C227:C245)</f>
        <v>0</v>
      </c>
      <c r="D246" s="97">
        <f t="shared" ref="D246" si="794">SUM(D227:D245)</f>
        <v>0</v>
      </c>
      <c r="E246" s="97">
        <f t="shared" ref="E246" si="795">SUM(E227:E245)</f>
        <v>0</v>
      </c>
      <c r="F246" s="97">
        <f t="shared" ref="F246" si="796">SUM(F227:F245)</f>
        <v>325086.28250000003</v>
      </c>
      <c r="G246" s="97">
        <f t="shared" ref="G246" si="797">SUM(G227:G245)</f>
        <v>669677.74194999994</v>
      </c>
      <c r="H246" s="97">
        <f t="shared" ref="H246" si="798">SUM(H227:H245)</f>
        <v>1034652.11131275</v>
      </c>
      <c r="I246" s="97">
        <f t="shared" ref="I246" si="799">SUM(I227:I245)</f>
        <v>1420922.2328695101</v>
      </c>
      <c r="J246" s="97">
        <f t="shared" ref="J246" si="800">SUM(J227:J245)</f>
        <v>1829437.3748194943</v>
      </c>
      <c r="K246" s="97">
        <f t="shared" ref="K246" si="801">SUM(K227:K245)</f>
        <v>2261184.5952768954</v>
      </c>
      <c r="L246" s="97">
        <f t="shared" ref="L246" si="802">SUM(L227:L245)</f>
        <v>2717190.1553244027</v>
      </c>
      <c r="M246" s="97">
        <f t="shared" ref="M246" si="803">SUM(M227:M245)</f>
        <v>3198520.9828390102</v>
      </c>
      <c r="N246" s="97">
        <f t="shared" ref="N246" si="804">SUM(N227:N245)</f>
        <v>3624201.1203307435</v>
      </c>
      <c r="O246" s="97">
        <f t="shared" ref="O246" si="805">SUM(O227:O245)</f>
        <v>4072543.3971874267</v>
      </c>
      <c r="P246" s="97">
        <f t="shared" ref="P246" si="806">SUM(P227:P245)</f>
        <v>4544524.4296472128</v>
      </c>
      <c r="Q246" s="97">
        <f t="shared" ref="Q246" si="807">SUM(Q227:Q245)</f>
        <v>5041159.0349971149</v>
      </c>
      <c r="R246" s="97">
        <f t="shared" ref="R246" si="808">SUM(R227:R245)</f>
        <v>5563501.6446813336</v>
      </c>
      <c r="S246" s="97">
        <f t="shared" ref="S246" si="809">SUM(S227:S245)</f>
        <v>6112647.7678151028</v>
      </c>
      <c r="T246" s="97">
        <f t="shared" ref="T246" si="810">SUM(T227:T245)</f>
        <v>6689735.5068566902</v>
      </c>
      <c r="U246" s="97">
        <f t="shared" ref="U246" si="811">SUM(U227:U245)</f>
        <v>7295947.1272497326</v>
      </c>
      <c r="V246" s="97">
        <f t="shared" ref="V246" si="812">SUM(V227:V245)</f>
        <v>7932510.6829101946</v>
      </c>
      <c r="W246" s="97">
        <f t="shared" ref="W246" si="813">SUM(W227:W245)</f>
        <v>8600701.6994957551</v>
      </c>
      <c r="X246" s="97">
        <f t="shared" ref="X246" si="814">SUM(X227:X245)</f>
        <v>9301844.9174618293</v>
      </c>
      <c r="Y246" s="97">
        <f t="shared" ref="Y246" si="815">SUM(Y227:Y245)</f>
        <v>10037316.096976323</v>
      </c>
      <c r="Z246" s="97">
        <f t="shared" ref="Z246" si="816">SUM(Z227:Z245)</f>
        <v>10808543.88683597</v>
      </c>
      <c r="AA246" s="97">
        <f t="shared" ref="AA246" si="817">SUM(AA227:AA245)</f>
        <v>11617011.759599922</v>
      </c>
      <c r="AB246" s="97">
        <f t="shared" ref="AB246" si="818">SUM(AB227:AB245)</f>
        <v>12464260.015231552</v>
      </c>
      <c r="AC246" s="97">
        <f t="shared" ref="AC246" si="819">SUM(AC227:AC245)</f>
        <v>13351887.855617445</v>
      </c>
      <c r="AD246" s="97">
        <f t="shared" ref="AD246" si="820">SUM(AD227:AD245)</f>
        <v>14281555.532412775</v>
      </c>
      <c r="AE246" s="97">
        <f t="shared" ref="AE246" si="821">SUM(AE227:AE245)</f>
        <v>15254986.570745775</v>
      </c>
      <c r="AF246" s="97">
        <f t="shared" ref="AF246" si="822">SUM(AF227:AF245)</f>
        <v>16273970.07139959</v>
      </c>
      <c r="AG246" s="97">
        <f t="shared" ref="AG246" si="823">SUM(AG227:AG245)</f>
        <v>17340363.094178952</v>
      </c>
      <c r="AH246" s="97">
        <f t="shared" ref="AH246" si="824">SUM(AH227:AH245)</f>
        <v>18672600.083165992</v>
      </c>
      <c r="AI246" s="97">
        <f t="shared" ref="AI246" si="825">SUM(AI227:AI245)</f>
        <v>20069164.964707498</v>
      </c>
      <c r="AJ246" s="97">
        <f t="shared" ref="AJ246" si="826">SUM(AJ227:AJ245)</f>
        <v>21532718.399066642</v>
      </c>
      <c r="AK246" s="97">
        <f t="shared" ref="AK246" si="827">SUM(AK227:AK245)</f>
        <v>23066022.791019108</v>
      </c>
      <c r="AL246" s="97">
        <f t="shared" ref="AL246" si="828">SUM(AL227:AL245)</f>
        <v>24671945.999929544</v>
      </c>
      <c r="AM246" s="97">
        <f t="shared" ref="AM246" si="829">SUM(AM227:AM245)</f>
        <v>26353465.180862702</v>
      </c>
      <c r="AN246" s="97">
        <f t="shared" ref="AN246" si="830">SUM(AN227:AN245)</f>
        <v>28113670.761251912</v>
      </c>
      <c r="AO246" s="97">
        <f t="shared" ref="AO246" si="831">SUM(AO227:AO245)</f>
        <v>29955770.557801683</v>
      </c>
      <c r="AP246" s="97">
        <f t="shared" ref="AP246" si="832">SUM(AP227:AP245)</f>
        <v>31883094.038459338</v>
      </c>
      <c r="AQ246" s="97">
        <f t="shared" ref="AQ246" si="833">SUM(AQ227:AQ245)</f>
        <v>33899096.734454416</v>
      </c>
      <c r="AR246" s="97">
        <f t="shared" ref="AR246" si="834">SUM(AR227:AR245)</f>
        <v>36153184.420952529</v>
      </c>
      <c r="AS246" s="97">
        <f t="shared" ref="AS246" si="835">SUM(AS227:AS245)</f>
        <v>38512008.18157953</v>
      </c>
      <c r="AT246" s="97">
        <f t="shared" ref="AT246" si="836">SUM(AT227:AT245)</f>
        <v>40979823.501865283</v>
      </c>
      <c r="AU246" s="97">
        <f t="shared" ref="AU246" si="837">SUM(AU227:AU245)</f>
        <v>43561046.934004761</v>
      </c>
      <c r="AV246" s="97">
        <f t="shared" ref="AV246" si="838">SUM(AV227:AV245)</f>
        <v>46260261.930920936</v>
      </c>
      <c r="AW246" s="97">
        <f t="shared" ref="AW246" si="839">SUM(AW227:AW245)</f>
        <v>49082224.885411479</v>
      </c>
      <c r="AX246" s="97">
        <f t="shared" ref="AX246" si="840">SUM(AX227:AX245)</f>
        <v>52031871.381433614</v>
      </c>
      <c r="AY246" s="97">
        <f>SUM(AY227:AY245)</f>
        <v>55114322.664820224</v>
      </c>
      <c r="AZ246" s="97">
        <f>SUM(AZ227:AZ245)</f>
        <v>56767752.344764821</v>
      </c>
      <c r="BA246" s="100">
        <f>SUM(BA227:BA245)</f>
        <v>880345929.44499552</v>
      </c>
      <c r="BB246" s="111"/>
    </row>
    <row r="247" spans="1:54">
      <c r="B247" s="2" t="s">
        <v>122</v>
      </c>
      <c r="C247" s="99">
        <f>NPV(0.04,C246:AZ246)</f>
        <v>214463022.83519208</v>
      </c>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c r="AN247" s="105"/>
      <c r="AO247" s="105"/>
      <c r="AP247" s="105"/>
      <c r="AQ247" s="105"/>
      <c r="AR247" s="105"/>
      <c r="AS247" s="105"/>
      <c r="AT247" s="105"/>
      <c r="AU247" s="105"/>
      <c r="AV247" s="105"/>
      <c r="AW247" s="105"/>
      <c r="AX247" s="105"/>
      <c r="AY247" s="105"/>
      <c r="AZ247" s="105"/>
    </row>
    <row r="248" spans="1:54">
      <c r="A248" s="2" t="s">
        <v>99</v>
      </c>
    </row>
    <row r="249" spans="1:54">
      <c r="A249" s="4" t="s">
        <v>0</v>
      </c>
      <c r="B249" s="4"/>
      <c r="C249" s="11">
        <v>1</v>
      </c>
      <c r="D249" s="11">
        <v>2</v>
      </c>
      <c r="E249" s="13">
        <v>3</v>
      </c>
      <c r="F249" s="13">
        <f>E249+1</f>
        <v>4</v>
      </c>
      <c r="G249" s="13">
        <f t="shared" ref="G249" si="841">F249+1</f>
        <v>5</v>
      </c>
      <c r="H249" s="13">
        <f t="shared" ref="H249" si="842">G249+1</f>
        <v>6</v>
      </c>
      <c r="I249" s="13">
        <f t="shared" ref="I249" si="843">H249+1</f>
        <v>7</v>
      </c>
      <c r="J249" s="13">
        <f t="shared" ref="J249" si="844">I249+1</f>
        <v>8</v>
      </c>
      <c r="K249" s="13">
        <f t="shared" ref="K249" si="845">J249+1</f>
        <v>9</v>
      </c>
      <c r="L249" s="13">
        <f t="shared" ref="L249" si="846">K249+1</f>
        <v>10</v>
      </c>
      <c r="M249" s="13">
        <f t="shared" ref="M249" si="847">L249+1</f>
        <v>11</v>
      </c>
      <c r="N249" s="13">
        <f t="shared" ref="N249" si="848">M249+1</f>
        <v>12</v>
      </c>
      <c r="O249" s="13">
        <f t="shared" ref="O249" si="849">N249+1</f>
        <v>13</v>
      </c>
      <c r="P249" s="13">
        <f t="shared" ref="P249" si="850">O249+1</f>
        <v>14</v>
      </c>
      <c r="Q249" s="13">
        <f t="shared" ref="Q249" si="851">P249+1</f>
        <v>15</v>
      </c>
      <c r="R249" s="13">
        <f t="shared" ref="R249" si="852">Q249+1</f>
        <v>16</v>
      </c>
      <c r="S249" s="13">
        <f t="shared" ref="S249" si="853">R249+1</f>
        <v>17</v>
      </c>
      <c r="T249" s="13">
        <f t="shared" ref="T249" si="854">S249+1</f>
        <v>18</v>
      </c>
      <c r="U249" s="13">
        <f t="shared" ref="U249" si="855">T249+1</f>
        <v>19</v>
      </c>
      <c r="V249" s="13">
        <f t="shared" ref="V249" si="856">U249+1</f>
        <v>20</v>
      </c>
      <c r="W249" s="13">
        <f t="shared" ref="W249" si="857">V249+1</f>
        <v>21</v>
      </c>
      <c r="X249" s="13">
        <f t="shared" ref="X249" si="858">W249+1</f>
        <v>22</v>
      </c>
      <c r="Y249" s="13">
        <f t="shared" ref="Y249" si="859">X249+1</f>
        <v>23</v>
      </c>
      <c r="Z249" s="13">
        <f t="shared" ref="Z249" si="860">Y249+1</f>
        <v>24</v>
      </c>
      <c r="AA249" s="13">
        <f>Z249+1</f>
        <v>25</v>
      </c>
      <c r="AB249" s="13">
        <f t="shared" ref="AB249" si="861">AA249+1</f>
        <v>26</v>
      </c>
      <c r="AC249" s="13">
        <f t="shared" ref="AC249" si="862">AB249+1</f>
        <v>27</v>
      </c>
      <c r="AD249" s="13">
        <f t="shared" ref="AD249" si="863">AC249+1</f>
        <v>28</v>
      </c>
      <c r="AE249" s="13">
        <f t="shared" ref="AE249" si="864">AD249+1</f>
        <v>29</v>
      </c>
      <c r="AF249" s="13">
        <f t="shared" ref="AF249" si="865">AE249+1</f>
        <v>30</v>
      </c>
      <c r="AG249" s="13">
        <f t="shared" ref="AG249" si="866">AF249+1</f>
        <v>31</v>
      </c>
      <c r="AH249" s="13">
        <f t="shared" ref="AH249" si="867">AG249+1</f>
        <v>32</v>
      </c>
      <c r="AI249" s="13">
        <f t="shared" ref="AI249" si="868">AH249+1</f>
        <v>33</v>
      </c>
      <c r="AJ249" s="13">
        <f t="shared" ref="AJ249" si="869">AI249+1</f>
        <v>34</v>
      </c>
      <c r="AK249" s="13">
        <f t="shared" ref="AK249" si="870">AJ249+1</f>
        <v>35</v>
      </c>
      <c r="AL249" s="13">
        <f t="shared" ref="AL249" si="871">AK249+1</f>
        <v>36</v>
      </c>
      <c r="AM249" s="13">
        <f t="shared" ref="AM249" si="872">AL249+1</f>
        <v>37</v>
      </c>
      <c r="AN249" s="13">
        <f t="shared" ref="AN249" si="873">AM249+1</f>
        <v>38</v>
      </c>
      <c r="AO249" s="13">
        <f t="shared" ref="AO249" si="874">AN249+1</f>
        <v>39</v>
      </c>
      <c r="AP249" s="13">
        <f t="shared" ref="AP249" si="875">AO249+1</f>
        <v>40</v>
      </c>
      <c r="AQ249" s="13">
        <f t="shared" ref="AQ249" si="876">AP249+1</f>
        <v>41</v>
      </c>
      <c r="AR249" s="13">
        <f t="shared" ref="AR249" si="877">AQ249+1</f>
        <v>42</v>
      </c>
      <c r="AS249" s="13">
        <f t="shared" ref="AS249" si="878">AR249+1</f>
        <v>43</v>
      </c>
      <c r="AT249" s="13">
        <f t="shared" ref="AT249" si="879">AS249+1</f>
        <v>44</v>
      </c>
      <c r="AU249" s="13">
        <f t="shared" ref="AU249" si="880">AT249+1</f>
        <v>45</v>
      </c>
      <c r="AV249" s="13">
        <f t="shared" ref="AV249" si="881">AU249+1</f>
        <v>46</v>
      </c>
      <c r="AW249" s="13">
        <f t="shared" ref="AW249" si="882">AV249+1</f>
        <v>47</v>
      </c>
      <c r="AX249" s="13">
        <f t="shared" ref="AX249" si="883">AW249+1</f>
        <v>48</v>
      </c>
      <c r="AY249" s="13">
        <v>49</v>
      </c>
      <c r="AZ249" s="13">
        <v>50</v>
      </c>
      <c r="BA249" s="125" t="s">
        <v>22</v>
      </c>
    </row>
    <row r="250" spans="1:54">
      <c r="A250" s="87" t="s">
        <v>2</v>
      </c>
      <c r="B250" s="87"/>
      <c r="C250" s="106">
        <f>C156*C$178</f>
        <v>580500</v>
      </c>
      <c r="D250" s="106">
        <f t="shared" ref="D250:AZ250" si="884">D156*D$178</f>
        <v>597915</v>
      </c>
      <c r="E250" s="106">
        <f t="shared" si="884"/>
        <v>4721535.45</v>
      </c>
      <c r="F250" s="106">
        <f t="shared" si="884"/>
        <v>4905470.0483999997</v>
      </c>
      <c r="G250" s="106">
        <f t="shared" si="884"/>
        <v>5096191.340799001</v>
      </c>
      <c r="H250" s="106">
        <f t="shared" si="884"/>
        <v>5293940.9876983799</v>
      </c>
      <c r="I250" s="106">
        <f t="shared" si="884"/>
        <v>5498969.0412050039</v>
      </c>
      <c r="J250" s="106">
        <f t="shared" si="884"/>
        <v>5711534.231033097</v>
      </c>
      <c r="K250" s="106">
        <f t="shared" si="884"/>
        <v>5785592.3157135211</v>
      </c>
      <c r="L250" s="106">
        <f t="shared" si="884"/>
        <v>6009654.8073991193</v>
      </c>
      <c r="M250" s="106">
        <f t="shared" si="884"/>
        <v>5207138.4034067355</v>
      </c>
      <c r="N250" s="106">
        <f t="shared" si="884"/>
        <v>5406263.8055013958</v>
      </c>
      <c r="O250" s="106">
        <f t="shared" si="884"/>
        <v>5612650.3071586695</v>
      </c>
      <c r="P250" s="106">
        <f t="shared" si="884"/>
        <v>5826554.3614904284</v>
      </c>
      <c r="Q250" s="106">
        <f t="shared" si="884"/>
        <v>6048241.2738056509</v>
      </c>
      <c r="R250" s="106">
        <f t="shared" si="884"/>
        <v>6277985.5019344436</v>
      </c>
      <c r="S250" s="106">
        <f t="shared" si="884"/>
        <v>6516070.9666045401</v>
      </c>
      <c r="T250" s="106">
        <f t="shared" si="884"/>
        <v>6762791.3722031005</v>
      </c>
      <c r="U250" s="106">
        <f t="shared" si="884"/>
        <v>7018450.5382676302</v>
      </c>
      <c r="V250" s="106">
        <f t="shared" si="884"/>
        <v>7283362.7420610506</v>
      </c>
      <c r="W250" s="106">
        <f t="shared" si="884"/>
        <v>7557853.072597634</v>
      </c>
      <c r="X250" s="106">
        <f t="shared" si="884"/>
        <v>7842257.7964985585</v>
      </c>
      <c r="Y250" s="106">
        <f t="shared" si="884"/>
        <v>8136924.7360681994</v>
      </c>
      <c r="Z250" s="106">
        <f t="shared" si="884"/>
        <v>8442213.6599951703</v>
      </c>
      <c r="AA250" s="106">
        <f t="shared" si="884"/>
        <v>8758496.6870952994</v>
      </c>
      <c r="AB250" s="106">
        <f t="shared" si="884"/>
        <v>9086158.7035274375</v>
      </c>
      <c r="AC250" s="106">
        <f t="shared" si="884"/>
        <v>9425597.7939271219</v>
      </c>
      <c r="AD250" s="106">
        <f t="shared" si="884"/>
        <v>9777225.6869176105</v>
      </c>
      <c r="AE250" s="106">
        <f t="shared" si="884"/>
        <v>10141468.215472993</v>
      </c>
      <c r="AF250" s="106">
        <f t="shared" si="884"/>
        <v>10518765.792623475</v>
      </c>
      <c r="AG250" s="106">
        <f t="shared" si="884"/>
        <v>10909573.903009057</v>
      </c>
      <c r="AH250" s="106">
        <f t="shared" si="884"/>
        <v>11314363.610804414</v>
      </c>
      <c r="AI250" s="106">
        <f t="shared" si="884"/>
        <v>11733622.084554788</v>
      </c>
      <c r="AJ250" s="106">
        <f t="shared" si="884"/>
        <v>12167853.139480457</v>
      </c>
      <c r="AK250" s="106">
        <f t="shared" si="884"/>
        <v>12617577.797825566</v>
      </c>
      <c r="AL250" s="106">
        <f t="shared" si="884"/>
        <v>13083334.86784585</v>
      </c>
      <c r="AM250" s="106">
        <f t="shared" si="884"/>
        <v>13565681.542049309</v>
      </c>
      <c r="AN250" s="106">
        <f t="shared" si="884"/>
        <v>14065194.015323913</v>
      </c>
      <c r="AO250" s="106">
        <f t="shared" si="884"/>
        <v>14582468.123607149</v>
      </c>
      <c r="AP250" s="106">
        <f t="shared" si="884"/>
        <v>15118120.003773589</v>
      </c>
      <c r="AQ250" s="106">
        <f t="shared" si="884"/>
        <v>15672786.775438769</v>
      </c>
      <c r="AR250" s="106">
        <f t="shared" si="884"/>
        <v>16247127.245400462</v>
      </c>
      <c r="AS250" s="106">
        <f t="shared" si="884"/>
        <v>16841822.635461964</v>
      </c>
      <c r="AT250" s="106">
        <f t="shared" si="884"/>
        <v>17457577.334406294</v>
      </c>
      <c r="AU250" s="106">
        <f t="shared" si="884"/>
        <v>18095119.67491537</v>
      </c>
      <c r="AV250" s="106">
        <f t="shared" si="884"/>
        <v>18755202.736254022</v>
      </c>
      <c r="AW250" s="106">
        <f t="shared" si="884"/>
        <v>19438605.173565574</v>
      </c>
      <c r="AX250" s="106">
        <f t="shared" si="884"/>
        <v>20146132.074653186</v>
      </c>
      <c r="AY250" s="106">
        <f t="shared" si="884"/>
        <v>18957118.721293878</v>
      </c>
      <c r="AZ250" s="106">
        <f t="shared" si="884"/>
        <v>19525832.282932695</v>
      </c>
      <c r="BA250" s="46">
        <f>SUM(C250:AZ250)</f>
        <v>506142888.3820017</v>
      </c>
    </row>
    <row r="251" spans="1:54">
      <c r="A251" s="87" t="s">
        <v>3</v>
      </c>
      <c r="B251" s="87"/>
      <c r="C251" s="106">
        <f t="shared" ref="C251:AZ251" si="885">C157*C$178</f>
        <v>397500</v>
      </c>
      <c r="D251" s="106">
        <f t="shared" si="885"/>
        <v>409425</v>
      </c>
      <c r="E251" s="106">
        <f t="shared" si="885"/>
        <v>3233092.75</v>
      </c>
      <c r="F251" s="106">
        <f t="shared" si="885"/>
        <v>3359042.798</v>
      </c>
      <c r="G251" s="106">
        <f t="shared" si="885"/>
        <v>3489640.0654050005</v>
      </c>
      <c r="H251" s="106">
        <f t="shared" si="885"/>
        <v>3625050.0303361001</v>
      </c>
      <c r="I251" s="106">
        <f t="shared" si="885"/>
        <v>3765443.9171042019</v>
      </c>
      <c r="J251" s="106">
        <f t="shared" si="885"/>
        <v>3910998.8920510872</v>
      </c>
      <c r="K251" s="106">
        <f t="shared" si="885"/>
        <v>3961190.0444990764</v>
      </c>
      <c r="L251" s="106">
        <f t="shared" si="885"/>
        <v>4114602.2352055237</v>
      </c>
      <c r="M251" s="106">
        <f t="shared" si="885"/>
        <v>3561378.405261924</v>
      </c>
      <c r="N251" s="106">
        <f t="shared" si="885"/>
        <v>3697565.51547914</v>
      </c>
      <c r="O251" s="106">
        <f t="shared" si="885"/>
        <v>3838718.611744653</v>
      </c>
      <c r="P251" s="106">
        <f t="shared" si="885"/>
        <v>3985013.0848221662</v>
      </c>
      <c r="Q251" s="106">
        <f t="shared" si="885"/>
        <v>4136630.3795337598</v>
      </c>
      <c r="R251" s="106">
        <f t="shared" si="885"/>
        <v>4293758.2001517089</v>
      </c>
      <c r="S251" s="106">
        <f t="shared" si="885"/>
        <v>4456590.7226651553</v>
      </c>
      <c r="T251" s="106">
        <f t="shared" si="885"/>
        <v>4625328.8141492708</v>
      </c>
      <c r="U251" s="106">
        <f t="shared" si="885"/>
        <v>4800180.2594720349</v>
      </c>
      <c r="V251" s="106">
        <f t="shared" si="885"/>
        <v>4981359.9955814313</v>
      </c>
      <c r="W251" s="106">
        <f t="shared" si="885"/>
        <v>5169090.3536238661</v>
      </c>
      <c r="X251" s="106">
        <f t="shared" si="885"/>
        <v>5363601.3091528239</v>
      </c>
      <c r="Y251" s="106">
        <f t="shared" si="885"/>
        <v>5565130.7406952567</v>
      </c>
      <c r="Z251" s="106">
        <f t="shared" si="885"/>
        <v>5773924.6969519993</v>
      </c>
      <c r="AA251" s="106">
        <f t="shared" si="885"/>
        <v>5990237.6729175197</v>
      </c>
      <c r="AB251" s="106">
        <f t="shared" si="885"/>
        <v>6214332.8952137148</v>
      </c>
      <c r="AC251" s="106">
        <f t="shared" si="885"/>
        <v>6446482.6169420565</v>
      </c>
      <c r="AD251" s="106">
        <f t="shared" si="885"/>
        <v>6686968.4223684054</v>
      </c>
      <c r="AE251" s="106">
        <f t="shared" si="885"/>
        <v>6936081.5417650873</v>
      </c>
      <c r="AF251" s="106">
        <f t="shared" si="885"/>
        <v>7194123.1767454389</v>
      </c>
      <c r="AG251" s="106">
        <f t="shared" si="885"/>
        <v>7461404.8364370232</v>
      </c>
      <c r="AH251" s="106">
        <f t="shared" si="885"/>
        <v>7738248.6848510308</v>
      </c>
      <c r="AI251" s="106">
        <f t="shared" si="885"/>
        <v>8024987.8998170868</v>
      </c>
      <c r="AJ251" s="106">
        <f t="shared" si="885"/>
        <v>8321967.0438647401</v>
      </c>
      <c r="AK251" s="106">
        <f t="shared" si="885"/>
        <v>8629542.447445415</v>
      </c>
      <c r="AL251" s="106">
        <f t="shared" si="885"/>
        <v>8948082.6049014535</v>
      </c>
      <c r="AM251" s="106">
        <f t="shared" si="885"/>
        <v>9277968.5836021546</v>
      </c>
      <c r="AN251" s="106">
        <f t="shared" si="885"/>
        <v>9619594.4466804862</v>
      </c>
      <c r="AO251" s="106">
        <f t="shared" si="885"/>
        <v>9973367.6898182742</v>
      </c>
      <c r="AP251" s="106">
        <f t="shared" si="885"/>
        <v>10339709.692542318</v>
      </c>
      <c r="AQ251" s="106">
        <f t="shared" si="885"/>
        <v>10719056.18450897</v>
      </c>
      <c r="AR251" s="106">
        <f t="shared" si="885"/>
        <v>11111857.727270331</v>
      </c>
      <c r="AS251" s="106">
        <f t="shared" si="885"/>
        <v>11518580.212031316</v>
      </c>
      <c r="AT251" s="106">
        <f t="shared" si="885"/>
        <v>11939705.373923415</v>
      </c>
      <c r="AU251" s="106">
        <f t="shared" si="885"/>
        <v>12375731.323338214</v>
      </c>
      <c r="AV251" s="106">
        <f t="shared" si="885"/>
        <v>12827173.094881371</v>
      </c>
      <c r="AW251" s="106">
        <f t="shared" si="885"/>
        <v>13294563.214526111</v>
      </c>
      <c r="AX251" s="106">
        <f t="shared" si="885"/>
        <v>13778452.285564143</v>
      </c>
      <c r="AY251" s="106">
        <f t="shared" si="885"/>
        <v>12965353.496366655</v>
      </c>
      <c r="AZ251" s="106">
        <f t="shared" si="885"/>
        <v>13354314.101257656</v>
      </c>
      <c r="BA251" s="46">
        <f t="shared" ref="BA251:BA268" si="886">SUM(C251:AZ251)</f>
        <v>346202144.09146661</v>
      </c>
    </row>
    <row r="252" spans="1:54">
      <c r="A252" s="87" t="s">
        <v>4</v>
      </c>
      <c r="B252" s="87"/>
      <c r="C252" s="106">
        <f t="shared" ref="C252:AZ252" si="887">C158*C$178</f>
        <v>931500</v>
      </c>
      <c r="D252" s="106">
        <f t="shared" si="887"/>
        <v>959445</v>
      </c>
      <c r="E252" s="106">
        <f t="shared" si="887"/>
        <v>7576417.3499999996</v>
      </c>
      <c r="F252" s="106">
        <f t="shared" si="887"/>
        <v>7871568.2171999998</v>
      </c>
      <c r="G252" s="106">
        <f t="shared" si="887"/>
        <v>8177609.3608170012</v>
      </c>
      <c r="H252" s="106">
        <f t="shared" si="887"/>
        <v>8494928.56165554</v>
      </c>
      <c r="I252" s="106">
        <f t="shared" si="887"/>
        <v>8823927.0661196578</v>
      </c>
      <c r="J252" s="106">
        <f t="shared" si="887"/>
        <v>9165020.0451461319</v>
      </c>
      <c r="K252" s="106">
        <f t="shared" si="887"/>
        <v>9283017.8334165923</v>
      </c>
      <c r="L252" s="106">
        <f t="shared" si="887"/>
        <v>9642534.7831348851</v>
      </c>
      <c r="M252" s="106">
        <f t="shared" si="887"/>
        <v>8348811.7233994901</v>
      </c>
      <c r="N252" s="106">
        <f t="shared" si="887"/>
        <v>8668072.4984764811</v>
      </c>
      <c r="O252" s="106">
        <f t="shared" si="887"/>
        <v>8998974.9895070307</v>
      </c>
      <c r="P252" s="106">
        <f t="shared" si="887"/>
        <v>9341930.3647507839</v>
      </c>
      <c r="Q252" s="106">
        <f t="shared" si="887"/>
        <v>9697363.9850186072</v>
      </c>
      <c r="R252" s="106">
        <f t="shared" si="887"/>
        <v>10065715.885174224</v>
      </c>
      <c r="S252" s="106">
        <f t="shared" si="887"/>
        <v>10447441.271752661</v>
      </c>
      <c r="T252" s="106">
        <f t="shared" si="887"/>
        <v>10843011.037229147</v>
      </c>
      <c r="U252" s="106">
        <f t="shared" si="887"/>
        <v>11252912.291489646</v>
      </c>
      <c r="V252" s="106">
        <f t="shared" si="887"/>
        <v>11677648.911072267</v>
      </c>
      <c r="W252" s="106">
        <f t="shared" si="887"/>
        <v>12117742.106767505</v>
      </c>
      <c r="X252" s="106">
        <f t="shared" si="887"/>
        <v>12573731.010184495</v>
      </c>
      <c r="Y252" s="106">
        <f t="shared" si="887"/>
        <v>13046173.279910412</v>
      </c>
      <c r="Z252" s="106">
        <f t="shared" si="887"/>
        <v>13535645.727910716</v>
      </c>
      <c r="AA252" s="106">
        <f t="shared" si="887"/>
        <v>14042744.96683912</v>
      </c>
      <c r="AB252" s="106">
        <f t="shared" si="887"/>
        <v>14568088.078948107</v>
      </c>
      <c r="AC252" s="106">
        <f t="shared" si="887"/>
        <v>15112313.307313481</v>
      </c>
      <c r="AD252" s="106">
        <f t="shared" si="887"/>
        <v>15676080.770109724</v>
      </c>
      <c r="AE252" s="106">
        <f t="shared" si="887"/>
        <v>16260073.198697157</v>
      </c>
      <c r="AF252" s="106">
        <f t="shared" si="887"/>
        <v>16864996.70030674</v>
      </c>
      <c r="AG252" s="106">
        <f t="shared" si="887"/>
        <v>17491581.546134066</v>
      </c>
      <c r="AH252" s="106">
        <f t="shared" si="887"/>
        <v>18140582.985680755</v>
      </c>
      <c r="AI252" s="106">
        <f t="shared" si="887"/>
        <v>18812782.088208731</v>
      </c>
      <c r="AJ252" s="106">
        <f t="shared" si="887"/>
        <v>19508986.61220127</v>
      </c>
      <c r="AK252" s="106">
        <f t="shared" si="887"/>
        <v>20230031.903753974</v>
      </c>
      <c r="AL252" s="106">
        <f t="shared" si="887"/>
        <v>20976781.824848857</v>
      </c>
      <c r="AM252" s="106">
        <f t="shared" si="887"/>
        <v>21750129.712496057</v>
      </c>
      <c r="AN252" s="106">
        <f t="shared" si="887"/>
        <v>22550999.36975972</v>
      </c>
      <c r="AO252" s="106">
        <f t="shared" si="887"/>
        <v>23380346.089717962</v>
      </c>
      <c r="AP252" s="106">
        <f t="shared" si="887"/>
        <v>24239157.713440914</v>
      </c>
      <c r="AQ252" s="106">
        <f t="shared" si="887"/>
        <v>25128455.723106496</v>
      </c>
      <c r="AR252" s="106">
        <f t="shared" si="887"/>
        <v>26049296.371409915</v>
      </c>
      <c r="AS252" s="106">
        <f t="shared" si="887"/>
        <v>27002771.848460745</v>
      </c>
      <c r="AT252" s="106">
        <f t="shared" si="887"/>
        <v>27990011.487400357</v>
      </c>
      <c r="AU252" s="106">
        <f t="shared" si="887"/>
        <v>29012183.010012731</v>
      </c>
      <c r="AV252" s="106">
        <f t="shared" si="887"/>
        <v>30070493.813643184</v>
      </c>
      <c r="AW252" s="106">
        <f t="shared" si="887"/>
        <v>31166192.300782457</v>
      </c>
      <c r="AX252" s="106">
        <f t="shared" si="887"/>
        <v>32300569.252717808</v>
      </c>
      <c r="AY252" s="106">
        <f t="shared" si="887"/>
        <v>30394365.472710129</v>
      </c>
      <c r="AZ252" s="106">
        <f t="shared" si="887"/>
        <v>31306196.436891433</v>
      </c>
      <c r="BA252" s="46">
        <f t="shared" si="886"/>
        <v>811567355.88572526</v>
      </c>
    </row>
    <row r="253" spans="1:54">
      <c r="A253" s="87" t="s">
        <v>5</v>
      </c>
      <c r="B253" s="87"/>
      <c r="C253" s="106">
        <f t="shared" ref="C253:AZ253" si="888">C159*C$178</f>
        <v>175500</v>
      </c>
      <c r="D253" s="106">
        <f t="shared" si="888"/>
        <v>180765</v>
      </c>
      <c r="E253" s="106">
        <f t="shared" si="888"/>
        <v>1427440.95</v>
      </c>
      <c r="F253" s="106">
        <f t="shared" si="888"/>
        <v>1483049.0844000001</v>
      </c>
      <c r="G253" s="106">
        <f t="shared" si="888"/>
        <v>1540709.0100090001</v>
      </c>
      <c r="H253" s="106">
        <f t="shared" si="888"/>
        <v>1600493.7869785801</v>
      </c>
      <c r="I253" s="106">
        <f t="shared" si="888"/>
        <v>1662479.012457327</v>
      </c>
      <c r="J253" s="106">
        <f t="shared" si="888"/>
        <v>1726742.9070565177</v>
      </c>
      <c r="K253" s="106">
        <f t="shared" si="888"/>
        <v>1749662.8364125758</v>
      </c>
      <c r="L253" s="106">
        <f t="shared" si="888"/>
        <v>1817418.5677557553</v>
      </c>
      <c r="M253" s="106">
        <f t="shared" si="888"/>
        <v>1578564.179177606</v>
      </c>
      <c r="N253" s="106">
        <f t="shared" si="888"/>
        <v>1638932.902937744</v>
      </c>
      <c r="O253" s="106">
        <f t="shared" si="888"/>
        <v>1701503.0423622304</v>
      </c>
      <c r="P253" s="106">
        <f t="shared" si="888"/>
        <v>1766352.350539542</v>
      </c>
      <c r="Q253" s="106">
        <f t="shared" si="888"/>
        <v>1833561.2644693668</v>
      </c>
      <c r="R253" s="106">
        <f t="shared" si="888"/>
        <v>1903212.996119495</v>
      </c>
      <c r="S253" s="106">
        <f t="shared" si="888"/>
        <v>1975393.6265306086</v>
      </c>
      <c r="T253" s="106">
        <f t="shared" si="888"/>
        <v>2050192.2030698813</v>
      </c>
      <c r="U253" s="106">
        <f t="shared" si="888"/>
        <v>2127700.8399376329</v>
      </c>
      <c r="V253" s="106">
        <f t="shared" si="888"/>
        <v>2208014.8220346868</v>
      </c>
      <c r="W253" s="106">
        <f t="shared" si="888"/>
        <v>2291232.7123016198</v>
      </c>
      <c r="X253" s="106">
        <f t="shared" si="888"/>
        <v>2377456.4626447381</v>
      </c>
      <c r="Y253" s="106">
        <f t="shared" si="888"/>
        <v>2466791.5285673714</v>
      </c>
      <c r="Z253" s="106">
        <f t="shared" si="888"/>
        <v>2559346.9876289829</v>
      </c>
      <c r="AA253" s="106">
        <f t="shared" si="888"/>
        <v>2655235.6618585805</v>
      </c>
      <c r="AB253" s="106">
        <f t="shared" si="888"/>
        <v>2754574.2442530873</v>
      </c>
      <c r="AC253" s="106">
        <f t="shared" si="888"/>
        <v>2857483.4294955921</v>
      </c>
      <c r="AD253" s="106">
        <f t="shared" si="888"/>
        <v>2964088.0490328195</v>
      </c>
      <c r="AE253" s="106">
        <f t="shared" si="888"/>
        <v>3074517.2106557344</v>
      </c>
      <c r="AF253" s="106">
        <f t="shared" si="888"/>
        <v>3188904.4427318946</v>
      </c>
      <c r="AG253" s="106">
        <f t="shared" si="888"/>
        <v>3307387.8432430346</v>
      </c>
      <c r="AH253" s="106">
        <f t="shared" si="888"/>
        <v>3430110.2337863836</v>
      </c>
      <c r="AI253" s="106">
        <f t="shared" si="888"/>
        <v>3557219.3187034153</v>
      </c>
      <c r="AJ253" s="106">
        <f t="shared" si="888"/>
        <v>3688867.8495050613</v>
      </c>
      <c r="AK253" s="106">
        <f t="shared" si="888"/>
        <v>3825213.7947679725</v>
      </c>
      <c r="AL253" s="106">
        <f t="shared" si="888"/>
        <v>3966420.5156821036</v>
      </c>
      <c r="AM253" s="106">
        <f t="shared" si="888"/>
        <v>4112656.9474357921</v>
      </c>
      <c r="AN253" s="106">
        <f t="shared" si="888"/>
        <v>4264097.7866305877</v>
      </c>
      <c r="AO253" s="106">
        <f t="shared" si="888"/>
        <v>4420923.684924379</v>
      </c>
      <c r="AP253" s="106">
        <f t="shared" si="888"/>
        <v>4583321.4491078304</v>
      </c>
      <c r="AQ253" s="106">
        <f t="shared" si="888"/>
        <v>4751484.2478258563</v>
      </c>
      <c r="AR253" s="106">
        <f t="shared" si="888"/>
        <v>4925611.8251627674</v>
      </c>
      <c r="AS253" s="106">
        <f t="shared" si="888"/>
        <v>5105910.7213168498</v>
      </c>
      <c r="AT253" s="106">
        <f t="shared" si="888"/>
        <v>5292594.50059753</v>
      </c>
      <c r="AU253" s="106">
        <f t="shared" si="888"/>
        <v>5485883.9869858669</v>
      </c>
      <c r="AV253" s="106">
        <f t="shared" si="888"/>
        <v>5686007.5075069666</v>
      </c>
      <c r="AW253" s="106">
        <f t="shared" si="888"/>
        <v>5893201.1436710441</v>
      </c>
      <c r="AX253" s="106">
        <f t="shared" si="888"/>
        <v>6107708.99124821</v>
      </c>
      <c r="AY253" s="106">
        <f t="shared" si="888"/>
        <v>5747135.9136750204</v>
      </c>
      <c r="AZ253" s="106">
        <f t="shared" si="888"/>
        <v>5919549.9910852714</v>
      </c>
      <c r="BA253" s="46">
        <f t="shared" si="886"/>
        <v>153408628.36428091</v>
      </c>
    </row>
    <row r="254" spans="1:54">
      <c r="A254" s="87" t="s">
        <v>6</v>
      </c>
      <c r="B254" s="87"/>
      <c r="C254" s="106">
        <f t="shared" ref="C254:AZ254" si="889">C160*C$178</f>
        <v>375000</v>
      </c>
      <c r="D254" s="106">
        <f t="shared" si="889"/>
        <v>386250</v>
      </c>
      <c r="E254" s="106">
        <f t="shared" si="889"/>
        <v>3050087.5</v>
      </c>
      <c r="F254" s="106">
        <f t="shared" si="889"/>
        <v>3168908.3</v>
      </c>
      <c r="G254" s="106">
        <f t="shared" si="889"/>
        <v>3292113.2692500004</v>
      </c>
      <c r="H254" s="106">
        <f t="shared" si="889"/>
        <v>3419858.5191850001</v>
      </c>
      <c r="I254" s="106">
        <f t="shared" si="889"/>
        <v>3552305.5821737754</v>
      </c>
      <c r="J254" s="106">
        <f t="shared" si="889"/>
        <v>3689621.5962746106</v>
      </c>
      <c r="K254" s="106">
        <f t="shared" si="889"/>
        <v>3736971.7400934682</v>
      </c>
      <c r="L254" s="106">
        <f t="shared" si="889"/>
        <v>3881700.2218920034</v>
      </c>
      <c r="M254" s="106">
        <f t="shared" si="889"/>
        <v>3359790.9483603057</v>
      </c>
      <c r="N254" s="106">
        <f t="shared" si="889"/>
        <v>3488269.3542256039</v>
      </c>
      <c r="O254" s="106">
        <f t="shared" si="889"/>
        <v>3621432.6525892955</v>
      </c>
      <c r="P254" s="106">
        <f t="shared" si="889"/>
        <v>3759446.306436006</v>
      </c>
      <c r="Q254" s="106">
        <f t="shared" si="889"/>
        <v>3902481.4901261888</v>
      </c>
      <c r="R254" s="106">
        <f t="shared" si="889"/>
        <v>4050715.2831619899</v>
      </c>
      <c r="S254" s="106">
        <f t="shared" si="889"/>
        <v>4204330.8704388253</v>
      </c>
      <c r="T254" s="106">
        <f t="shared" si="889"/>
        <v>4363517.7491974253</v>
      </c>
      <c r="U254" s="106">
        <f t="shared" si="889"/>
        <v>4528471.9428981459</v>
      </c>
      <c r="V254" s="106">
        <f t="shared" si="889"/>
        <v>4699396.2222466329</v>
      </c>
      <c r="W254" s="106">
        <f t="shared" si="889"/>
        <v>4876500.3336074203</v>
      </c>
      <c r="X254" s="106">
        <f t="shared" si="889"/>
        <v>5060001.2350498335</v>
      </c>
      <c r="Y254" s="106">
        <f t="shared" si="889"/>
        <v>5250123.3402785445</v>
      </c>
      <c r="Z254" s="106">
        <f t="shared" si="889"/>
        <v>5447098.7707094336</v>
      </c>
      <c r="AA254" s="106">
        <f t="shared" si="889"/>
        <v>5651167.6159599246</v>
      </c>
      <c r="AB254" s="106">
        <f t="shared" si="889"/>
        <v>5862578.2030318063</v>
      </c>
      <c r="AC254" s="106">
        <f t="shared" si="889"/>
        <v>6081587.3744736379</v>
      </c>
      <c r="AD254" s="106">
        <f t="shared" si="889"/>
        <v>6308460.7758192504</v>
      </c>
      <c r="AE254" s="106">
        <f t="shared" si="889"/>
        <v>6543473.1526085734</v>
      </c>
      <c r="AF254" s="106">
        <f t="shared" si="889"/>
        <v>6786908.6573070185</v>
      </c>
      <c r="AG254" s="106">
        <f t="shared" si="889"/>
        <v>7039061.1664500218</v>
      </c>
      <c r="AH254" s="106">
        <f t="shared" si="889"/>
        <v>7300234.6083500292</v>
      </c>
      <c r="AI254" s="106">
        <f t="shared" si="889"/>
        <v>7570743.3017142331</v>
      </c>
      <c r="AJ254" s="106">
        <f t="shared" si="889"/>
        <v>7850912.305532773</v>
      </c>
      <c r="AK254" s="106">
        <f t="shared" si="889"/>
        <v>8141077.7806088831</v>
      </c>
      <c r="AL254" s="106">
        <f t="shared" si="889"/>
        <v>8441587.3631145786</v>
      </c>
      <c r="AM254" s="106">
        <f t="shared" si="889"/>
        <v>8752800.5505680703</v>
      </c>
      <c r="AN254" s="106">
        <f t="shared" si="889"/>
        <v>9075089.1006419677</v>
      </c>
      <c r="AO254" s="106">
        <f t="shared" si="889"/>
        <v>9408837.4432247877</v>
      </c>
      <c r="AP254" s="106">
        <f t="shared" si="889"/>
        <v>9754443.1061719991</v>
      </c>
      <c r="AQ254" s="106">
        <f t="shared" si="889"/>
        <v>10112317.155197142</v>
      </c>
      <c r="AR254" s="106">
        <f t="shared" si="889"/>
        <v>10482884.648368236</v>
      </c>
      <c r="AS254" s="106">
        <f t="shared" si="889"/>
        <v>10866585.10568992</v>
      </c>
      <c r="AT254" s="106">
        <f t="shared" si="889"/>
        <v>11263872.994267374</v>
      </c>
      <c r="AU254" s="106">
        <f t="shared" si="889"/>
        <v>11675218.229564354</v>
      </c>
      <c r="AV254" s="106">
        <f t="shared" si="889"/>
        <v>12101106.693284312</v>
      </c>
      <c r="AW254" s="106">
        <f t="shared" si="889"/>
        <v>12542040.76842086</v>
      </c>
      <c r="AX254" s="106">
        <f t="shared" si="889"/>
        <v>12998539.892041644</v>
      </c>
      <c r="AY254" s="106">
        <f t="shared" si="889"/>
        <v>12231465.562610053</v>
      </c>
      <c r="AZ254" s="106">
        <f t="shared" si="889"/>
        <v>12598409.529488355</v>
      </c>
      <c r="BA254" s="46">
        <f t="shared" si="886"/>
        <v>326605796.31270432</v>
      </c>
    </row>
    <row r="255" spans="1:54">
      <c r="A255" s="87" t="s">
        <v>7</v>
      </c>
      <c r="B255" s="87"/>
      <c r="C255" s="106">
        <f t="shared" ref="C255:AZ255" si="890">C161*C$178</f>
        <v>456000</v>
      </c>
      <c r="D255" s="106">
        <f t="shared" si="890"/>
        <v>469680</v>
      </c>
      <c r="E255" s="106">
        <f t="shared" si="890"/>
        <v>3708906.4</v>
      </c>
      <c r="F255" s="106">
        <f t="shared" si="890"/>
        <v>3853392.4928000001</v>
      </c>
      <c r="G255" s="106">
        <f t="shared" si="890"/>
        <v>4003209.7354080006</v>
      </c>
      <c r="H255" s="106">
        <f t="shared" si="890"/>
        <v>4158547.9593289602</v>
      </c>
      <c r="I255" s="106">
        <f t="shared" si="890"/>
        <v>4319603.5879233107</v>
      </c>
      <c r="J255" s="106">
        <f t="shared" si="890"/>
        <v>4486579.8610699261</v>
      </c>
      <c r="K255" s="106">
        <f t="shared" si="890"/>
        <v>4543777.6049292414</v>
      </c>
      <c r="L255" s="106">
        <f t="shared" si="890"/>
        <v>4719756.0378655279</v>
      </c>
      <c r="M255" s="106">
        <f t="shared" si="890"/>
        <v>4082414.7855336401</v>
      </c>
      <c r="N255" s="106">
        <f t="shared" si="890"/>
        <v>4238524.1121582538</v>
      </c>
      <c r="O255" s="106">
        <f t="shared" si="890"/>
        <v>4400325.8250733633</v>
      </c>
      <c r="P255" s="106">
        <f t="shared" si="890"/>
        <v>4568020.9690624373</v>
      </c>
      <c r="Q255" s="106">
        <f t="shared" si="890"/>
        <v>4741817.5284482902</v>
      </c>
      <c r="R255" s="106">
        <f t="shared" si="890"/>
        <v>4921930.6625251379</v>
      </c>
      <c r="S255" s="106">
        <f t="shared" si="890"/>
        <v>5108582.9488709932</v>
      </c>
      <c r="T255" s="106">
        <f t="shared" si="890"/>
        <v>5302004.6348013263</v>
      </c>
      <c r="U255" s="106">
        <f t="shared" si="890"/>
        <v>5502433.8972334955</v>
      </c>
      <c r="V255" s="106">
        <f t="shared" si="890"/>
        <v>5710117.1112402743</v>
      </c>
      <c r="W255" s="106">
        <f t="shared" si="890"/>
        <v>5925309.1275799498</v>
      </c>
      <c r="X255" s="106">
        <f t="shared" si="890"/>
        <v>6148273.5594998896</v>
      </c>
      <c r="Y255" s="106">
        <f t="shared" si="890"/>
        <v>6379283.0791202039</v>
      </c>
      <c r="Z255" s="106">
        <f t="shared" si="890"/>
        <v>6618619.7237141868</v>
      </c>
      <c r="AA255" s="106">
        <f t="shared" si="890"/>
        <v>6866575.2122126007</v>
      </c>
      <c r="AB255" s="106">
        <f t="shared" si="890"/>
        <v>7123451.2722695749</v>
      </c>
      <c r="AC255" s="106">
        <f t="shared" si="890"/>
        <v>7389559.9782389784</v>
      </c>
      <c r="AD255" s="106">
        <f t="shared" si="890"/>
        <v>7665224.1004215032</v>
      </c>
      <c r="AE255" s="106">
        <f t="shared" si="890"/>
        <v>7950777.4659545636</v>
      </c>
      <c r="AF255" s="106">
        <f t="shared" si="890"/>
        <v>8246565.3317292286</v>
      </c>
      <c r="AG255" s="106">
        <f t="shared" si="890"/>
        <v>8552944.769731015</v>
      </c>
      <c r="AH255" s="106">
        <f t="shared" si="890"/>
        <v>8870285.0652143508</v>
      </c>
      <c r="AI255" s="106">
        <f t="shared" si="890"/>
        <v>9198968.1281339303</v>
      </c>
      <c r="AJ255" s="106">
        <f t="shared" si="890"/>
        <v>9539388.91826999</v>
      </c>
      <c r="AK255" s="106">
        <f t="shared" si="890"/>
        <v>9891955.8844988942</v>
      </c>
      <c r="AL255" s="106">
        <f t="shared" si="890"/>
        <v>10257091.418675089</v>
      </c>
      <c r="AM255" s="106">
        <f t="shared" si="890"/>
        <v>10635232.324605806</v>
      </c>
      <c r="AN255" s="106">
        <f t="shared" si="890"/>
        <v>11026830.302615559</v>
      </c>
      <c r="AO255" s="106">
        <f t="shared" si="890"/>
        <v>11432352.450213753</v>
      </c>
      <c r="AP255" s="106">
        <f t="shared" si="890"/>
        <v>11852281.779395483</v>
      </c>
      <c r="AQ255" s="106">
        <f t="shared" si="890"/>
        <v>12287117.751122925</v>
      </c>
      <c r="AR255" s="106">
        <f t="shared" si="890"/>
        <v>12737376.827552559</v>
      </c>
      <c r="AS255" s="106">
        <f t="shared" si="890"/>
        <v>13203593.042591959</v>
      </c>
      <c r="AT255" s="106">
        <f t="shared" si="890"/>
        <v>13686318.591388926</v>
      </c>
      <c r="AU255" s="106">
        <f t="shared" si="890"/>
        <v>14186124.43937538</v>
      </c>
      <c r="AV255" s="106">
        <f t="shared" si="890"/>
        <v>14703600.95150877</v>
      </c>
      <c r="AW255" s="106">
        <f t="shared" si="890"/>
        <v>15239358.542374725</v>
      </c>
      <c r="AX255" s="106">
        <f t="shared" si="890"/>
        <v>15794028.34783628</v>
      </c>
      <c r="AY255" s="106">
        <f t="shared" si="890"/>
        <v>14862057.108947065</v>
      </c>
      <c r="AZ255" s="106">
        <f t="shared" si="890"/>
        <v>15307918.822215477</v>
      </c>
      <c r="BA255" s="46">
        <f t="shared" si="886"/>
        <v>396874090.47128087</v>
      </c>
    </row>
    <row r="256" spans="1:54">
      <c r="A256" s="87" t="s">
        <v>8</v>
      </c>
      <c r="B256" s="87"/>
      <c r="C256" s="106">
        <f t="shared" ref="C256:AZ256" si="891">C162*C$178</f>
        <v>336000</v>
      </c>
      <c r="D256" s="106">
        <f t="shared" si="891"/>
        <v>346080</v>
      </c>
      <c r="E256" s="106">
        <f t="shared" si="891"/>
        <v>2732878.4</v>
      </c>
      <c r="F256" s="106">
        <f t="shared" si="891"/>
        <v>2839341.8368000002</v>
      </c>
      <c r="G256" s="106">
        <f t="shared" si="891"/>
        <v>2949733.4892480006</v>
      </c>
      <c r="H256" s="106">
        <f t="shared" si="891"/>
        <v>3064193.2331897602</v>
      </c>
      <c r="I256" s="106">
        <f t="shared" si="891"/>
        <v>3182865.8016277025</v>
      </c>
      <c r="J256" s="106">
        <f t="shared" si="891"/>
        <v>3305900.9502620511</v>
      </c>
      <c r="K256" s="106">
        <f t="shared" si="891"/>
        <v>3347946.6480993312</v>
      </c>
      <c r="L256" s="106">
        <f t="shared" si="891"/>
        <v>3477611.9668600867</v>
      </c>
      <c r="M256" s="106">
        <f t="shared" si="891"/>
        <v>3007281.6820583423</v>
      </c>
      <c r="N256" s="106">
        <f t="shared" si="891"/>
        <v>3122277.9188060602</v>
      </c>
      <c r="O256" s="106">
        <f t="shared" si="891"/>
        <v>3241467.3762447885</v>
      </c>
      <c r="P256" s="106">
        <f t="shared" si="891"/>
        <v>3364998.1510029156</v>
      </c>
      <c r="Q256" s="106">
        <f t="shared" si="891"/>
        <v>3493023.45160791</v>
      </c>
      <c r="R256" s="106">
        <f t="shared" si="891"/>
        <v>3625701.7719133012</v>
      </c>
      <c r="S256" s="106">
        <f t="shared" si="891"/>
        <v>3763197.0703305686</v>
      </c>
      <c r="T256" s="106">
        <f t="shared" si="891"/>
        <v>3905678.95505815</v>
      </c>
      <c r="U256" s="106">
        <f t="shared" si="891"/>
        <v>4053322.8755060886</v>
      </c>
      <c r="V256" s="106">
        <f t="shared" si="891"/>
        <v>4206310.3201213516</v>
      </c>
      <c r="W256" s="106">
        <f t="shared" si="891"/>
        <v>4364829.0208255751</v>
      </c>
      <c r="X256" s="106">
        <f t="shared" si="891"/>
        <v>4529073.1642839434</v>
      </c>
      <c r="Y256" s="106">
        <f t="shared" si="891"/>
        <v>4699243.6102310698</v>
      </c>
      <c r="Z256" s="106">
        <f t="shared" si="891"/>
        <v>4875548.1170871677</v>
      </c>
      <c r="AA256" s="106">
        <f t="shared" si="891"/>
        <v>5058201.575105424</v>
      </c>
      <c r="AB256" s="106">
        <f t="shared" si="891"/>
        <v>5247426.2472993974</v>
      </c>
      <c r="AC256" s="106">
        <f t="shared" si="891"/>
        <v>5443452.0184074147</v>
      </c>
      <c r="AD256" s="106">
        <f t="shared" si="891"/>
        <v>5646516.6521593435</v>
      </c>
      <c r="AE256" s="106">
        <f t="shared" si="891"/>
        <v>5856866.0571198203</v>
      </c>
      <c r="AF256" s="106">
        <f t="shared" si="891"/>
        <v>6074754.5613909829</v>
      </c>
      <c r="AG256" s="106">
        <f t="shared" si="891"/>
        <v>6300445.1964670075</v>
      </c>
      <c r="AH256" s="106">
        <f t="shared" si="891"/>
        <v>6534209.990542341</v>
      </c>
      <c r="AI256" s="106">
        <f t="shared" si="891"/>
        <v>6776330.2715853751</v>
      </c>
      <c r="AJ256" s="106">
        <f t="shared" si="891"/>
        <v>7027096.9804995032</v>
      </c>
      <c r="AK256" s="106">
        <f t="shared" si="891"/>
        <v>7286810.9947040519</v>
      </c>
      <c r="AL256" s="106">
        <f t="shared" si="891"/>
        <v>7555783.4624784226</v>
      </c>
      <c r="AM256" s="106">
        <f t="shared" si="891"/>
        <v>7834336.1484240238</v>
      </c>
      <c r="AN256" s="106">
        <f t="shared" si="891"/>
        <v>8122801.7904101294</v>
      </c>
      <c r="AO256" s="106">
        <f t="shared" si="891"/>
        <v>8421524.4683818202</v>
      </c>
      <c r="AP256" s="106">
        <f t="shared" si="891"/>
        <v>8730859.9854204431</v>
      </c>
      <c r="AQ256" s="106">
        <f t="shared" si="891"/>
        <v>9051176.2614598405</v>
      </c>
      <c r="AR256" s="106">
        <f t="shared" si="891"/>
        <v>9382853.740074724</v>
      </c>
      <c r="AS256" s="106">
        <f t="shared" si="891"/>
        <v>9726285.8087711856</v>
      </c>
      <c r="AT256" s="106">
        <f t="shared" si="891"/>
        <v>10081879.233223367</v>
      </c>
      <c r="AU256" s="106">
        <f t="shared" si="891"/>
        <v>10450054.605914786</v>
      </c>
      <c r="AV256" s="106">
        <f t="shared" si="891"/>
        <v>10831246.80965779</v>
      </c>
      <c r="AW256" s="106">
        <f t="shared" si="891"/>
        <v>11225905.49648005</v>
      </c>
      <c r="AX256" s="106">
        <f t="shared" si="891"/>
        <v>11634495.582382955</v>
      </c>
      <c r="AY256" s="106">
        <f t="shared" si="891"/>
        <v>10947988.128911849</v>
      </c>
      <c r="AZ256" s="106">
        <f t="shared" si="891"/>
        <v>11276427.772779204</v>
      </c>
      <c r="BA256" s="46">
        <f t="shared" si="886"/>
        <v>292360235.65121543</v>
      </c>
    </row>
    <row r="257" spans="1:53">
      <c r="A257" s="87" t="s">
        <v>9</v>
      </c>
      <c r="B257" s="87"/>
      <c r="C257" s="106">
        <f t="shared" ref="C257:AZ257" si="892">C163*C$178</f>
        <v>118500</v>
      </c>
      <c r="D257" s="106">
        <f t="shared" si="892"/>
        <v>122055</v>
      </c>
      <c r="E257" s="106">
        <f t="shared" si="892"/>
        <v>963827.64999999991</v>
      </c>
      <c r="F257" s="106">
        <f t="shared" si="892"/>
        <v>1001375.0228</v>
      </c>
      <c r="G257" s="106">
        <f t="shared" si="892"/>
        <v>1040307.7930830001</v>
      </c>
      <c r="H257" s="106">
        <f t="shared" si="892"/>
        <v>1080675.29206246</v>
      </c>
      <c r="I257" s="106">
        <f t="shared" si="892"/>
        <v>1122528.5639669129</v>
      </c>
      <c r="J257" s="106">
        <f t="shared" si="892"/>
        <v>1165920.424422777</v>
      </c>
      <c r="K257" s="106">
        <f t="shared" si="892"/>
        <v>1180503.0388451198</v>
      </c>
      <c r="L257" s="106">
        <f t="shared" si="892"/>
        <v>1226225.8381627244</v>
      </c>
      <c r="M257" s="106">
        <f t="shared" si="892"/>
        <v>1058602.9320093652</v>
      </c>
      <c r="N257" s="106">
        <f t="shared" si="892"/>
        <v>1099081.6933552101</v>
      </c>
      <c r="O257" s="106">
        <f t="shared" si="892"/>
        <v>1141036.4377429972</v>
      </c>
      <c r="P257" s="106">
        <f t="shared" si="892"/>
        <v>1184519.2932700322</v>
      </c>
      <c r="Q257" s="106">
        <f t="shared" si="892"/>
        <v>1229584.1873347205</v>
      </c>
      <c r="R257" s="106">
        <f t="shared" si="892"/>
        <v>1276286.9076793469</v>
      </c>
      <c r="S257" s="106">
        <f t="shared" si="892"/>
        <v>1324685.1654760498</v>
      </c>
      <c r="T257" s="106">
        <f t="shared" si="892"/>
        <v>1374838.6605236433</v>
      </c>
      <c r="U257" s="106">
        <f t="shared" si="892"/>
        <v>1426809.1486251641</v>
      </c>
      <c r="V257" s="106">
        <f t="shared" si="892"/>
        <v>1480660.5112183047</v>
      </c>
      <c r="W257" s="106">
        <f t="shared" si="892"/>
        <v>1536458.8273332713</v>
      </c>
      <c r="X257" s="106">
        <f t="shared" si="892"/>
        <v>1594272.4479550396</v>
      </c>
      <c r="Y257" s="106">
        <f t="shared" si="892"/>
        <v>1654172.0728695136</v>
      </c>
      <c r="Z257" s="106">
        <f t="shared" si="892"/>
        <v>1716230.8300756968</v>
      </c>
      <c r="AA257" s="106">
        <f t="shared" si="892"/>
        <v>1780524.3578486682</v>
      </c>
      <c r="AB257" s="106">
        <f t="shared" si="892"/>
        <v>1847130.8895409498</v>
      </c>
      <c r="AC257" s="106">
        <f t="shared" si="892"/>
        <v>1916131.3412127048</v>
      </c>
      <c r="AD257" s="106">
        <f t="shared" si="892"/>
        <v>1987609.4021841779</v>
      </c>
      <c r="AE257" s="106">
        <f t="shared" si="892"/>
        <v>2061651.628606848</v>
      </c>
      <c r="AF257" s="106">
        <f t="shared" si="892"/>
        <v>2138347.5401529125</v>
      </c>
      <c r="AG257" s="106">
        <f t="shared" si="892"/>
        <v>2217789.719925995</v>
      </c>
      <c r="AH257" s="106">
        <f t="shared" si="892"/>
        <v>2300073.9176993244</v>
      </c>
      <c r="AI257" s="106">
        <f t="shared" si="892"/>
        <v>2385299.1565911202</v>
      </c>
      <c r="AJ257" s="106">
        <f t="shared" si="892"/>
        <v>2473567.8432904948</v>
      </c>
      <c r="AK257" s="106">
        <f t="shared" si="892"/>
        <v>2564985.8819508995</v>
      </c>
      <c r="AL257" s="106">
        <f t="shared" si="892"/>
        <v>2659662.7918719668</v>
      </c>
      <c r="AM257" s="106">
        <f t="shared" si="892"/>
        <v>2757711.8290945427</v>
      </c>
      <c r="AN257" s="106">
        <f t="shared" si="892"/>
        <v>2859250.1120377881</v>
      </c>
      <c r="AO257" s="106">
        <f t="shared" si="892"/>
        <v>2964398.7513114437</v>
      </c>
      <c r="AP257" s="106">
        <f t="shared" si="892"/>
        <v>3073282.9838406844</v>
      </c>
      <c r="AQ257" s="106">
        <f t="shared" si="892"/>
        <v>3186032.3114454993</v>
      </c>
      <c r="AR257" s="106">
        <f t="shared" si="892"/>
        <v>3302780.6440211465</v>
      </c>
      <c r="AS257" s="106">
        <f t="shared" si="892"/>
        <v>3423666.4474710315</v>
      </c>
      <c r="AT257" s="106">
        <f t="shared" si="892"/>
        <v>3548832.8965482903</v>
      </c>
      <c r="AU257" s="106">
        <f t="shared" si="892"/>
        <v>3678428.0327674611</v>
      </c>
      <c r="AV257" s="106">
        <f t="shared" si="892"/>
        <v>3812604.9275528886</v>
      </c>
      <c r="AW257" s="106">
        <f t="shared" si="892"/>
        <v>3951521.8507959512</v>
      </c>
      <c r="AX257" s="106">
        <f t="shared" si="892"/>
        <v>4095342.4449987998</v>
      </c>
      <c r="AY257" s="106">
        <f t="shared" si="892"/>
        <v>3853738.1025980185</v>
      </c>
      <c r="AZ257" s="106">
        <f t="shared" si="892"/>
        <v>3969350.2456759592</v>
      </c>
      <c r="BA257" s="46">
        <f t="shared" si="886"/>
        <v>102928873.78984693</v>
      </c>
    </row>
    <row r="258" spans="1:53">
      <c r="A258" s="87" t="s">
        <v>10</v>
      </c>
      <c r="B258" s="87"/>
      <c r="C258" s="106">
        <f t="shared" ref="C258:AZ258" si="893">C164*C$178</f>
        <v>282000</v>
      </c>
      <c r="D258" s="106">
        <f t="shared" si="893"/>
        <v>290460</v>
      </c>
      <c r="E258" s="106">
        <f t="shared" si="893"/>
        <v>2293665.7999999998</v>
      </c>
      <c r="F258" s="106">
        <f t="shared" si="893"/>
        <v>2383019.0416000001</v>
      </c>
      <c r="G258" s="106">
        <f t="shared" si="893"/>
        <v>2475669.1784760002</v>
      </c>
      <c r="H258" s="106">
        <f t="shared" si="893"/>
        <v>2571733.60642712</v>
      </c>
      <c r="I258" s="106">
        <f t="shared" si="893"/>
        <v>2671333.7977946792</v>
      </c>
      <c r="J258" s="106">
        <f t="shared" si="893"/>
        <v>2774595.4403985073</v>
      </c>
      <c r="K258" s="106">
        <f t="shared" si="893"/>
        <v>2811342.8416235372</v>
      </c>
      <c r="L258" s="106">
        <f t="shared" si="893"/>
        <v>2920212.862728233</v>
      </c>
      <c r="M258" s="106">
        <f t="shared" si="893"/>
        <v>2535835.8161844243</v>
      </c>
      <c r="N258" s="106">
        <f t="shared" si="893"/>
        <v>2632812.8221178963</v>
      </c>
      <c r="O258" s="106">
        <f t="shared" si="893"/>
        <v>2733326.1961728102</v>
      </c>
      <c r="P258" s="106">
        <f t="shared" si="893"/>
        <v>2837500.8411311135</v>
      </c>
      <c r="Q258" s="106">
        <f t="shared" si="893"/>
        <v>2945465.9712103596</v>
      </c>
      <c r="R258" s="106">
        <f t="shared" si="893"/>
        <v>3057355.2583373417</v>
      </c>
      <c r="S258" s="106">
        <f t="shared" si="893"/>
        <v>3173306.9833178539</v>
      </c>
      <c r="T258" s="106">
        <f t="shared" si="893"/>
        <v>3293464.1920646932</v>
      </c>
      <c r="U258" s="106">
        <f t="shared" si="893"/>
        <v>3417974.8570513562</v>
      </c>
      <c r="V258" s="106">
        <f t="shared" si="893"/>
        <v>3546992.0441643614</v>
      </c>
      <c r="W258" s="106">
        <f t="shared" si="893"/>
        <v>3680674.085132801</v>
      </c>
      <c r="X258" s="106">
        <f t="shared" si="893"/>
        <v>3819184.7557195988</v>
      </c>
      <c r="Y258" s="106">
        <f t="shared" si="893"/>
        <v>3962693.4598649847</v>
      </c>
      <c r="Z258" s="106">
        <f t="shared" si="893"/>
        <v>4111375.419978946</v>
      </c>
      <c r="AA258" s="106">
        <f t="shared" si="893"/>
        <v>4265411.8735858668</v>
      </c>
      <c r="AB258" s="106">
        <f t="shared" si="893"/>
        <v>4424990.2765312213</v>
      </c>
      <c r="AC258" s="106">
        <f t="shared" si="893"/>
        <v>4590304.5129670706</v>
      </c>
      <c r="AD258" s="106">
        <f t="shared" si="893"/>
        <v>4761555.1123401923</v>
      </c>
      <c r="AE258" s="106">
        <f t="shared" si="893"/>
        <v>4938949.4736140305</v>
      </c>
      <c r="AF258" s="106">
        <f t="shared" si="893"/>
        <v>5122702.0969631933</v>
      </c>
      <c r="AG258" s="106">
        <f t="shared" si="893"/>
        <v>5313034.8231870523</v>
      </c>
      <c r="AH258" s="106">
        <f t="shared" si="893"/>
        <v>5510177.0810970766</v>
      </c>
      <c r="AI258" s="106">
        <f t="shared" si="893"/>
        <v>5714366.1431408348</v>
      </c>
      <c r="AJ258" s="106">
        <f t="shared" si="893"/>
        <v>5925847.3895342303</v>
      </c>
      <c r="AK258" s="106">
        <f t="shared" si="893"/>
        <v>6144874.5811824026</v>
      </c>
      <c r="AL258" s="106">
        <f t="shared" si="893"/>
        <v>6371710.1416788846</v>
      </c>
      <c r="AM258" s="106">
        <f t="shared" si="893"/>
        <v>6606625.4486820921</v>
      </c>
      <c r="AN258" s="106">
        <f t="shared" si="893"/>
        <v>6849901.1349779796</v>
      </c>
      <c r="AO258" s="106">
        <f t="shared" si="893"/>
        <v>7101827.3995478079</v>
      </c>
      <c r="AP258" s="106">
        <f t="shared" si="893"/>
        <v>7362704.3289703457</v>
      </c>
      <c r="AQ258" s="106">
        <f t="shared" si="893"/>
        <v>7632842.2294986416</v>
      </c>
      <c r="AR258" s="106">
        <f t="shared" si="893"/>
        <v>7912561.970162563</v>
      </c>
      <c r="AS258" s="106">
        <f t="shared" si="893"/>
        <v>8202195.3372597704</v>
      </c>
      <c r="AT258" s="106">
        <f t="shared" si="893"/>
        <v>8502085.4006096646</v>
      </c>
      <c r="AU258" s="106">
        <f t="shared" si="893"/>
        <v>8812586.8919570185</v>
      </c>
      <c r="AV258" s="106">
        <f t="shared" si="893"/>
        <v>9134066.5959246643</v>
      </c>
      <c r="AW258" s="106">
        <f t="shared" si="893"/>
        <v>9466903.753927609</v>
      </c>
      <c r="AX258" s="106">
        <f t="shared" si="893"/>
        <v>9811490.4814743977</v>
      </c>
      <c r="AY258" s="106">
        <f t="shared" si="893"/>
        <v>9232277.1486430336</v>
      </c>
      <c r="AZ258" s="106">
        <f t="shared" si="893"/>
        <v>9509245.4631023239</v>
      </c>
      <c r="BA258" s="46">
        <f t="shared" si="886"/>
        <v>246443232.36205664</v>
      </c>
    </row>
    <row r="259" spans="1:53">
      <c r="A259" s="87" t="s">
        <v>11</v>
      </c>
      <c r="B259" s="87"/>
      <c r="C259" s="106">
        <f t="shared" ref="C259:AZ259" si="894">C165*C$178</f>
        <v>145500</v>
      </c>
      <c r="D259" s="106">
        <f t="shared" si="894"/>
        <v>149865</v>
      </c>
      <c r="E259" s="106">
        <f t="shared" si="894"/>
        <v>1183433.95</v>
      </c>
      <c r="F259" s="106">
        <f t="shared" si="894"/>
        <v>1229536.4203999999</v>
      </c>
      <c r="G259" s="106">
        <f t="shared" si="894"/>
        <v>1277339.9484690002</v>
      </c>
      <c r="H259" s="106">
        <f t="shared" si="894"/>
        <v>1326905.1054437801</v>
      </c>
      <c r="I259" s="106">
        <f t="shared" si="894"/>
        <v>1378294.5658834248</v>
      </c>
      <c r="J259" s="106">
        <f t="shared" si="894"/>
        <v>1431573.1793545489</v>
      </c>
      <c r="K259" s="106">
        <f t="shared" si="894"/>
        <v>1450705.0972050983</v>
      </c>
      <c r="L259" s="106">
        <f t="shared" si="894"/>
        <v>1506882.550004395</v>
      </c>
      <c r="M259" s="106">
        <f t="shared" si="894"/>
        <v>1309780.9033087816</v>
      </c>
      <c r="N259" s="106">
        <f t="shared" si="894"/>
        <v>1359871.3545996957</v>
      </c>
      <c r="O259" s="106">
        <f t="shared" si="894"/>
        <v>1411788.4301550868</v>
      </c>
      <c r="P259" s="106">
        <f t="shared" si="894"/>
        <v>1465596.6460246616</v>
      </c>
      <c r="Q259" s="106">
        <f t="shared" si="894"/>
        <v>1521362.7452592715</v>
      </c>
      <c r="R259" s="106">
        <f t="shared" si="894"/>
        <v>1579155.7734665358</v>
      </c>
      <c r="S259" s="106">
        <f t="shared" si="894"/>
        <v>1639047.1568955025</v>
      </c>
      <c r="T259" s="106">
        <f t="shared" si="894"/>
        <v>1701110.7831340872</v>
      </c>
      <c r="U259" s="106">
        <f t="shared" si="894"/>
        <v>1765423.0845057811</v>
      </c>
      <c r="V259" s="106">
        <f t="shared" si="894"/>
        <v>1832063.1242549559</v>
      </c>
      <c r="W259" s="106">
        <f t="shared" si="894"/>
        <v>1901112.6856130264</v>
      </c>
      <c r="X259" s="106">
        <f t="shared" si="894"/>
        <v>1972656.3638407513</v>
      </c>
      <c r="Y259" s="106">
        <f t="shared" si="894"/>
        <v>2046781.6613450882</v>
      </c>
      <c r="Z259" s="106">
        <f t="shared" si="894"/>
        <v>2123579.0859722281</v>
      </c>
      <c r="AA259" s="106">
        <f t="shared" si="894"/>
        <v>2203142.2525817864</v>
      </c>
      <c r="AB259" s="106">
        <f t="shared" si="894"/>
        <v>2285567.9880105429</v>
      </c>
      <c r="AC259" s="106">
        <f t="shared" si="894"/>
        <v>2370956.4395377012</v>
      </c>
      <c r="AD259" s="106">
        <f t="shared" si="894"/>
        <v>2459411.1869672798</v>
      </c>
      <c r="AE259" s="106">
        <f t="shared" si="894"/>
        <v>3086414.4345695684</v>
      </c>
      <c r="AF259" s="106">
        <f t="shared" si="894"/>
        <v>3197388.0785535285</v>
      </c>
      <c r="AG259" s="106">
        <f t="shared" si="894"/>
        <v>7098771.8232412878</v>
      </c>
      <c r="AH259" s="106">
        <f t="shared" si="894"/>
        <v>7370236.8580191387</v>
      </c>
      <c r="AI259" s="106">
        <f t="shared" si="894"/>
        <v>7651600.9002427459</v>
      </c>
      <c r="AJ259" s="106">
        <f t="shared" si="894"/>
        <v>7943213.5718275504</v>
      </c>
      <c r="AK259" s="106">
        <f t="shared" si="894"/>
        <v>8245436.5628972249</v>
      </c>
      <c r="AL259" s="106">
        <f t="shared" si="894"/>
        <v>8558644.0412164349</v>
      </c>
      <c r="AM259" s="106">
        <f t="shared" si="894"/>
        <v>8883223.0753281917</v>
      </c>
      <c r="AN259" s="106">
        <f t="shared" si="894"/>
        <v>9219574.0718495566</v>
      </c>
      <c r="AO259" s="106">
        <f t="shared" si="894"/>
        <v>9927860.8943412397</v>
      </c>
      <c r="AP259" s="106">
        <f t="shared" si="894"/>
        <v>10299805.152562525</v>
      </c>
      <c r="AQ259" s="106">
        <f t="shared" si="894"/>
        <v>13229520.46923146</v>
      </c>
      <c r="AR259" s="106">
        <f t="shared" si="894"/>
        <v>13731234.929792086</v>
      </c>
      <c r="AS259" s="106">
        <f t="shared" si="894"/>
        <v>14251145.689564042</v>
      </c>
      <c r="AT259" s="106">
        <f t="shared" si="894"/>
        <v>14789892.983485501</v>
      </c>
      <c r="AU259" s="106">
        <f t="shared" si="894"/>
        <v>15348139.083921643</v>
      </c>
      <c r="AV259" s="106">
        <f t="shared" si="894"/>
        <v>15926569.046698816</v>
      </c>
      <c r="AW259" s="106">
        <f t="shared" si="894"/>
        <v>16525891.48206709</v>
      </c>
      <c r="AX259" s="106">
        <f t="shared" si="894"/>
        <v>17146839.351415429</v>
      </c>
      <c r="AY259" s="106">
        <f t="shared" si="894"/>
        <v>15856276.911097059</v>
      </c>
      <c r="AZ259" s="106">
        <f t="shared" si="894"/>
        <v>16331965.21842997</v>
      </c>
      <c r="BA259" s="46">
        <f t="shared" si="886"/>
        <v>288648088.11258507</v>
      </c>
    </row>
    <row r="260" spans="1:53">
      <c r="A260" s="87" t="s">
        <v>12</v>
      </c>
      <c r="B260" s="87"/>
      <c r="C260" s="106">
        <f t="shared" ref="C260:AZ260" si="895">C166*C$178</f>
        <v>147000</v>
      </c>
      <c r="D260" s="106">
        <f t="shared" si="895"/>
        <v>151410</v>
      </c>
      <c r="E260" s="106">
        <f t="shared" si="895"/>
        <v>1195634.3</v>
      </c>
      <c r="F260" s="106">
        <f t="shared" si="895"/>
        <v>1242212.0536</v>
      </c>
      <c r="G260" s="106">
        <f t="shared" si="895"/>
        <v>1290508.4015460003</v>
      </c>
      <c r="H260" s="106">
        <f t="shared" si="895"/>
        <v>1340584.53952052</v>
      </c>
      <c r="I260" s="106">
        <f t="shared" si="895"/>
        <v>1392503.7882121201</v>
      </c>
      <c r="J260" s="106">
        <f t="shared" si="895"/>
        <v>1446331.6657396473</v>
      </c>
      <c r="K260" s="106">
        <f t="shared" si="895"/>
        <v>1466033.0151898884</v>
      </c>
      <c r="L260" s="106">
        <f t="shared" si="895"/>
        <v>1522800.7828471118</v>
      </c>
      <c r="M260" s="106">
        <f t="shared" si="895"/>
        <v>1326311.0747747142</v>
      </c>
      <c r="N260" s="106">
        <f t="shared" si="895"/>
        <v>1377035.8545966789</v>
      </c>
      <c r="O260" s="106">
        <f t="shared" si="895"/>
        <v>1429610.4412406639</v>
      </c>
      <c r="P260" s="106">
        <f t="shared" si="895"/>
        <v>1484100.1708141514</v>
      </c>
      <c r="Q260" s="106">
        <f t="shared" si="895"/>
        <v>1540572.6347649314</v>
      </c>
      <c r="R260" s="106">
        <f t="shared" si="895"/>
        <v>1599097.7563990254</v>
      </c>
      <c r="S260" s="106">
        <f t="shared" si="895"/>
        <v>1659747.8699598769</v>
      </c>
      <c r="T260" s="106">
        <f t="shared" si="895"/>
        <v>1722597.8023536201</v>
      </c>
      <c r="U260" s="106">
        <f t="shared" si="895"/>
        <v>1787724.9576080239</v>
      </c>
      <c r="V260" s="106">
        <f t="shared" si="895"/>
        <v>1855209.4041555738</v>
      </c>
      <c r="W260" s="106">
        <f t="shared" si="895"/>
        <v>1925133.9650341296</v>
      </c>
      <c r="X260" s="106">
        <f t="shared" si="895"/>
        <v>1997584.3111016585</v>
      </c>
      <c r="Y260" s="106">
        <f t="shared" si="895"/>
        <v>2072649.0573647085</v>
      </c>
      <c r="Z260" s="106">
        <f t="shared" si="895"/>
        <v>2150419.8625235502</v>
      </c>
      <c r="AA260" s="106">
        <f t="shared" si="895"/>
        <v>2230991.5318402941</v>
      </c>
      <c r="AB260" s="106">
        <f t="shared" si="895"/>
        <v>2314462.1234397711</v>
      </c>
      <c r="AC260" s="106">
        <f t="shared" si="895"/>
        <v>2400933.0581565606</v>
      </c>
      <c r="AD260" s="106">
        <f t="shared" si="895"/>
        <v>2490509.2330452618</v>
      </c>
      <c r="AE260" s="106">
        <f t="shared" si="895"/>
        <v>3122106.1063110693</v>
      </c>
      <c r="AF260" s="106">
        <f t="shared" si="895"/>
        <v>3234386.1569978758</v>
      </c>
      <c r="AG260" s="106">
        <f t="shared" si="895"/>
        <v>7161395.1949979803</v>
      </c>
      <c r="AH260" s="106">
        <f t="shared" si="895"/>
        <v>7435238.9469975978</v>
      </c>
      <c r="AI260" s="106">
        <f t="shared" si="895"/>
        <v>7719068.0684416955</v>
      </c>
      <c r="AJ260" s="106">
        <f t="shared" si="895"/>
        <v>8013235.2221201397</v>
      </c>
      <c r="AK260" s="106">
        <f t="shared" si="895"/>
        <v>8318105.2437576931</v>
      </c>
      <c r="AL260" s="106">
        <f t="shared" si="895"/>
        <v>8634055.5549935922</v>
      </c>
      <c r="AM260" s="106">
        <f t="shared" si="895"/>
        <v>8961476.5901842639</v>
      </c>
      <c r="AN260" s="106">
        <f t="shared" si="895"/>
        <v>9300772.2374868803</v>
      </c>
      <c r="AO260" s="106">
        <f t="shared" si="895"/>
        <v>10016722.136860585</v>
      </c>
      <c r="AP260" s="106">
        <f t="shared" si="895"/>
        <v>10391965.637753954</v>
      </c>
      <c r="AQ260" s="106">
        <f t="shared" si="895"/>
        <v>13357718.554457024</v>
      </c>
      <c r="AR260" s="106">
        <f t="shared" si="895"/>
        <v>13864286.927252144</v>
      </c>
      <c r="AS260" s="106">
        <f t="shared" si="895"/>
        <v>14389227.455715962</v>
      </c>
      <c r="AT260" s="106">
        <f t="shared" si="895"/>
        <v>14933186.557653081</v>
      </c>
      <c r="AU260" s="106">
        <f t="shared" si="895"/>
        <v>15496832.900996283</v>
      </c>
      <c r="AV260" s="106">
        <f t="shared" si="895"/>
        <v>16080858.157038189</v>
      </c>
      <c r="AW260" s="106">
        <f t="shared" si="895"/>
        <v>16685977.778831715</v>
      </c>
      <c r="AX260" s="106">
        <f t="shared" si="895"/>
        <v>17312931.805591516</v>
      </c>
      <c r="AY260" s="106">
        <f t="shared" si="895"/>
        <v>16009996.681005536</v>
      </c>
      <c r="AZ260" s="106">
        <f t="shared" si="895"/>
        <v>16490296.581435703</v>
      </c>
      <c r="BA260" s="46">
        <f t="shared" si="886"/>
        <v>291489550.15270889</v>
      </c>
    </row>
    <row r="261" spans="1:53">
      <c r="A261" s="87" t="s">
        <v>13</v>
      </c>
      <c r="B261" s="87"/>
      <c r="C261" s="106">
        <f t="shared" ref="C261:AZ261" si="896">C167*C$178</f>
        <v>79500</v>
      </c>
      <c r="D261" s="106">
        <f t="shared" si="896"/>
        <v>81885</v>
      </c>
      <c r="E261" s="106">
        <f t="shared" si="896"/>
        <v>646618.54999999993</v>
      </c>
      <c r="F261" s="106">
        <f t="shared" si="896"/>
        <v>671808.55960000004</v>
      </c>
      <c r="G261" s="106">
        <f t="shared" si="896"/>
        <v>697928.01308100007</v>
      </c>
      <c r="H261" s="106">
        <f t="shared" si="896"/>
        <v>725010.00606722001</v>
      </c>
      <c r="I261" s="106">
        <f t="shared" si="896"/>
        <v>753088.78342084039</v>
      </c>
      <c r="J261" s="106">
        <f t="shared" si="896"/>
        <v>782199.77841021749</v>
      </c>
      <c r="K261" s="106">
        <f t="shared" si="896"/>
        <v>793378.10197306413</v>
      </c>
      <c r="L261" s="106">
        <f t="shared" si="896"/>
        <v>824094.74290655111</v>
      </c>
      <c r="M261" s="106">
        <f t="shared" si="896"/>
        <v>721548.70406985923</v>
      </c>
      <c r="N261" s="106">
        <f t="shared" si="896"/>
        <v>749147.37083607016</v>
      </c>
      <c r="O261" s="106">
        <f t="shared" si="896"/>
        <v>777752.56377459085</v>
      </c>
      <c r="P261" s="106">
        <f t="shared" si="896"/>
        <v>807399.83565567038</v>
      </c>
      <c r="Q261" s="106">
        <f t="shared" si="896"/>
        <v>838125.96654221753</v>
      </c>
      <c r="R261" s="106">
        <f t="shared" si="896"/>
        <v>869969.00542986731</v>
      </c>
      <c r="S261" s="106">
        <f t="shared" si="896"/>
        <v>902968.31328088825</v>
      </c>
      <c r="T261" s="106">
        <f t="shared" si="896"/>
        <v>937164.60749808338</v>
      </c>
      <c r="U261" s="106">
        <f t="shared" si="896"/>
        <v>972600.00788635749</v>
      </c>
      <c r="V261" s="106">
        <f t="shared" si="896"/>
        <v>1009318.0841511798</v>
      </c>
      <c r="W261" s="106">
        <f t="shared" si="896"/>
        <v>1047363.9049847937</v>
      </c>
      <c r="X261" s="106">
        <f t="shared" si="896"/>
        <v>1086784.0887926884</v>
      </c>
      <c r="Y261" s="106">
        <f t="shared" si="896"/>
        <v>1127626.8561145705</v>
      </c>
      <c r="Z261" s="106">
        <f t="shared" si="896"/>
        <v>1169942.0837958523</v>
      </c>
      <c r="AA261" s="106">
        <f t="shared" si="896"/>
        <v>1213781.3609675076</v>
      </c>
      <c r="AB261" s="106">
        <f t="shared" si="896"/>
        <v>1259198.0468940458</v>
      </c>
      <c r="AC261" s="106">
        <f t="shared" si="896"/>
        <v>1306247.3307513059</v>
      </c>
      <c r="AD261" s="106">
        <f t="shared" si="896"/>
        <v>1354986.2933977968</v>
      </c>
      <c r="AE261" s="106">
        <f t="shared" si="896"/>
        <v>1697184.7498619019</v>
      </c>
      <c r="AF261" s="106">
        <f t="shared" si="896"/>
        <v>1758233.5240335993</v>
      </c>
      <c r="AG261" s="106">
        <f t="shared" si="896"/>
        <v>3884590.858891936</v>
      </c>
      <c r="AH261" s="106">
        <f t="shared" si="896"/>
        <v>4033129.6130788587</v>
      </c>
      <c r="AI261" s="106">
        <f t="shared" si="896"/>
        <v>4187084.5607439941</v>
      </c>
      <c r="AJ261" s="106">
        <f t="shared" si="896"/>
        <v>4346646.9886172665</v>
      </c>
      <c r="AK261" s="106">
        <f t="shared" si="896"/>
        <v>4512014.7860582657</v>
      </c>
      <c r="AL261" s="106">
        <f t="shared" si="896"/>
        <v>4683392.6690559685</v>
      </c>
      <c r="AM261" s="106">
        <f t="shared" si="896"/>
        <v>4860992.4117260827</v>
      </c>
      <c r="AN261" s="106">
        <f t="shared" si="896"/>
        <v>5045033.0855542514</v>
      </c>
      <c r="AO261" s="106">
        <f t="shared" si="896"/>
        <v>5434064.8409840409</v>
      </c>
      <c r="AP261" s="106">
        <f t="shared" si="896"/>
        <v>5637624.7315898621</v>
      </c>
      <c r="AQ261" s="106">
        <f t="shared" si="896"/>
        <v>7251183.80783475</v>
      </c>
      <c r="AR261" s="106">
        <f t="shared" si="896"/>
        <v>7526173.593700272</v>
      </c>
      <c r="AS261" s="106">
        <f t="shared" si="896"/>
        <v>7811136.7012906745</v>
      </c>
      <c r="AT261" s="106">
        <f t="shared" si="896"/>
        <v>8106424.0391021715</v>
      </c>
      <c r="AU261" s="106">
        <f t="shared" si="896"/>
        <v>8412398.594151197</v>
      </c>
      <c r="AV261" s="106">
        <f t="shared" si="896"/>
        <v>8729435.8408679701</v>
      </c>
      <c r="AW261" s="106">
        <f t="shared" si="896"/>
        <v>9057924.1636530161</v>
      </c>
      <c r="AX261" s="106">
        <f t="shared" si="896"/>
        <v>9398265.2935483828</v>
      </c>
      <c r="AY261" s="106">
        <f t="shared" si="896"/>
        <v>8690952.152459953</v>
      </c>
      <c r="AZ261" s="106">
        <f t="shared" si="896"/>
        <v>8951680.7170337513</v>
      </c>
      <c r="BA261" s="46">
        <f t="shared" si="886"/>
        <v>158223003.68412039</v>
      </c>
    </row>
    <row r="262" spans="1:53">
      <c r="A262" s="87" t="s">
        <v>14</v>
      </c>
      <c r="B262" s="87"/>
      <c r="C262" s="106">
        <f t="shared" ref="C262:AZ262" si="897">C168*C$178</f>
        <v>37500</v>
      </c>
      <c r="D262" s="106">
        <f t="shared" si="897"/>
        <v>38625</v>
      </c>
      <c r="E262" s="106">
        <f t="shared" si="897"/>
        <v>305008.75</v>
      </c>
      <c r="F262" s="106">
        <f t="shared" si="897"/>
        <v>316890.83</v>
      </c>
      <c r="G262" s="106">
        <f t="shared" si="897"/>
        <v>329211.32692500006</v>
      </c>
      <c r="H262" s="106">
        <f t="shared" si="897"/>
        <v>341985.85191850003</v>
      </c>
      <c r="I262" s="106">
        <f t="shared" si="897"/>
        <v>355230.55821737752</v>
      </c>
      <c r="J262" s="106">
        <f t="shared" si="897"/>
        <v>368962.15962746105</v>
      </c>
      <c r="K262" s="106">
        <f t="shared" si="897"/>
        <v>373697.17400934681</v>
      </c>
      <c r="L262" s="106">
        <f t="shared" si="897"/>
        <v>388170.02218920033</v>
      </c>
      <c r="M262" s="106">
        <f t="shared" si="897"/>
        <v>335979.09483603056</v>
      </c>
      <c r="N262" s="106">
        <f t="shared" si="897"/>
        <v>348826.93542256037</v>
      </c>
      <c r="O262" s="106">
        <f t="shared" si="897"/>
        <v>362143.26525892952</v>
      </c>
      <c r="P262" s="106">
        <f t="shared" si="897"/>
        <v>375944.6306436006</v>
      </c>
      <c r="Q262" s="106">
        <f t="shared" si="897"/>
        <v>390248.14901261887</v>
      </c>
      <c r="R262" s="106">
        <f t="shared" si="897"/>
        <v>405071.52831619896</v>
      </c>
      <c r="S262" s="106">
        <f t="shared" si="897"/>
        <v>420433.08704388258</v>
      </c>
      <c r="T262" s="106">
        <f t="shared" si="897"/>
        <v>436351.77491974254</v>
      </c>
      <c r="U262" s="106">
        <f t="shared" si="897"/>
        <v>452847.19428981462</v>
      </c>
      <c r="V262" s="106">
        <f t="shared" si="897"/>
        <v>469939.62222466327</v>
      </c>
      <c r="W262" s="106">
        <f t="shared" si="897"/>
        <v>487650.03336074203</v>
      </c>
      <c r="X262" s="106">
        <f t="shared" si="897"/>
        <v>506000.12350498338</v>
      </c>
      <c r="Y262" s="106">
        <f t="shared" si="897"/>
        <v>525012.33402785449</v>
      </c>
      <c r="Z262" s="106">
        <f t="shared" si="897"/>
        <v>544709.87707094336</v>
      </c>
      <c r="AA262" s="106">
        <f t="shared" si="897"/>
        <v>565116.76159599249</v>
      </c>
      <c r="AB262" s="106">
        <f t="shared" si="897"/>
        <v>586257.8203031806</v>
      </c>
      <c r="AC262" s="106">
        <f t="shared" si="897"/>
        <v>608158.73744736379</v>
      </c>
      <c r="AD262" s="106">
        <f t="shared" si="897"/>
        <v>630846.07758192508</v>
      </c>
      <c r="AE262" s="106">
        <f t="shared" si="897"/>
        <v>788191.08429148723</v>
      </c>
      <c r="AF262" s="106">
        <f t="shared" si="897"/>
        <v>816549.94783225062</v>
      </c>
      <c r="AG262" s="106">
        <f t="shared" si="897"/>
        <v>1792533.3349735658</v>
      </c>
      <c r="AH262" s="106">
        <f t="shared" si="897"/>
        <v>1861059.8090601924</v>
      </c>
      <c r="AI262" s="106">
        <f t="shared" si="897"/>
        <v>1932084.5915905405</v>
      </c>
      <c r="AJ262" s="106">
        <f t="shared" si="897"/>
        <v>2005695.9072445552</v>
      </c>
      <c r="AK262" s="106">
        <f t="shared" si="897"/>
        <v>2081985.025705379</v>
      </c>
      <c r="AL262" s="106">
        <f t="shared" si="897"/>
        <v>2161046.3649573321</v>
      </c>
      <c r="AM262" s="106">
        <f t="shared" si="897"/>
        <v>2242977.5980412681</v>
      </c>
      <c r="AN262" s="106">
        <f t="shared" si="897"/>
        <v>2327879.7633817783</v>
      </c>
      <c r="AO262" s="106">
        <f t="shared" si="897"/>
        <v>2508100.8831498232</v>
      </c>
      <c r="AP262" s="106">
        <f t="shared" si="897"/>
        <v>2602029.3688412062</v>
      </c>
      <c r="AQ262" s="106">
        <f t="shared" si="897"/>
        <v>3351743.8312790524</v>
      </c>
      <c r="AR262" s="106">
        <f t="shared" si="897"/>
        <v>3478839.3477309207</v>
      </c>
      <c r="AS262" s="106">
        <f t="shared" si="897"/>
        <v>3610544.0257217498</v>
      </c>
      <c r="AT262" s="106">
        <f t="shared" si="897"/>
        <v>3747020.0289790705</v>
      </c>
      <c r="AU262" s="106">
        <f t="shared" si="897"/>
        <v>3888435.1028086813</v>
      </c>
      <c r="AV262" s="106">
        <f t="shared" si="897"/>
        <v>4034962.763041988</v>
      </c>
      <c r="AW262" s="106">
        <f t="shared" si="897"/>
        <v>4186782.4912967649</v>
      </c>
      <c r="AX262" s="106">
        <f t="shared" si="897"/>
        <v>4344079.9367600903</v>
      </c>
      <c r="AY262" s="106">
        <f t="shared" si="897"/>
        <v>4017375.2770167207</v>
      </c>
      <c r="AZ262" s="106">
        <f t="shared" si="897"/>
        <v>4137896.5353272222</v>
      </c>
      <c r="BA262" s="46">
        <f t="shared" si="886"/>
        <v>73224631.738779575</v>
      </c>
    </row>
    <row r="263" spans="1:53">
      <c r="A263" s="87" t="s">
        <v>15</v>
      </c>
      <c r="B263" s="87"/>
      <c r="C263" s="106">
        <f t="shared" ref="C263:AZ263" si="898">C169*C$178</f>
        <v>81000</v>
      </c>
      <c r="D263" s="106">
        <f t="shared" si="898"/>
        <v>83430</v>
      </c>
      <c r="E263" s="106">
        <f t="shared" si="898"/>
        <v>658818.9</v>
      </c>
      <c r="F263" s="106">
        <f t="shared" si="898"/>
        <v>684484.19279999996</v>
      </c>
      <c r="G263" s="106">
        <f t="shared" si="898"/>
        <v>711096.46615800005</v>
      </c>
      <c r="H263" s="106">
        <f t="shared" si="898"/>
        <v>738689.44014396006</v>
      </c>
      <c r="I263" s="106">
        <f t="shared" si="898"/>
        <v>767298.00574953551</v>
      </c>
      <c r="J263" s="106">
        <f t="shared" si="898"/>
        <v>796958.26479531592</v>
      </c>
      <c r="K263" s="106">
        <f t="shared" si="898"/>
        <v>806805.8648357729</v>
      </c>
      <c r="L263" s="106">
        <f t="shared" si="898"/>
        <v>838055.815973524</v>
      </c>
      <c r="M263" s="106">
        <f t="shared" si="898"/>
        <v>722623.83717333456</v>
      </c>
      <c r="N263" s="106">
        <f t="shared" si="898"/>
        <v>750254.75793264969</v>
      </c>
      <c r="O263" s="106">
        <f t="shared" si="898"/>
        <v>778893.17248406773</v>
      </c>
      <c r="P263" s="106">
        <f t="shared" si="898"/>
        <v>808574.66262643156</v>
      </c>
      <c r="Q263" s="106">
        <f t="shared" si="898"/>
        <v>839336.03832210158</v>
      </c>
      <c r="R263" s="106">
        <f t="shared" si="898"/>
        <v>871215.37936314801</v>
      </c>
      <c r="S263" s="106">
        <f t="shared" si="898"/>
        <v>904252.0784321673</v>
      </c>
      <c r="T263" s="106">
        <f t="shared" si="898"/>
        <v>938486.88560390077</v>
      </c>
      <c r="U263" s="106">
        <f t="shared" si="898"/>
        <v>973961.95433534938</v>
      </c>
      <c r="V263" s="106">
        <f t="shared" si="898"/>
        <v>1010720.8889936415</v>
      </c>
      <c r="W263" s="106">
        <f t="shared" si="898"/>
        <v>1048808.7939725292</v>
      </c>
      <c r="X263" s="106">
        <f t="shared" si="898"/>
        <v>1088272.3244500561</v>
      </c>
      <c r="Y263" s="106">
        <f t="shared" si="898"/>
        <v>1129159.7388416592</v>
      </c>
      <c r="Z263" s="106">
        <f t="shared" si="898"/>
        <v>1171520.9530047534</v>
      </c>
      <c r="AA263" s="106">
        <f t="shared" si="898"/>
        <v>1215407.5962526759</v>
      </c>
      <c r="AB263" s="106">
        <f t="shared" si="898"/>
        <v>1260873.0692377691</v>
      </c>
      <c r="AC263" s="106">
        <f t="shared" si="898"/>
        <v>1307972.603765341</v>
      </c>
      <c r="AD263" s="106">
        <f t="shared" si="898"/>
        <v>1356763.3246022528</v>
      </c>
      <c r="AE263" s="106">
        <f t="shared" si="898"/>
        <v>1702446.9835160975</v>
      </c>
      <c r="AF263" s="106">
        <f t="shared" si="898"/>
        <v>1763653.624697421</v>
      </c>
      <c r="AG263" s="106">
        <f t="shared" si="898"/>
        <v>3914446.187287569</v>
      </c>
      <c r="AH263" s="106">
        <f t="shared" si="898"/>
        <v>4064130.6093608928</v>
      </c>
      <c r="AI263" s="106">
        <f t="shared" si="898"/>
        <v>4219273.0951900585</v>
      </c>
      <c r="AJ263" s="106">
        <f t="shared" si="898"/>
        <v>4380066.4126205482</v>
      </c>
      <c r="AK263" s="106">
        <f t="shared" si="898"/>
        <v>4546709.9833111959</v>
      </c>
      <c r="AL263" s="106">
        <f t="shared" si="898"/>
        <v>4719410.1084719244</v>
      </c>
      <c r="AM263" s="106">
        <f t="shared" si="898"/>
        <v>4898380.2021573167</v>
      </c>
      <c r="AN263" s="106">
        <f t="shared" si="898"/>
        <v>5083841.0323662078</v>
      </c>
      <c r="AO263" s="106">
        <f t="shared" si="898"/>
        <v>5474344.5045481734</v>
      </c>
      <c r="AP263" s="106">
        <f t="shared" si="898"/>
        <v>5679429.4877591711</v>
      </c>
      <c r="AQ263" s="106">
        <f t="shared" si="898"/>
        <v>7294568.9104683381</v>
      </c>
      <c r="AR263" s="106">
        <f t="shared" si="898"/>
        <v>7571196.2393054431</v>
      </c>
      <c r="AS263" s="106">
        <f t="shared" si="898"/>
        <v>7857856.0958533548</v>
      </c>
      <c r="AT263" s="106">
        <f t="shared" si="898"/>
        <v>8154901.4671787648</v>
      </c>
      <c r="AU263" s="106">
        <f t="shared" si="898"/>
        <v>8462697.490297433</v>
      </c>
      <c r="AV263" s="106">
        <f t="shared" si="898"/>
        <v>8781621.8634827584</v>
      </c>
      <c r="AW263" s="106">
        <f t="shared" si="898"/>
        <v>9112065.2713179383</v>
      </c>
      <c r="AX263" s="106">
        <f t="shared" si="898"/>
        <v>9454431.8239460923</v>
      </c>
      <c r="AY263" s="106">
        <f t="shared" si="898"/>
        <v>8743018.5261386316</v>
      </c>
      <c r="AZ263" s="106">
        <f t="shared" si="898"/>
        <v>9005309.08192279</v>
      </c>
      <c r="BA263" s="46">
        <f t="shared" si="886"/>
        <v>159227534.01104808</v>
      </c>
    </row>
    <row r="264" spans="1:53">
      <c r="A264" s="87" t="s">
        <v>16</v>
      </c>
      <c r="B264" s="87"/>
      <c r="C264" s="106">
        <f t="shared" ref="C264:AZ264" si="899">C170*C$178</f>
        <v>54000</v>
      </c>
      <c r="D264" s="106">
        <f t="shared" si="899"/>
        <v>55620</v>
      </c>
      <c r="E264" s="106">
        <f t="shared" si="899"/>
        <v>439212.6</v>
      </c>
      <c r="F264" s="106">
        <f t="shared" si="899"/>
        <v>456322.79519999999</v>
      </c>
      <c r="G264" s="106">
        <f t="shared" si="899"/>
        <v>474064.31077200006</v>
      </c>
      <c r="H264" s="106">
        <f t="shared" si="899"/>
        <v>492459.62676264002</v>
      </c>
      <c r="I264" s="106">
        <f t="shared" si="899"/>
        <v>511532.00383302366</v>
      </c>
      <c r="J264" s="106">
        <f t="shared" si="899"/>
        <v>531305.50986354391</v>
      </c>
      <c r="K264" s="106">
        <f t="shared" si="899"/>
        <v>538503.96159787569</v>
      </c>
      <c r="L264" s="106">
        <f t="shared" si="899"/>
        <v>559356.26390759728</v>
      </c>
      <c r="M264" s="106">
        <f t="shared" si="899"/>
        <v>486900.90423637547</v>
      </c>
      <c r="N264" s="106">
        <f t="shared" si="899"/>
        <v>505522.20958856767</v>
      </c>
      <c r="O264" s="106">
        <f t="shared" si="899"/>
        <v>524822.58244807855</v>
      </c>
      <c r="P264" s="106">
        <f t="shared" si="899"/>
        <v>544826.0076905305</v>
      </c>
      <c r="Q264" s="106">
        <f t="shared" si="899"/>
        <v>565557.29812332639</v>
      </c>
      <c r="R264" s="106">
        <f t="shared" si="899"/>
        <v>587042.12257516838</v>
      </c>
      <c r="S264" s="106">
        <f t="shared" si="899"/>
        <v>609307.03492580994</v>
      </c>
      <c r="T264" s="106">
        <f t="shared" si="899"/>
        <v>632379.50410717237</v>
      </c>
      <c r="U264" s="106">
        <f t="shared" si="899"/>
        <v>656287.94510798319</v>
      </c>
      <c r="V264" s="106">
        <f t="shared" si="899"/>
        <v>681061.75101514638</v>
      </c>
      <c r="W264" s="106">
        <f t="shared" si="899"/>
        <v>706731.32612614206</v>
      </c>
      <c r="X264" s="106">
        <f t="shared" si="899"/>
        <v>733328.12016788393</v>
      </c>
      <c r="Y264" s="106">
        <f t="shared" si="899"/>
        <v>760884.66365861683</v>
      </c>
      <c r="Z264" s="106">
        <f t="shared" si="899"/>
        <v>789434.60445064248</v>
      </c>
      <c r="AA264" s="106">
        <f t="shared" si="899"/>
        <v>819012.745492897</v>
      </c>
      <c r="AB264" s="106">
        <f t="shared" si="899"/>
        <v>849655.08385368111</v>
      </c>
      <c r="AC264" s="106">
        <f t="shared" si="899"/>
        <v>881398.8510451687</v>
      </c>
      <c r="AD264" s="106">
        <f t="shared" si="899"/>
        <v>914282.55469267734</v>
      </c>
      <c r="AE264" s="106">
        <f t="shared" si="899"/>
        <v>1147395.7293822377</v>
      </c>
      <c r="AF264" s="106">
        <f t="shared" si="899"/>
        <v>1188651.641231132</v>
      </c>
      <c r="AG264" s="106">
        <f t="shared" si="899"/>
        <v>2639162.4849245204</v>
      </c>
      <c r="AH264" s="106">
        <f t="shared" si="899"/>
        <v>2740088.0584765864</v>
      </c>
      <c r="AI264" s="106">
        <f t="shared" si="899"/>
        <v>2844693.9202053444</v>
      </c>
      <c r="AJ264" s="106">
        <f t="shared" si="899"/>
        <v>2953110.0543851992</v>
      </c>
      <c r="AK264" s="106">
        <f t="shared" si="899"/>
        <v>3065470.9320876603</v>
      </c>
      <c r="AL264" s="106">
        <f t="shared" si="899"/>
        <v>3181915.663403322</v>
      </c>
      <c r="AM264" s="106">
        <f t="shared" si="899"/>
        <v>3302588.1547590452</v>
      </c>
      <c r="AN264" s="106">
        <f t="shared" si="899"/>
        <v>3427637.2714990485</v>
      </c>
      <c r="AO264" s="106">
        <f t="shared" si="899"/>
        <v>3690970.0872049131</v>
      </c>
      <c r="AP264" s="106">
        <f t="shared" si="899"/>
        <v>3829252.3245690144</v>
      </c>
      <c r="AQ264" s="106">
        <f t="shared" si="899"/>
        <v>4918500.5827762093</v>
      </c>
      <c r="AR264" s="106">
        <f t="shared" si="899"/>
        <v>5105030.427798301</v>
      </c>
      <c r="AS264" s="106">
        <f t="shared" si="899"/>
        <v>5298325.4129972188</v>
      </c>
      <c r="AT264" s="106">
        <f t="shared" si="899"/>
        <v>5498623.5699230544</v>
      </c>
      <c r="AU264" s="106">
        <f t="shared" si="899"/>
        <v>5706171.1233927421</v>
      </c>
      <c r="AV264" s="106">
        <f t="shared" si="899"/>
        <v>5921222.7688576803</v>
      </c>
      <c r="AW264" s="106">
        <f t="shared" si="899"/>
        <v>6144041.9590394609</v>
      </c>
      <c r="AX264" s="106">
        <f t="shared" si="899"/>
        <v>6374901.2001401773</v>
      </c>
      <c r="AY264" s="106">
        <f t="shared" si="899"/>
        <v>5895070.5309525337</v>
      </c>
      <c r="AZ264" s="106">
        <f t="shared" si="899"/>
        <v>6071922.64688111</v>
      </c>
      <c r="BA264" s="46">
        <f t="shared" si="886"/>
        <v>107305558.92612904</v>
      </c>
    </row>
    <row r="265" spans="1:53">
      <c r="A265" s="87" t="s">
        <v>17</v>
      </c>
      <c r="B265" s="87"/>
      <c r="C265" s="106">
        <f t="shared" ref="C265:AZ265" si="900">C171*C$178</f>
        <v>30000</v>
      </c>
      <c r="D265" s="106">
        <f t="shared" si="900"/>
        <v>30900</v>
      </c>
      <c r="E265" s="106">
        <f t="shared" si="900"/>
        <v>244007</v>
      </c>
      <c r="F265" s="106">
        <f t="shared" si="900"/>
        <v>253512.66399999999</v>
      </c>
      <c r="G265" s="106">
        <f t="shared" si="900"/>
        <v>263369.06154000002</v>
      </c>
      <c r="H265" s="106">
        <f t="shared" si="900"/>
        <v>273588.68153480004</v>
      </c>
      <c r="I265" s="106">
        <f t="shared" si="900"/>
        <v>284184.44657390204</v>
      </c>
      <c r="J265" s="106">
        <f t="shared" si="900"/>
        <v>295169.72770196886</v>
      </c>
      <c r="K265" s="106">
        <f t="shared" si="900"/>
        <v>298957.73920747748</v>
      </c>
      <c r="L265" s="106">
        <f t="shared" si="900"/>
        <v>310536.01775136031</v>
      </c>
      <c r="M265" s="106">
        <f t="shared" si="900"/>
        <v>268783.27586882445</v>
      </c>
      <c r="N265" s="106">
        <f t="shared" si="900"/>
        <v>279061.54833804828</v>
      </c>
      <c r="O265" s="106">
        <f t="shared" si="900"/>
        <v>289714.61220714363</v>
      </c>
      <c r="P265" s="106">
        <f t="shared" si="900"/>
        <v>300755.70451488049</v>
      </c>
      <c r="Q265" s="106">
        <f t="shared" si="900"/>
        <v>312198.51921009511</v>
      </c>
      <c r="R265" s="106">
        <f t="shared" si="900"/>
        <v>324057.22265295917</v>
      </c>
      <c r="S265" s="106">
        <f t="shared" si="900"/>
        <v>336346.46963510604</v>
      </c>
      <c r="T265" s="106">
        <f t="shared" si="900"/>
        <v>349081.41993579402</v>
      </c>
      <c r="U265" s="106">
        <f t="shared" si="900"/>
        <v>362277.75543185166</v>
      </c>
      <c r="V265" s="106">
        <f t="shared" si="900"/>
        <v>375951.69777973066</v>
      </c>
      <c r="W265" s="106">
        <f t="shared" si="900"/>
        <v>390120.02668859367</v>
      </c>
      <c r="X265" s="106">
        <f t="shared" si="900"/>
        <v>404800.09880398668</v>
      </c>
      <c r="Y265" s="106">
        <f t="shared" si="900"/>
        <v>420009.86722228356</v>
      </c>
      <c r="Z265" s="106">
        <f t="shared" si="900"/>
        <v>435767.90165675466</v>
      </c>
      <c r="AA265" s="106">
        <f t="shared" si="900"/>
        <v>452093.40927679394</v>
      </c>
      <c r="AB265" s="106">
        <f t="shared" si="900"/>
        <v>469006.25624254451</v>
      </c>
      <c r="AC265" s="106">
        <f t="shared" si="900"/>
        <v>486526.98995789106</v>
      </c>
      <c r="AD265" s="106">
        <f t="shared" si="900"/>
        <v>504676.86206554004</v>
      </c>
      <c r="AE265" s="106">
        <f t="shared" si="900"/>
        <v>636730.27215768036</v>
      </c>
      <c r="AF265" s="106">
        <f t="shared" si="900"/>
        <v>659602.68513202586</v>
      </c>
      <c r="AG265" s="106">
        <f t="shared" si="900"/>
        <v>1484271.0011324787</v>
      </c>
      <c r="AH265" s="106">
        <f t="shared" si="900"/>
        <v>1541049.5248585471</v>
      </c>
      <c r="AI265" s="106">
        <f t="shared" si="900"/>
        <v>1599898.916107161</v>
      </c>
      <c r="AJ265" s="106">
        <f t="shared" si="900"/>
        <v>1660892.3262583185</v>
      </c>
      <c r="AK265" s="106">
        <f t="shared" si="900"/>
        <v>1724105.4319940489</v>
      </c>
      <c r="AL265" s="106">
        <f t="shared" si="900"/>
        <v>1789616.5209802908</v>
      </c>
      <c r="AM265" s="106">
        <f t="shared" si="900"/>
        <v>1857506.5804169129</v>
      </c>
      <c r="AN265" s="106">
        <f t="shared" si="900"/>
        <v>1927859.3885508496</v>
      </c>
      <c r="AO265" s="106">
        <f t="shared" si="900"/>
        <v>2074556.4127267201</v>
      </c>
      <c r="AP265" s="106">
        <f t="shared" si="900"/>
        <v>2152311.5373228868</v>
      </c>
      <c r="AQ265" s="106">
        <f t="shared" si="900"/>
        <v>2754790.9153432213</v>
      </c>
      <c r="AR265" s="106">
        <f t="shared" si="900"/>
        <v>2859273.9858209519</v>
      </c>
      <c r="AS265" s="106">
        <f t="shared" si="900"/>
        <v>2967546.728703537</v>
      </c>
      <c r="AT265" s="106">
        <f t="shared" si="900"/>
        <v>3079742.4895718391</v>
      </c>
      <c r="AU265" s="106">
        <f t="shared" si="900"/>
        <v>3195999.2040364058</v>
      </c>
      <c r="AV265" s="106">
        <f t="shared" si="900"/>
        <v>3316459.5531282318</v>
      </c>
      <c r="AW265" s="106">
        <f t="shared" si="900"/>
        <v>3441271.1238819347</v>
      </c>
      <c r="AX265" s="106">
        <f t="shared" si="900"/>
        <v>3570586.5752830445</v>
      </c>
      <c r="AY265" s="106">
        <f t="shared" si="900"/>
        <v>3301669.2515288619</v>
      </c>
      <c r="AZ265" s="106">
        <f t="shared" si="900"/>
        <v>3400719.3290747278</v>
      </c>
      <c r="BA265" s="46">
        <f t="shared" si="886"/>
        <v>60041914.729809001</v>
      </c>
    </row>
    <row r="266" spans="1:53">
      <c r="A266" s="87" t="s">
        <v>18</v>
      </c>
      <c r="B266" s="87"/>
      <c r="C266" s="106">
        <f t="shared" ref="C266:AZ266" si="901">C172*C$178</f>
        <v>78000</v>
      </c>
      <c r="D266" s="106">
        <f t="shared" si="901"/>
        <v>80340</v>
      </c>
      <c r="E266" s="106">
        <f t="shared" si="901"/>
        <v>634418.19999999995</v>
      </c>
      <c r="F266" s="106">
        <f t="shared" si="901"/>
        <v>659132.9264</v>
      </c>
      <c r="G266" s="106">
        <f t="shared" si="901"/>
        <v>684759.56000400009</v>
      </c>
      <c r="H266" s="106">
        <f t="shared" si="901"/>
        <v>711330.57199048006</v>
      </c>
      <c r="I266" s="106">
        <f t="shared" si="901"/>
        <v>738879.56109214528</v>
      </c>
      <c r="J266" s="106">
        <f t="shared" si="901"/>
        <v>767441.29202511895</v>
      </c>
      <c r="K266" s="106">
        <f t="shared" si="901"/>
        <v>776150.02886619256</v>
      </c>
      <c r="L266" s="106">
        <f t="shared" si="901"/>
        <v>806219.35028809041</v>
      </c>
      <c r="M266" s="106">
        <f t="shared" si="901"/>
        <v>689563.49424146907</v>
      </c>
      <c r="N266" s="106">
        <f t="shared" si="901"/>
        <v>715925.75793868338</v>
      </c>
      <c r="O266" s="106">
        <f t="shared" si="901"/>
        <v>743249.15031291323</v>
      </c>
      <c r="P266" s="106">
        <f t="shared" si="901"/>
        <v>771567.61304745218</v>
      </c>
      <c r="Q266" s="106">
        <f t="shared" si="901"/>
        <v>800916.25931078172</v>
      </c>
      <c r="R266" s="106">
        <f t="shared" si="901"/>
        <v>831331.41349816835</v>
      </c>
      <c r="S266" s="106">
        <f t="shared" si="901"/>
        <v>862850.65230341849</v>
      </c>
      <c r="T266" s="106">
        <f t="shared" si="901"/>
        <v>895512.8471648352</v>
      </c>
      <c r="U266" s="106">
        <f t="shared" si="901"/>
        <v>929358.20813086384</v>
      </c>
      <c r="V266" s="106">
        <f t="shared" si="901"/>
        <v>964428.32919240603</v>
      </c>
      <c r="W266" s="106">
        <f t="shared" si="901"/>
        <v>1000766.2351303229</v>
      </c>
      <c r="X266" s="106">
        <f t="shared" si="901"/>
        <v>1038416.4299282415</v>
      </c>
      <c r="Y266" s="106">
        <f t="shared" si="901"/>
        <v>1077424.9468024182</v>
      </c>
      <c r="Z266" s="106">
        <f t="shared" si="901"/>
        <v>1117839.3999021098</v>
      </c>
      <c r="AA266" s="106">
        <f t="shared" si="901"/>
        <v>1159709.0377356608</v>
      </c>
      <c r="AB266" s="106">
        <f t="shared" si="901"/>
        <v>1203084.7983793127</v>
      </c>
      <c r="AC266" s="106">
        <f t="shared" si="901"/>
        <v>1248019.3665276221</v>
      </c>
      <c r="AD266" s="106">
        <f t="shared" si="901"/>
        <v>1294567.2324462885</v>
      </c>
      <c r="AE266" s="106">
        <f t="shared" si="901"/>
        <v>1627631.7485194891</v>
      </c>
      <c r="AF266" s="106">
        <f t="shared" si="901"/>
        <v>1686122.6195497124</v>
      </c>
      <c r="AG266" s="106">
        <f t="shared" si="901"/>
        <v>3761285.9253555015</v>
      </c>
      <c r="AH266" s="106">
        <f t="shared" si="901"/>
        <v>3905125.4993982003</v>
      </c>
      <c r="AI266" s="106">
        <f t="shared" si="901"/>
        <v>4054210.2905506422</v>
      </c>
      <c r="AJ266" s="106">
        <f t="shared" si="901"/>
        <v>4208725.5562227722</v>
      </c>
      <c r="AK266" s="106">
        <f t="shared" si="901"/>
        <v>4368862.9485737337</v>
      </c>
      <c r="AL266" s="106">
        <f t="shared" si="901"/>
        <v>4534820.7314651525</v>
      </c>
      <c r="AM266" s="106">
        <f t="shared" si="901"/>
        <v>4706804.0046763401</v>
      </c>
      <c r="AN266" s="106">
        <f t="shared" si="901"/>
        <v>4885024.93562188</v>
      </c>
      <c r="AO266" s="106">
        <f t="shared" si="901"/>
        <v>5258802.1827278929</v>
      </c>
      <c r="AP266" s="106">
        <f t="shared" si="901"/>
        <v>5455837.3827930205</v>
      </c>
      <c r="AQ266" s="106">
        <f t="shared" si="901"/>
        <v>6997397.2676172219</v>
      </c>
      <c r="AR266" s="106">
        <f t="shared" si="901"/>
        <v>7262757.5179207632</v>
      </c>
      <c r="AS266" s="106">
        <f t="shared" si="901"/>
        <v>7537741.7257016608</v>
      </c>
      <c r="AT266" s="106">
        <f t="shared" si="901"/>
        <v>7822688.504183284</v>
      </c>
      <c r="AU266" s="106">
        <f t="shared" si="901"/>
        <v>8117948.1218206743</v>
      </c>
      <c r="AV266" s="106">
        <f t="shared" si="901"/>
        <v>8423882.8968625423</v>
      </c>
      <c r="AW266" s="106">
        <f t="shared" si="901"/>
        <v>8740867.6050972827</v>
      </c>
      <c r="AX266" s="106">
        <f t="shared" si="901"/>
        <v>9069289.9012189321</v>
      </c>
      <c r="AY266" s="106">
        <f t="shared" si="901"/>
        <v>8386818.4141464066</v>
      </c>
      <c r="AZ266" s="106">
        <f t="shared" si="901"/>
        <v>8638422.9665707983</v>
      </c>
      <c r="BA266" s="46">
        <f t="shared" si="886"/>
        <v>152732271.40925285</v>
      </c>
    </row>
    <row r="267" spans="1:53">
      <c r="A267" s="87" t="s">
        <v>19</v>
      </c>
      <c r="B267" s="87"/>
      <c r="C267" s="106">
        <f t="shared" ref="C267:AZ267" si="902">C173*C$178</f>
        <v>121500</v>
      </c>
      <c r="D267" s="106">
        <f t="shared" si="902"/>
        <v>125145</v>
      </c>
      <c r="E267" s="106">
        <f t="shared" si="902"/>
        <v>988228.35</v>
      </c>
      <c r="F267" s="106">
        <f t="shared" si="902"/>
        <v>1026726.2892</v>
      </c>
      <c r="G267" s="106">
        <f t="shared" si="902"/>
        <v>1066644.6992370002</v>
      </c>
      <c r="H267" s="106">
        <f t="shared" si="902"/>
        <v>1108034.1602159401</v>
      </c>
      <c r="I267" s="106">
        <f t="shared" si="902"/>
        <v>1150947.0086243032</v>
      </c>
      <c r="J267" s="106">
        <f t="shared" si="902"/>
        <v>1195437.3971929739</v>
      </c>
      <c r="K267" s="106">
        <f t="shared" si="902"/>
        <v>1211158.8748147001</v>
      </c>
      <c r="L267" s="106">
        <f t="shared" si="902"/>
        <v>1258062.3038481579</v>
      </c>
      <c r="M267" s="106">
        <f t="shared" si="902"/>
        <v>1091663.2749412304</v>
      </c>
      <c r="N267" s="106">
        <f t="shared" si="902"/>
        <v>1133410.6933491763</v>
      </c>
      <c r="O267" s="106">
        <f t="shared" si="902"/>
        <v>1176680.4599141518</v>
      </c>
      <c r="P267" s="106">
        <f t="shared" si="902"/>
        <v>1221526.3428490115</v>
      </c>
      <c r="Q267" s="106">
        <f t="shared" si="902"/>
        <v>1268003.9663460404</v>
      </c>
      <c r="R267" s="106">
        <f t="shared" si="902"/>
        <v>1316170.8735443265</v>
      </c>
      <c r="S267" s="106">
        <f t="shared" si="902"/>
        <v>1366086.5916047986</v>
      </c>
      <c r="T267" s="106">
        <f t="shared" si="902"/>
        <v>1417812.6989627089</v>
      </c>
      <c r="U267" s="106">
        <f t="shared" si="902"/>
        <v>1471412.8948296495</v>
      </c>
      <c r="V267" s="106">
        <f t="shared" si="902"/>
        <v>1526953.0710195403</v>
      </c>
      <c r="W267" s="106">
        <f t="shared" si="902"/>
        <v>1584501.3861754779</v>
      </c>
      <c r="X267" s="106">
        <f t="shared" si="902"/>
        <v>1644128.3424768541</v>
      </c>
      <c r="Y267" s="106">
        <f t="shared" si="902"/>
        <v>1705906.8649087548</v>
      </c>
      <c r="Z267" s="106">
        <f t="shared" si="902"/>
        <v>1769912.3831783405</v>
      </c>
      <c r="AA267" s="106">
        <f t="shared" si="902"/>
        <v>1836222.9163656833</v>
      </c>
      <c r="AB267" s="106">
        <f t="shared" si="902"/>
        <v>1904919.1603994062</v>
      </c>
      <c r="AC267" s="106">
        <f t="shared" si="902"/>
        <v>1976084.5784504234</v>
      </c>
      <c r="AD267" s="106">
        <f t="shared" si="902"/>
        <v>2049805.4943401425</v>
      </c>
      <c r="AE267" s="106">
        <f t="shared" si="902"/>
        <v>2572317.0858314051</v>
      </c>
      <c r="AF267" s="106">
        <f t="shared" si="902"/>
        <v>2664804.2741954084</v>
      </c>
      <c r="AG267" s="106">
        <f t="shared" si="902"/>
        <v>5915966.8210305646</v>
      </c>
      <c r="AH267" s="106">
        <f t="shared" si="902"/>
        <v>6142197.3923953259</v>
      </c>
      <c r="AI267" s="106">
        <f t="shared" si="902"/>
        <v>6376677.4279030459</v>
      </c>
      <c r="AJ267" s="106">
        <f t="shared" si="902"/>
        <v>6619698.2878880724</v>
      </c>
      <c r="AK267" s="106">
        <f t="shared" si="902"/>
        <v>6871561.3897870881</v>
      </c>
      <c r="AL267" s="106">
        <f t="shared" si="902"/>
        <v>7132578.5493409457</v>
      </c>
      <c r="AM267" s="106">
        <f t="shared" si="902"/>
        <v>7403072.333217226</v>
      </c>
      <c r="AN267" s="106">
        <f t="shared" si="902"/>
        <v>7683376.4234316768</v>
      </c>
      <c r="AO267" s="106">
        <f t="shared" si="902"/>
        <v>8273627.3830814566</v>
      </c>
      <c r="AP267" s="106">
        <f t="shared" si="902"/>
        <v>8583593.2307331078</v>
      </c>
      <c r="AQ267" s="106">
        <f t="shared" si="902"/>
        <v>11025035.329398483</v>
      </c>
      <c r="AR267" s="106">
        <f t="shared" si="902"/>
        <v>11443143.761350174</v>
      </c>
      <c r="AS267" s="106">
        <f t="shared" si="902"/>
        <v>11876416.167422505</v>
      </c>
      <c r="AT267" s="106">
        <f t="shared" si="902"/>
        <v>12325386.088473963</v>
      </c>
      <c r="AU267" s="106">
        <f t="shared" si="902"/>
        <v>12790605.43023783</v>
      </c>
      <c r="AV267" s="106">
        <f t="shared" si="902"/>
        <v>13272645.0850279</v>
      </c>
      <c r="AW267" s="106">
        <f t="shared" si="902"/>
        <v>13772095.574218161</v>
      </c>
      <c r="AX267" s="106">
        <f t="shared" si="902"/>
        <v>14289567.712183312</v>
      </c>
      <c r="AY267" s="106">
        <f t="shared" si="902"/>
        <v>13214115.059498116</v>
      </c>
      <c r="AZ267" s="106">
        <f t="shared" si="902"/>
        <v>13610538.511283061</v>
      </c>
      <c r="BA267" s="46">
        <f t="shared" si="886"/>
        <v>240572105.39471766</v>
      </c>
    </row>
    <row r="268" spans="1:53">
      <c r="A268" s="87" t="s">
        <v>20</v>
      </c>
      <c r="B268" s="87"/>
      <c r="C268" s="106">
        <f>C174*C$178</f>
        <v>36000</v>
      </c>
      <c r="D268" s="106">
        <f t="shared" ref="D268:AZ268" si="903">D174*D$178</f>
        <v>37080</v>
      </c>
      <c r="E268" s="106">
        <f t="shared" si="903"/>
        <v>292808.39999999997</v>
      </c>
      <c r="F268" s="106">
        <f t="shared" si="903"/>
        <v>304215.19679999998</v>
      </c>
      <c r="G268" s="106">
        <f t="shared" si="903"/>
        <v>316042.87384800002</v>
      </c>
      <c r="H268" s="106">
        <f t="shared" si="903"/>
        <v>328306.41784176003</v>
      </c>
      <c r="I268" s="106">
        <f t="shared" si="903"/>
        <v>341021.33588868246</v>
      </c>
      <c r="J268" s="106">
        <f t="shared" si="903"/>
        <v>354203.67324236262</v>
      </c>
      <c r="K268" s="106">
        <f t="shared" si="903"/>
        <v>358369.2560245567</v>
      </c>
      <c r="L268" s="106">
        <f t="shared" si="903"/>
        <v>372251.78934648359</v>
      </c>
      <c r="M268" s="106">
        <f t="shared" si="903"/>
        <v>319448.92337009788</v>
      </c>
      <c r="N268" s="106">
        <f t="shared" si="903"/>
        <v>331662.43542557722</v>
      </c>
      <c r="O268" s="106">
        <f t="shared" si="903"/>
        <v>344321.25417335232</v>
      </c>
      <c r="P268" s="106">
        <f t="shared" si="903"/>
        <v>357441.10585411085</v>
      </c>
      <c r="Q268" s="106">
        <f t="shared" si="903"/>
        <v>371038.25950695894</v>
      </c>
      <c r="R268" s="106">
        <f t="shared" si="903"/>
        <v>385129.54538370919</v>
      </c>
      <c r="S268" s="106">
        <f t="shared" si="903"/>
        <v>399732.37397950818</v>
      </c>
      <c r="T268" s="106">
        <f t="shared" si="903"/>
        <v>414864.75570020976</v>
      </c>
      <c r="U268" s="106">
        <f t="shared" si="903"/>
        <v>430545.32118757186</v>
      </c>
      <c r="V268" s="106">
        <f t="shared" si="903"/>
        <v>446793.34232404554</v>
      </c>
      <c r="W268" s="106">
        <f t="shared" si="903"/>
        <v>463628.75393963885</v>
      </c>
      <c r="X268" s="106">
        <f t="shared" si="903"/>
        <v>481072.17624407611</v>
      </c>
      <c r="Y268" s="106">
        <f t="shared" si="903"/>
        <v>499144.9380082339</v>
      </c>
      <c r="Z268" s="106">
        <f t="shared" si="903"/>
        <v>517869.10051962145</v>
      </c>
      <c r="AA268" s="106">
        <f t="shared" si="903"/>
        <v>537267.48233748495</v>
      </c>
      <c r="AB268" s="106">
        <f t="shared" si="903"/>
        <v>557363.68487395241</v>
      </c>
      <c r="AC268" s="106">
        <f t="shared" si="903"/>
        <v>578182.11882850435</v>
      </c>
      <c r="AD268" s="106">
        <f t="shared" si="903"/>
        <v>599748.0315039428</v>
      </c>
      <c r="AE268" s="106">
        <f t="shared" si="903"/>
        <v>755931.30406359176</v>
      </c>
      <c r="AF268" s="106">
        <f t="shared" si="903"/>
        <v>783086.71764691744</v>
      </c>
      <c r="AG268" s="106">
        <f t="shared" si="903"/>
        <v>1757823.4816355538</v>
      </c>
      <c r="AH268" s="106">
        <f t="shared" si="903"/>
        <v>1825058.6520875073</v>
      </c>
      <c r="AI268" s="106">
        <f t="shared" si="903"/>
        <v>1894745.8916331064</v>
      </c>
      <c r="AJ268" s="106">
        <f t="shared" si="903"/>
        <v>1966971.8127645624</v>
      </c>
      <c r="AK268" s="106">
        <f t="shared" si="903"/>
        <v>2041826.0178614359</v>
      </c>
      <c r="AL268" s="106">
        <f t="shared" si="903"/>
        <v>2119401.2006326336</v>
      </c>
      <c r="AM268" s="106">
        <f t="shared" si="903"/>
        <v>2199793.2509540282</v>
      </c>
      <c r="AN268" s="106">
        <f t="shared" si="903"/>
        <v>2283101.363214137</v>
      </c>
      <c r="AO268" s="106">
        <f t="shared" si="903"/>
        <v>2461671.6526293349</v>
      </c>
      <c r="AP268" s="106">
        <f t="shared" si="903"/>
        <v>2553890.5587068507</v>
      </c>
      <c r="AQ268" s="106">
        <f t="shared" si="903"/>
        <v>3301834.6530614663</v>
      </c>
      <c r="AR268" s="106">
        <f t="shared" si="903"/>
        <v>3427096.9042742313</v>
      </c>
      <c r="AS268" s="106">
        <f t="shared" si="903"/>
        <v>3556903.2393720062</v>
      </c>
      <c r="AT268" s="106">
        <f t="shared" si="903"/>
        <v>3691413.5673618014</v>
      </c>
      <c r="AU268" s="106">
        <f t="shared" si="903"/>
        <v>3830793.3021155493</v>
      </c>
      <c r="AV268" s="106">
        <f t="shared" si="903"/>
        <v>3975213.5487438967</v>
      </c>
      <c r="AW268" s="106">
        <f t="shared" si="903"/>
        <v>4124851.2961980407</v>
      </c>
      <c r="AX268" s="106">
        <f t="shared" si="903"/>
        <v>4279889.6163055636</v>
      </c>
      <c r="AY268" s="106">
        <f t="shared" si="903"/>
        <v>3957044.3995795222</v>
      </c>
      <c r="AZ268" s="106">
        <f t="shared" si="903"/>
        <v>4075755.7315669078</v>
      </c>
      <c r="BA268" s="46">
        <f t="shared" si="886"/>
        <v>71639650.708561093</v>
      </c>
    </row>
    <row r="269" spans="1:53">
      <c r="A269" s="88" t="s">
        <v>22</v>
      </c>
      <c r="B269" s="90"/>
      <c r="C269" s="97">
        <f>SUM(C250:C268)</f>
        <v>4462500</v>
      </c>
      <c r="D269" s="97">
        <f t="shared" ref="D269" si="904">SUM(D250:D268)</f>
        <v>4596375</v>
      </c>
      <c r="E269" s="97">
        <f t="shared" ref="E269" si="905">SUM(E250:E268)</f>
        <v>36296041.25</v>
      </c>
      <c r="F269" s="97">
        <f t="shared" ref="F269" si="906">SUM(F250:F268)</f>
        <v>37710008.769999996</v>
      </c>
      <c r="G269" s="97">
        <f t="shared" ref="G269" si="907">SUM(G250:G268)</f>
        <v>39176147.904075019</v>
      </c>
      <c r="H269" s="97">
        <f t="shared" ref="H269" si="908">SUM(H250:H268)</f>
        <v>40696316.378301501</v>
      </c>
      <c r="I269" s="97">
        <f t="shared" ref="I269" si="909">SUM(I250:I268)</f>
        <v>42272436.427867934</v>
      </c>
      <c r="J269" s="97">
        <f t="shared" ref="J269" si="910">SUM(J250:J268)</f>
        <v>43906496.995667867</v>
      </c>
      <c r="K269" s="97">
        <f t="shared" ref="K269" si="911">SUM(K250:K268)</f>
        <v>44473764.017356433</v>
      </c>
      <c r="L269" s="97">
        <f t="shared" ref="L269" si="912">SUM(L250:L268)</f>
        <v>46196146.960066333</v>
      </c>
      <c r="M269" s="97">
        <f t="shared" ref="M269" si="913">SUM(M250:M268)</f>
        <v>40012422.362212554</v>
      </c>
      <c r="N269" s="97">
        <f t="shared" ref="N269" si="914">SUM(N250:N268)</f>
        <v>41542519.541085497</v>
      </c>
      <c r="O269" s="97">
        <f t="shared" ref="O269" si="915">SUM(O250:O268)</f>
        <v>43128411.370564826</v>
      </c>
      <c r="P269" s="97">
        <f t="shared" ref="P269" si="916">SUM(P250:P268)</f>
        <v>44772068.442225911</v>
      </c>
      <c r="Q269" s="97">
        <f t="shared" ref="Q269" si="917">SUM(Q250:Q268)</f>
        <v>46475529.367953196</v>
      </c>
      <c r="R269" s="97">
        <f t="shared" ref="R269" si="918">SUM(R250:R268)</f>
        <v>48240903.0876261</v>
      </c>
      <c r="S269" s="97">
        <f t="shared" ref="S269" si="919">SUM(S250:S268)</f>
        <v>50070371.254048213</v>
      </c>
      <c r="T269" s="97">
        <f t="shared" ref="T269" si="920">SUM(T250:T268)</f>
        <v>51966190.697676793</v>
      </c>
      <c r="U269" s="97">
        <f t="shared" ref="U269" si="921">SUM(U250:U268)</f>
        <v>53930695.97379443</v>
      </c>
      <c r="V269" s="97">
        <f t="shared" ref="V269" si="922">SUM(V250:V268)</f>
        <v>55966301.994851254</v>
      </c>
      <c r="W269" s="97">
        <f t="shared" ref="W269" si="923">SUM(W250:W268)</f>
        <v>58075506.750795037</v>
      </c>
      <c r="X269" s="97">
        <f t="shared" ref="X269" si="924">SUM(X250:X268)</f>
        <v>60260894.120300099</v>
      </c>
      <c r="Y269" s="97">
        <f t="shared" ref="Y269" si="925">SUM(Y250:Y268)</f>
        <v>62525136.775899753</v>
      </c>
      <c r="Z269" s="97">
        <f t="shared" ref="Z269" si="926">SUM(Z250:Z268)</f>
        <v>64870999.186127096</v>
      </c>
      <c r="AA269" s="97">
        <f t="shared" ref="AA269" si="927">SUM(AA250:AA268)</f>
        <v>67301340.717869774</v>
      </c>
      <c r="AB269" s="97">
        <f t="shared" ref="AB269" si="928">SUM(AB250:AB268)</f>
        <v>69819118.842249498</v>
      </c>
      <c r="AC269" s="97">
        <f t="shared" ref="AC269" si="929">SUM(AC250:AC268)</f>
        <v>72427392.447445929</v>
      </c>
      <c r="AD269" s="97">
        <f t="shared" ref="AD269" si="930">SUM(AD250:AD268)</f>
        <v>75129325.26199612</v>
      </c>
      <c r="AE269" s="97">
        <f t="shared" ref="AE269" si="931">SUM(AE250:AE268)</f>
        <v>80900207.442999333</v>
      </c>
      <c r="AF269" s="97">
        <f t="shared" ref="AF269" si="932">SUM(AF250:AF268)</f>
        <v>83888547.569820747</v>
      </c>
      <c r="AG269" s="97">
        <f t="shared" ref="AG269" si="933">SUM(AG250:AG268)</f>
        <v>108003470.91805522</v>
      </c>
      <c r="AH269" s="97">
        <f t="shared" ref="AH269" si="934">SUM(AH250:AH268)</f>
        <v>112055601.14175856</v>
      </c>
      <c r="AI269" s="97">
        <f t="shared" ref="AI269" si="935">SUM(AI250:AI268)</f>
        <v>116253656.05505784</v>
      </c>
      <c r="AJ269" s="97">
        <f t="shared" ref="AJ269" si="936">SUM(AJ250:AJ268)</f>
        <v>120602744.2221275</v>
      </c>
      <c r="AK269" s="97">
        <f t="shared" ref="AK269" si="937">SUM(AK250:AK268)</f>
        <v>125108149.3887718</v>
      </c>
      <c r="AL269" s="97">
        <f t="shared" ref="AL269" si="938">SUM(AL250:AL268)</f>
        <v>129775336.39561477</v>
      </c>
      <c r="AM269" s="97">
        <f t="shared" ref="AM269" si="939">SUM(AM250:AM268)</f>
        <v>134609957.28841853</v>
      </c>
      <c r="AN269" s="97">
        <f t="shared" ref="AN269" si="940">SUM(AN250:AN268)</f>
        <v>139617857.63203439</v>
      </c>
      <c r="AO269" s="97">
        <f t="shared" ref="AO269" si="941">SUM(AO250:AO268)</f>
        <v>146806767.07900158</v>
      </c>
      <c r="AP269" s="97">
        <f t="shared" ref="AP269" si="942">SUM(AP250:AP268)</f>
        <v>152239620.45529521</v>
      </c>
      <c r="AQ269" s="97">
        <f t="shared" ref="AQ269" si="943">SUM(AQ250:AQ268)</f>
        <v>172023562.9610714</v>
      </c>
      <c r="AR269" s="97">
        <f t="shared" ref="AR269" si="944">SUM(AR250:AR268)</f>
        <v>178421384.634368</v>
      </c>
      <c r="AS269" s="97">
        <f t="shared" ref="AS269" si="945">SUM(AS250:AS268)</f>
        <v>185048254.40139744</v>
      </c>
      <c r="AT269" s="97">
        <f t="shared" ref="AT269" si="946">SUM(AT250:AT268)</f>
        <v>191912157.10827774</v>
      </c>
      <c r="AU269" s="97">
        <f t="shared" ref="AU269" si="947">SUM(AU250:AU268)</f>
        <v>199021350.54860964</v>
      </c>
      <c r="AV269" s="97">
        <f t="shared" ref="AV269" si="948">SUM(AV250:AV268)</f>
        <v>206384374.65396395</v>
      </c>
      <c r="AW269" s="97">
        <f t="shared" ref="AW269" si="949">SUM(AW250:AW268)</f>
        <v>214010060.99014577</v>
      </c>
      <c r="AX269" s="97">
        <f t="shared" ref="AX269" si="950">SUM(AX250:AX268)</f>
        <v>221907542.56930998</v>
      </c>
      <c r="AY269" s="97">
        <f>SUM(AY250:AY268)</f>
        <v>207263836.85917908</v>
      </c>
      <c r="AZ269" s="97">
        <f>SUM(AZ250:AZ268)</f>
        <v>213481751.96495447</v>
      </c>
      <c r="BA269" s="100">
        <f>SUM(BA250:BA268)</f>
        <v>4785637554.1782904</v>
      </c>
    </row>
    <row r="270" spans="1:53">
      <c r="B270" s="2" t="s">
        <v>122</v>
      </c>
      <c r="C270" s="99">
        <f>NPV(0.04,C269:AZ269)</f>
        <v>1426566958.8292594</v>
      </c>
    </row>
    <row r="271" spans="1:53">
      <c r="A271" s="2" t="s">
        <v>120</v>
      </c>
    </row>
    <row r="273" spans="1:52">
      <c r="A273" s="2" t="s">
        <v>98</v>
      </c>
    </row>
    <row r="274" spans="1:52">
      <c r="A274" s="4" t="s">
        <v>0</v>
      </c>
      <c r="B274" s="4"/>
      <c r="C274" s="125">
        <v>1</v>
      </c>
      <c r="D274" s="125">
        <v>2</v>
      </c>
      <c r="E274" s="13">
        <v>3</v>
      </c>
      <c r="F274" s="13">
        <f>E274+1</f>
        <v>4</v>
      </c>
      <c r="G274" s="13">
        <f t="shared" ref="G274" si="951">F274+1</f>
        <v>5</v>
      </c>
      <c r="H274" s="13">
        <f t="shared" ref="H274" si="952">G274+1</f>
        <v>6</v>
      </c>
      <c r="I274" s="13">
        <f t="shared" ref="I274" si="953">H274+1</f>
        <v>7</v>
      </c>
      <c r="J274" s="13">
        <f t="shared" ref="J274" si="954">I274+1</f>
        <v>8</v>
      </c>
      <c r="K274" s="13">
        <f t="shared" ref="K274" si="955">J274+1</f>
        <v>9</v>
      </c>
      <c r="L274" s="13">
        <f t="shared" ref="L274" si="956">K274+1</f>
        <v>10</v>
      </c>
      <c r="M274" s="13">
        <f t="shared" ref="M274" si="957">L274+1</f>
        <v>11</v>
      </c>
      <c r="N274" s="13">
        <f t="shared" ref="N274" si="958">M274+1</f>
        <v>12</v>
      </c>
      <c r="O274" s="13">
        <f t="shared" ref="O274" si="959">N274+1</f>
        <v>13</v>
      </c>
      <c r="P274" s="13">
        <f t="shared" ref="P274" si="960">O274+1</f>
        <v>14</v>
      </c>
      <c r="Q274" s="13">
        <f t="shared" ref="Q274" si="961">P274+1</f>
        <v>15</v>
      </c>
      <c r="R274" s="13">
        <f t="shared" ref="R274" si="962">Q274+1</f>
        <v>16</v>
      </c>
      <c r="S274" s="13">
        <f t="shared" ref="S274" si="963">R274+1</f>
        <v>17</v>
      </c>
      <c r="T274" s="13">
        <f t="shared" ref="T274" si="964">S274+1</f>
        <v>18</v>
      </c>
      <c r="U274" s="13">
        <f t="shared" ref="U274" si="965">T274+1</f>
        <v>19</v>
      </c>
      <c r="V274" s="13">
        <f t="shared" ref="V274" si="966">U274+1</f>
        <v>20</v>
      </c>
      <c r="W274" s="13">
        <f t="shared" ref="W274" si="967">V274+1</f>
        <v>21</v>
      </c>
      <c r="X274" s="13">
        <f t="shared" ref="X274" si="968">W274+1</f>
        <v>22</v>
      </c>
      <c r="Y274" s="13">
        <f t="shared" ref="Y274" si="969">X274+1</f>
        <v>23</v>
      </c>
      <c r="Z274" s="13">
        <f t="shared" ref="Z274" si="970">Y274+1</f>
        <v>24</v>
      </c>
      <c r="AA274" s="13">
        <f>Z274+1</f>
        <v>25</v>
      </c>
      <c r="AB274" s="13">
        <f t="shared" ref="AB274" si="971">AA274+1</f>
        <v>26</v>
      </c>
      <c r="AC274" s="13">
        <f t="shared" ref="AC274" si="972">AB274+1</f>
        <v>27</v>
      </c>
      <c r="AD274" s="13">
        <f t="shared" ref="AD274" si="973">AC274+1</f>
        <v>28</v>
      </c>
      <c r="AE274" s="13">
        <f t="shared" ref="AE274" si="974">AD274+1</f>
        <v>29</v>
      </c>
      <c r="AF274" s="13">
        <f t="shared" ref="AF274" si="975">AE274+1</f>
        <v>30</v>
      </c>
      <c r="AG274" s="13">
        <f t="shared" ref="AG274" si="976">AF274+1</f>
        <v>31</v>
      </c>
      <c r="AH274" s="13">
        <f t="shared" ref="AH274" si="977">AG274+1</f>
        <v>32</v>
      </c>
      <c r="AI274" s="13">
        <f t="shared" ref="AI274" si="978">AH274+1</f>
        <v>33</v>
      </c>
      <c r="AJ274" s="13">
        <f t="shared" ref="AJ274" si="979">AI274+1</f>
        <v>34</v>
      </c>
      <c r="AK274" s="13">
        <f t="shared" ref="AK274" si="980">AJ274+1</f>
        <v>35</v>
      </c>
      <c r="AL274" s="13">
        <f t="shared" ref="AL274" si="981">AK274+1</f>
        <v>36</v>
      </c>
      <c r="AM274" s="13">
        <f t="shared" ref="AM274" si="982">AL274+1</f>
        <v>37</v>
      </c>
      <c r="AN274" s="13">
        <f t="shared" ref="AN274" si="983">AM274+1</f>
        <v>38</v>
      </c>
      <c r="AO274" s="13">
        <f t="shared" ref="AO274" si="984">AN274+1</f>
        <v>39</v>
      </c>
      <c r="AP274" s="13">
        <f t="shared" ref="AP274" si="985">AO274+1</f>
        <v>40</v>
      </c>
      <c r="AQ274" s="13">
        <f t="shared" ref="AQ274" si="986">AP274+1</f>
        <v>41</v>
      </c>
      <c r="AR274" s="13">
        <f t="shared" ref="AR274" si="987">AQ274+1</f>
        <v>42</v>
      </c>
      <c r="AS274" s="13">
        <f t="shared" ref="AS274" si="988">AR274+1</f>
        <v>43</v>
      </c>
      <c r="AT274" s="13">
        <f t="shared" ref="AT274" si="989">AS274+1</f>
        <v>44</v>
      </c>
      <c r="AU274" s="13">
        <f t="shared" ref="AU274" si="990">AT274+1</f>
        <v>45</v>
      </c>
      <c r="AV274" s="13">
        <f t="shared" ref="AV274" si="991">AU274+1</f>
        <v>46</v>
      </c>
      <c r="AW274" s="13">
        <f t="shared" ref="AW274" si="992">AV274+1</f>
        <v>47</v>
      </c>
      <c r="AX274" s="13">
        <f t="shared" ref="AX274" si="993">AW274+1</f>
        <v>48</v>
      </c>
      <c r="AY274" s="13">
        <v>49</v>
      </c>
      <c r="AZ274" s="13">
        <v>50</v>
      </c>
    </row>
    <row r="275" spans="1:52">
      <c r="A275" s="87" t="s">
        <v>2</v>
      </c>
      <c r="C275" s="105">
        <f>C181</f>
        <v>0</v>
      </c>
      <c r="D275" s="105">
        <f>C275+D181</f>
        <v>0</v>
      </c>
      <c r="E275" s="105">
        <f t="shared" ref="E275:AZ275" si="994">D275+E181</f>
        <v>4105683</v>
      </c>
      <c r="F275" s="105">
        <f t="shared" si="994"/>
        <v>8334536.4900000002</v>
      </c>
      <c r="G275" s="105">
        <f t="shared" si="994"/>
        <v>12690255.5847</v>
      </c>
      <c r="H275" s="105">
        <f t="shared" si="994"/>
        <v>17176646.252241001</v>
      </c>
      <c r="I275" s="105">
        <f t="shared" si="994"/>
        <v>21797628.63980823</v>
      </c>
      <c r="J275" s="105">
        <f t="shared" si="994"/>
        <v>26557240.499002479</v>
      </c>
      <c r="K275" s="105">
        <f t="shared" si="994"/>
        <v>31459640.713972554</v>
      </c>
      <c r="L275" s="105">
        <f t="shared" si="994"/>
        <v>36509112.935391732</v>
      </c>
      <c r="M275" s="105">
        <f t="shared" si="994"/>
        <v>40675253.71135851</v>
      </c>
      <c r="N275" s="105">
        <f t="shared" si="994"/>
        <v>44966378.710604295</v>
      </c>
      <c r="O275" s="105">
        <f t="shared" si="994"/>
        <v>49386237.459827453</v>
      </c>
      <c r="P275" s="105">
        <f t="shared" si="994"/>
        <v>53938691.971527301</v>
      </c>
      <c r="Q275" s="105">
        <f t="shared" si="994"/>
        <v>58627720.118578151</v>
      </c>
      <c r="R275" s="105">
        <f t="shared" si="994"/>
        <v>63457419.110040523</v>
      </c>
      <c r="S275" s="105">
        <f t="shared" si="994"/>
        <v>68432009.071246773</v>
      </c>
      <c r="T275" s="105">
        <f t="shared" si="994"/>
        <v>73555836.731289208</v>
      </c>
      <c r="U275" s="105">
        <f t="shared" si="994"/>
        <v>78833379.221132904</v>
      </c>
      <c r="V275" s="105">
        <f t="shared" si="994"/>
        <v>84269247.985671923</v>
      </c>
      <c r="W275" s="105">
        <f t="shared" si="994"/>
        <v>89868192.813147113</v>
      </c>
      <c r="X275" s="105">
        <f t="shared" si="994"/>
        <v>95635105.985446557</v>
      </c>
      <c r="Y275" s="105">
        <f t="shared" si="994"/>
        <v>101575026.55291498</v>
      </c>
      <c r="Z275" s="105">
        <f t="shared" si="994"/>
        <v>107693144.73740746</v>
      </c>
      <c r="AA275" s="105">
        <f t="shared" si="994"/>
        <v>113994806.46743472</v>
      </c>
      <c r="AB275" s="105">
        <f t="shared" si="994"/>
        <v>120485518.04936279</v>
      </c>
      <c r="AC275" s="105">
        <f t="shared" si="994"/>
        <v>127170950.97874871</v>
      </c>
      <c r="AD275" s="105">
        <f t="shared" si="994"/>
        <v>134056946.8960162</v>
      </c>
      <c r="AE275" s="105">
        <f t="shared" si="994"/>
        <v>141149522.69080171</v>
      </c>
      <c r="AF275" s="105">
        <f t="shared" si="994"/>
        <v>148454875.7594308</v>
      </c>
      <c r="AG275" s="105">
        <f t="shared" si="994"/>
        <v>155979389.42011875</v>
      </c>
      <c r="AH275" s="105">
        <f t="shared" si="994"/>
        <v>163729638.49062735</v>
      </c>
      <c r="AI275" s="105">
        <f t="shared" si="994"/>
        <v>171712395.0332512</v>
      </c>
      <c r="AJ275" s="105">
        <f t="shared" si="994"/>
        <v>179934634.27215376</v>
      </c>
      <c r="AK275" s="105">
        <f t="shared" si="994"/>
        <v>188403540.68822342</v>
      </c>
      <c r="AL275" s="105">
        <f t="shared" si="994"/>
        <v>197126514.29677516</v>
      </c>
      <c r="AM275" s="105">
        <f t="shared" si="994"/>
        <v>206111177.11358345</v>
      </c>
      <c r="AN275" s="105">
        <f t="shared" si="994"/>
        <v>215365379.81489599</v>
      </c>
      <c r="AO275" s="105">
        <f t="shared" si="994"/>
        <v>224897208.5972479</v>
      </c>
      <c r="AP275" s="105">
        <f t="shared" si="994"/>
        <v>234714992.24307036</v>
      </c>
      <c r="AQ275" s="105">
        <f t="shared" si="994"/>
        <v>244827309.39826751</v>
      </c>
      <c r="AR275" s="105">
        <f t="shared" si="994"/>
        <v>255242996.06812057</v>
      </c>
      <c r="AS275" s="105">
        <f t="shared" si="994"/>
        <v>265971153.3380692</v>
      </c>
      <c r="AT275" s="105">
        <f t="shared" si="994"/>
        <v>277021155.32611632</v>
      </c>
      <c r="AU275" s="105">
        <f t="shared" si="994"/>
        <v>288402657.37380487</v>
      </c>
      <c r="AV275" s="105">
        <f t="shared" si="994"/>
        <v>300125604.48292404</v>
      </c>
      <c r="AW275" s="105">
        <f t="shared" si="994"/>
        <v>312200240.00531679</v>
      </c>
      <c r="AX275" s="105">
        <f t="shared" si="994"/>
        <v>324637114.59338135</v>
      </c>
      <c r="AY275" s="105">
        <f t="shared" si="994"/>
        <v>337447095.41908783</v>
      </c>
      <c r="AZ275" s="105">
        <f t="shared" si="994"/>
        <v>350641375.6695655</v>
      </c>
    </row>
    <row r="276" spans="1:52">
      <c r="A276" s="87" t="s">
        <v>3</v>
      </c>
      <c r="C276" s="105">
        <f t="shared" ref="C276:C293" si="995">C182</f>
        <v>0</v>
      </c>
      <c r="D276" s="105">
        <f t="shared" ref="D276:AZ276" si="996">C276+D182</f>
        <v>0</v>
      </c>
      <c r="E276" s="105">
        <f t="shared" si="996"/>
        <v>2811385</v>
      </c>
      <c r="F276" s="105">
        <f t="shared" si="996"/>
        <v>5707111.5499999998</v>
      </c>
      <c r="G276" s="105">
        <f t="shared" si="996"/>
        <v>8689709.8965000007</v>
      </c>
      <c r="H276" s="105">
        <f t="shared" si="996"/>
        <v>11761786.193395</v>
      </c>
      <c r="I276" s="105">
        <f t="shared" si="996"/>
        <v>14926024.779196851</v>
      </c>
      <c r="J276" s="105">
        <f t="shared" si="996"/>
        <v>18185190.522572756</v>
      </c>
      <c r="K276" s="105">
        <f t="shared" si="996"/>
        <v>21542131.238249939</v>
      </c>
      <c r="L276" s="105">
        <f t="shared" si="996"/>
        <v>24999780.175397437</v>
      </c>
      <c r="M276" s="105">
        <f t="shared" si="996"/>
        <v>27848882.899606977</v>
      </c>
      <c r="N276" s="105">
        <f t="shared" si="996"/>
        <v>30783458.705542803</v>
      </c>
      <c r="O276" s="105">
        <f t="shared" si="996"/>
        <v>33806071.785656705</v>
      </c>
      <c r="P276" s="105">
        <f t="shared" si="996"/>
        <v>36919363.258174025</v>
      </c>
      <c r="Q276" s="105">
        <f t="shared" si="996"/>
        <v>40126053.47486686</v>
      </c>
      <c r="R276" s="105">
        <f t="shared" si="996"/>
        <v>43428944.398060486</v>
      </c>
      <c r="S276" s="105">
        <f t="shared" si="996"/>
        <v>46830922.04894992</v>
      </c>
      <c r="T276" s="105">
        <f t="shared" si="996"/>
        <v>50334959.029366031</v>
      </c>
      <c r="U276" s="105">
        <f t="shared" si="996"/>
        <v>53944117.119194627</v>
      </c>
      <c r="V276" s="105">
        <f t="shared" si="996"/>
        <v>57661549.951718085</v>
      </c>
      <c r="W276" s="105">
        <f t="shared" si="996"/>
        <v>61490505.769217245</v>
      </c>
      <c r="X276" s="105">
        <f t="shared" si="996"/>
        <v>65434330.261241376</v>
      </c>
      <c r="Y276" s="105">
        <f t="shared" si="996"/>
        <v>69496469.488026232</v>
      </c>
      <c r="Z276" s="105">
        <f t="shared" si="996"/>
        <v>73680472.891614631</v>
      </c>
      <c r="AA276" s="105">
        <f t="shared" si="996"/>
        <v>77989996.397310689</v>
      </c>
      <c r="AB276" s="105">
        <f t="shared" si="996"/>
        <v>82428805.608177632</v>
      </c>
      <c r="AC276" s="105">
        <f t="shared" si="996"/>
        <v>87000779.095370576</v>
      </c>
      <c r="AD276" s="105">
        <f t="shared" si="996"/>
        <v>91709911.787179306</v>
      </c>
      <c r="AE276" s="105">
        <f t="shared" si="996"/>
        <v>96560318.459742308</v>
      </c>
      <c r="AF276" s="105">
        <f t="shared" si="996"/>
        <v>101556237.33248219</v>
      </c>
      <c r="AG276" s="105">
        <f t="shared" si="996"/>
        <v>106702033.77140427</v>
      </c>
      <c r="AH276" s="105">
        <f t="shared" si="996"/>
        <v>112002204.10349402</v>
      </c>
      <c r="AI276" s="105">
        <f t="shared" si="996"/>
        <v>117461379.54554646</v>
      </c>
      <c r="AJ276" s="105">
        <f t="shared" si="996"/>
        <v>123084330.25086047</v>
      </c>
      <c r="AK276" s="105">
        <f t="shared" si="996"/>
        <v>128875969.4773339</v>
      </c>
      <c r="AL276" s="105">
        <f t="shared" si="996"/>
        <v>134841357.88060153</v>
      </c>
      <c r="AM276" s="105">
        <f t="shared" si="996"/>
        <v>140985707.93596718</v>
      </c>
      <c r="AN276" s="105">
        <f t="shared" si="996"/>
        <v>147314388.4929938</v>
      </c>
      <c r="AO276" s="105">
        <f t="shared" si="996"/>
        <v>153832929.46673125</v>
      </c>
      <c r="AP276" s="105">
        <f t="shared" si="996"/>
        <v>160547026.6696808</v>
      </c>
      <c r="AQ276" s="105">
        <f t="shared" si="996"/>
        <v>167462546.78871885</v>
      </c>
      <c r="AR276" s="105">
        <f t="shared" si="996"/>
        <v>174585532.51132804</v>
      </c>
      <c r="AS276" s="105">
        <f t="shared" si="996"/>
        <v>181922207.80561551</v>
      </c>
      <c r="AT276" s="105">
        <f t="shared" si="996"/>
        <v>189478983.3587316</v>
      </c>
      <c r="AU276" s="105">
        <f t="shared" si="996"/>
        <v>197262462.17844117</v>
      </c>
      <c r="AV276" s="105">
        <f t="shared" si="996"/>
        <v>205279445.36274204</v>
      </c>
      <c r="AW276" s="105">
        <f t="shared" si="996"/>
        <v>213536938.04257193</v>
      </c>
      <c r="AX276" s="105">
        <f t="shared" si="996"/>
        <v>222042155.50279671</v>
      </c>
      <c r="AY276" s="105">
        <f t="shared" si="996"/>
        <v>230802529.48682824</v>
      </c>
      <c r="AZ276" s="105">
        <f t="shared" si="996"/>
        <v>239825714.69038069</v>
      </c>
    </row>
    <row r="277" spans="1:52">
      <c r="A277" s="87" t="s">
        <v>4</v>
      </c>
      <c r="C277" s="105">
        <f t="shared" si="995"/>
        <v>0</v>
      </c>
      <c r="D277" s="105">
        <f t="shared" ref="D277:AZ277" si="997">C277+D183</f>
        <v>0</v>
      </c>
      <c r="E277" s="105">
        <f t="shared" si="997"/>
        <v>6588189</v>
      </c>
      <c r="F277" s="105">
        <f t="shared" si="997"/>
        <v>13374023.67</v>
      </c>
      <c r="G277" s="105">
        <f t="shared" si="997"/>
        <v>20363433.380100001</v>
      </c>
      <c r="H277" s="105">
        <f t="shared" si="997"/>
        <v>27562525.381503001</v>
      </c>
      <c r="I277" s="105">
        <f t="shared" si="997"/>
        <v>34977590.142948091</v>
      </c>
      <c r="J277" s="105">
        <f t="shared" si="997"/>
        <v>42615106.847236536</v>
      </c>
      <c r="K277" s="105">
        <f t="shared" si="997"/>
        <v>50481749.052653633</v>
      </c>
      <c r="L277" s="105">
        <f t="shared" si="997"/>
        <v>58584390.524233244</v>
      </c>
      <c r="M277" s="105">
        <f t="shared" si="997"/>
        <v>65263654.929573536</v>
      </c>
      <c r="N277" s="105">
        <f t="shared" si="997"/>
        <v>72143297.267074034</v>
      </c>
      <c r="O277" s="105">
        <f t="shared" si="997"/>
        <v>79229328.874699548</v>
      </c>
      <c r="P277" s="105">
        <f t="shared" si="997"/>
        <v>86527941.430553824</v>
      </c>
      <c r="Q277" s="105">
        <f t="shared" si="997"/>
        <v>94045512.363083735</v>
      </c>
      <c r="R277" s="105">
        <f t="shared" si="997"/>
        <v>101788610.42358954</v>
      </c>
      <c r="S277" s="105">
        <f t="shared" si="997"/>
        <v>109764001.42591052</v>
      </c>
      <c r="T277" s="105">
        <f t="shared" si="997"/>
        <v>117978654.15830113</v>
      </c>
      <c r="U277" s="105">
        <f t="shared" si="997"/>
        <v>126439746.47266346</v>
      </c>
      <c r="V277" s="105">
        <f t="shared" si="997"/>
        <v>135154671.55645666</v>
      </c>
      <c r="W277" s="105">
        <f t="shared" si="997"/>
        <v>144131044.39276364</v>
      </c>
      <c r="X277" s="105">
        <f t="shared" si="997"/>
        <v>153376708.41415983</v>
      </c>
      <c r="Y277" s="105">
        <f t="shared" si="997"/>
        <v>162899742.35619792</v>
      </c>
      <c r="Z277" s="105">
        <f t="shared" si="997"/>
        <v>172708467.31649715</v>
      </c>
      <c r="AA277" s="105">
        <f t="shared" si="997"/>
        <v>182811454.02560535</v>
      </c>
      <c r="AB277" s="105">
        <f t="shared" si="997"/>
        <v>193217530.33598679</v>
      </c>
      <c r="AC277" s="105">
        <f t="shared" si="997"/>
        <v>203935788.9356797</v>
      </c>
      <c r="AD277" s="105">
        <f t="shared" si="997"/>
        <v>214975595.29336339</v>
      </c>
      <c r="AE277" s="105">
        <f t="shared" si="997"/>
        <v>226346595.84177759</v>
      </c>
      <c r="AF277" s="105">
        <f t="shared" si="997"/>
        <v>238058726.40664423</v>
      </c>
      <c r="AG277" s="105">
        <f t="shared" si="997"/>
        <v>250122220.88845685</v>
      </c>
      <c r="AH277" s="105">
        <f t="shared" si="997"/>
        <v>262547620.20472386</v>
      </c>
      <c r="AI277" s="105">
        <f t="shared" si="997"/>
        <v>275345781.50047886</v>
      </c>
      <c r="AJ277" s="105">
        <f t="shared" si="997"/>
        <v>288527887.6351065</v>
      </c>
      <c r="AK277" s="105">
        <f t="shared" si="997"/>
        <v>302105456.95377302</v>
      </c>
      <c r="AL277" s="105">
        <f t="shared" si="997"/>
        <v>316090353.35199952</v>
      </c>
      <c r="AM277" s="105">
        <f t="shared" si="997"/>
        <v>330494796.64217281</v>
      </c>
      <c r="AN277" s="105">
        <f t="shared" si="997"/>
        <v>345331373.23105127</v>
      </c>
      <c r="AO277" s="105">
        <f t="shared" si="997"/>
        <v>360613047.11759609</v>
      </c>
      <c r="AP277" s="105">
        <f t="shared" si="997"/>
        <v>376353171.22073728</v>
      </c>
      <c r="AQ277" s="105">
        <f t="shared" si="997"/>
        <v>392565499.04697269</v>
      </c>
      <c r="AR277" s="105">
        <f t="shared" si="997"/>
        <v>409264196.70799518</v>
      </c>
      <c r="AS277" s="105">
        <f t="shared" si="997"/>
        <v>426463855.29884833</v>
      </c>
      <c r="AT277" s="105">
        <f t="shared" si="997"/>
        <v>444179503.64742708</v>
      </c>
      <c r="AU277" s="105">
        <f t="shared" si="997"/>
        <v>462426621.44646317</v>
      </c>
      <c r="AV277" s="105">
        <f t="shared" si="997"/>
        <v>481221152.77947038</v>
      </c>
      <c r="AW277" s="105">
        <f t="shared" si="997"/>
        <v>500579520.05246782</v>
      </c>
      <c r="AX277" s="105">
        <f t="shared" si="997"/>
        <v>520518638.34365517</v>
      </c>
      <c r="AY277" s="105">
        <f t="shared" si="997"/>
        <v>541055930.18357813</v>
      </c>
      <c r="AZ277" s="105">
        <f t="shared" si="997"/>
        <v>562209340.7786988</v>
      </c>
    </row>
    <row r="278" spans="1:52">
      <c r="A278" s="87" t="s">
        <v>5</v>
      </c>
      <c r="C278" s="105">
        <f t="shared" si="995"/>
        <v>0</v>
      </c>
      <c r="D278" s="105">
        <f t="shared" ref="D278:AZ278" si="998">C278+D184</f>
        <v>0</v>
      </c>
      <c r="E278" s="105">
        <f t="shared" si="998"/>
        <v>1241253</v>
      </c>
      <c r="F278" s="105">
        <f t="shared" si="998"/>
        <v>2519743.59</v>
      </c>
      <c r="G278" s="105">
        <f t="shared" si="998"/>
        <v>3836588.8977000001</v>
      </c>
      <c r="H278" s="105">
        <f t="shared" si="998"/>
        <v>5192939.5646310002</v>
      </c>
      <c r="I278" s="105">
        <f t="shared" si="998"/>
        <v>6589980.7515699305</v>
      </c>
      <c r="J278" s="105">
        <f t="shared" si="998"/>
        <v>8028933.1741170287</v>
      </c>
      <c r="K278" s="105">
        <f t="shared" si="998"/>
        <v>9511054.1693405397</v>
      </c>
      <c r="L278" s="105">
        <f t="shared" si="998"/>
        <v>11037638.794420756</v>
      </c>
      <c r="M278" s="105">
        <f t="shared" si="998"/>
        <v>12300920.191004232</v>
      </c>
      <c r="N278" s="105">
        <f t="shared" si="998"/>
        <v>13602100.029485211</v>
      </c>
      <c r="O278" s="105">
        <f t="shared" si="998"/>
        <v>14942315.26312062</v>
      </c>
      <c r="P278" s="105">
        <f t="shared" si="998"/>
        <v>16322736.953765091</v>
      </c>
      <c r="Q278" s="105">
        <f t="shared" si="998"/>
        <v>17744571.295128897</v>
      </c>
      <c r="R278" s="105">
        <f t="shared" si="998"/>
        <v>19209060.666733615</v>
      </c>
      <c r="S278" s="105">
        <f t="shared" si="998"/>
        <v>20717484.719486475</v>
      </c>
      <c r="T278" s="105">
        <f t="shared" si="998"/>
        <v>22271161.493821923</v>
      </c>
      <c r="U278" s="105">
        <f t="shared" si="998"/>
        <v>23871448.571387433</v>
      </c>
      <c r="V278" s="105">
        <f t="shared" si="998"/>
        <v>25519744.261279907</v>
      </c>
      <c r="W278" s="105">
        <f t="shared" si="998"/>
        <v>27217488.821869157</v>
      </c>
      <c r="X278" s="105">
        <f t="shared" si="998"/>
        <v>28966165.719276085</v>
      </c>
      <c r="Y278" s="105">
        <f t="shared" si="998"/>
        <v>30767302.923605222</v>
      </c>
      <c r="Z278" s="105">
        <f t="shared" si="998"/>
        <v>32622474.24406423</v>
      </c>
      <c r="AA278" s="105">
        <f t="shared" si="998"/>
        <v>34533300.704137012</v>
      </c>
      <c r="AB278" s="105">
        <f t="shared" si="998"/>
        <v>36501451.958011977</v>
      </c>
      <c r="AC278" s="105">
        <f t="shared" si="998"/>
        <v>38528647.749503188</v>
      </c>
      <c r="AD278" s="105">
        <f t="shared" si="998"/>
        <v>40616659.414739139</v>
      </c>
      <c r="AE278" s="105">
        <f t="shared" si="998"/>
        <v>42767311.42993217</v>
      </c>
      <c r="AF278" s="105">
        <f t="shared" si="998"/>
        <v>44982483.005580992</v>
      </c>
      <c r="AG278" s="105">
        <f t="shared" si="998"/>
        <v>47264109.728499271</v>
      </c>
      <c r="AH278" s="105">
        <f t="shared" si="998"/>
        <v>49614185.253105104</v>
      </c>
      <c r="AI278" s="105">
        <f t="shared" si="998"/>
        <v>52034763.043449111</v>
      </c>
      <c r="AJ278" s="105">
        <f t="shared" si="998"/>
        <v>54527958.167503439</v>
      </c>
      <c r="AK278" s="105">
        <f t="shared" si="998"/>
        <v>57095949.145279393</v>
      </c>
      <c r="AL278" s="105">
        <f t="shared" si="998"/>
        <v>59740979.852388628</v>
      </c>
      <c r="AM278" s="105">
        <f t="shared" si="998"/>
        <v>62465361.48071114</v>
      </c>
      <c r="AN278" s="105">
        <f t="shared" si="998"/>
        <v>65271474.55788333</v>
      </c>
      <c r="AO278" s="105">
        <f t="shared" si="998"/>
        <v>68161771.027370676</v>
      </c>
      <c r="AP278" s="105">
        <f t="shared" si="998"/>
        <v>71138776.390942648</v>
      </c>
      <c r="AQ278" s="105">
        <f t="shared" si="998"/>
        <v>74205091.915421784</v>
      </c>
      <c r="AR278" s="105">
        <f t="shared" si="998"/>
        <v>77363396.905635297</v>
      </c>
      <c r="AS278" s="105">
        <f t="shared" si="998"/>
        <v>80616451.045555204</v>
      </c>
      <c r="AT278" s="105">
        <f t="shared" si="998"/>
        <v>83967096.809672713</v>
      </c>
      <c r="AU278" s="105">
        <f t="shared" si="998"/>
        <v>87418261.946713746</v>
      </c>
      <c r="AV278" s="105">
        <f t="shared" si="998"/>
        <v>90972962.037866011</v>
      </c>
      <c r="AW278" s="105">
        <f t="shared" si="998"/>
        <v>94634303.131752849</v>
      </c>
      <c r="AX278" s="105">
        <f t="shared" si="998"/>
        <v>98405484.458456293</v>
      </c>
      <c r="AY278" s="105">
        <f t="shared" si="998"/>
        <v>102289801.22496083</v>
      </c>
      <c r="AZ278" s="105">
        <f t="shared" si="998"/>
        <v>106290647.49446051</v>
      </c>
    </row>
    <row r="279" spans="1:52">
      <c r="A279" s="87" t="s">
        <v>6</v>
      </c>
      <c r="C279" s="105">
        <f t="shared" si="995"/>
        <v>0</v>
      </c>
      <c r="D279" s="105">
        <f t="shared" ref="D279:AZ279" si="999">C279+D185</f>
        <v>0</v>
      </c>
      <c r="E279" s="105">
        <f t="shared" si="999"/>
        <v>2652250</v>
      </c>
      <c r="F279" s="105">
        <f t="shared" si="999"/>
        <v>5384067.5</v>
      </c>
      <c r="G279" s="105">
        <f t="shared" si="999"/>
        <v>8197839.5250000004</v>
      </c>
      <c r="H279" s="105">
        <f t="shared" si="999"/>
        <v>11096024.710750001</v>
      </c>
      <c r="I279" s="105">
        <f t="shared" si="999"/>
        <v>14081155.452072501</v>
      </c>
      <c r="J279" s="105">
        <f t="shared" si="999"/>
        <v>17155840.115634676</v>
      </c>
      <c r="K279" s="105">
        <f t="shared" si="999"/>
        <v>20322765.319103718</v>
      </c>
      <c r="L279" s="105">
        <f t="shared" si="999"/>
        <v>23584698.27867683</v>
      </c>
      <c r="M279" s="105">
        <f t="shared" si="999"/>
        <v>26272531.037365075</v>
      </c>
      <c r="N279" s="105">
        <f t="shared" si="999"/>
        <v>29040998.778813966</v>
      </c>
      <c r="O279" s="105">
        <f t="shared" si="999"/>
        <v>31892520.552506324</v>
      </c>
      <c r="P279" s="105">
        <f t="shared" si="999"/>
        <v>34829587.979409456</v>
      </c>
      <c r="Q279" s="105">
        <f t="shared" si="999"/>
        <v>37854767.429119676</v>
      </c>
      <c r="R279" s="105">
        <f t="shared" si="999"/>
        <v>40970702.262321204</v>
      </c>
      <c r="S279" s="105">
        <f t="shared" si="999"/>
        <v>44180115.140518785</v>
      </c>
      <c r="T279" s="105">
        <f t="shared" si="999"/>
        <v>47485810.405062288</v>
      </c>
      <c r="U279" s="105">
        <f t="shared" si="999"/>
        <v>50890676.527542099</v>
      </c>
      <c r="V279" s="105">
        <f t="shared" si="999"/>
        <v>54397688.633696303</v>
      </c>
      <c r="W279" s="105">
        <f t="shared" si="999"/>
        <v>58009911.10303513</v>
      </c>
      <c r="X279" s="105">
        <f t="shared" si="999"/>
        <v>61730500.246454127</v>
      </c>
      <c r="Y279" s="105">
        <f t="shared" si="999"/>
        <v>65562707.064175695</v>
      </c>
      <c r="Z279" s="105">
        <f t="shared" si="999"/>
        <v>69509880.08642891</v>
      </c>
      <c r="AA279" s="105">
        <f t="shared" si="999"/>
        <v>73575468.299349725</v>
      </c>
      <c r="AB279" s="105">
        <f t="shared" si="999"/>
        <v>77763024.158658162</v>
      </c>
      <c r="AC279" s="105">
        <f t="shared" si="999"/>
        <v>82076206.693745852</v>
      </c>
      <c r="AD279" s="105">
        <f t="shared" si="999"/>
        <v>86518784.704886168</v>
      </c>
      <c r="AE279" s="105">
        <f t="shared" si="999"/>
        <v>91094640.056360692</v>
      </c>
      <c r="AF279" s="105">
        <f t="shared" si="999"/>
        <v>95807771.068379462</v>
      </c>
      <c r="AG279" s="105">
        <f t="shared" si="999"/>
        <v>100662296.01075879</v>
      </c>
      <c r="AH279" s="105">
        <f t="shared" si="999"/>
        <v>105662456.70140949</v>
      </c>
      <c r="AI279" s="105">
        <f t="shared" si="999"/>
        <v>110812622.21277972</v>
      </c>
      <c r="AJ279" s="105">
        <f t="shared" si="999"/>
        <v>116117292.68949105</v>
      </c>
      <c r="AK279" s="105">
        <f t="shared" si="999"/>
        <v>121581103.28050372</v>
      </c>
      <c r="AL279" s="105">
        <f t="shared" si="999"/>
        <v>127208828.18924677</v>
      </c>
      <c r="AM279" s="105">
        <f t="shared" si="999"/>
        <v>133005384.84525213</v>
      </c>
      <c r="AN279" s="105">
        <f t="shared" si="999"/>
        <v>138975838.20093763</v>
      </c>
      <c r="AO279" s="105">
        <f t="shared" si="999"/>
        <v>145125405.15729371</v>
      </c>
      <c r="AP279" s="105">
        <f t="shared" si="999"/>
        <v>151459459.12234047</v>
      </c>
      <c r="AQ279" s="105">
        <f t="shared" si="999"/>
        <v>157983534.70633861</v>
      </c>
      <c r="AR279" s="105">
        <f t="shared" si="999"/>
        <v>164703332.55785671</v>
      </c>
      <c r="AS279" s="105">
        <f t="shared" si="999"/>
        <v>171624724.34492034</v>
      </c>
      <c r="AT279" s="105">
        <f t="shared" si="999"/>
        <v>178753757.88559589</v>
      </c>
      <c r="AU279" s="105">
        <f t="shared" si="999"/>
        <v>186096662.43249172</v>
      </c>
      <c r="AV279" s="105">
        <f t="shared" si="999"/>
        <v>193659854.11579442</v>
      </c>
      <c r="AW279" s="105">
        <f t="shared" si="999"/>
        <v>201449941.54959619</v>
      </c>
      <c r="AX279" s="105">
        <f t="shared" si="999"/>
        <v>209473731.60641202</v>
      </c>
      <c r="AY279" s="105">
        <f t="shared" si="999"/>
        <v>217738235.36493233</v>
      </c>
      <c r="AZ279" s="105">
        <f t="shared" si="999"/>
        <v>226250674.23620823</v>
      </c>
    </row>
    <row r="280" spans="1:52">
      <c r="A280" s="87" t="s">
        <v>7</v>
      </c>
      <c r="C280" s="105">
        <f t="shared" si="995"/>
        <v>0</v>
      </c>
      <c r="D280" s="105">
        <f t="shared" ref="D280:AZ280" si="1000">C280+D186</f>
        <v>0</v>
      </c>
      <c r="E280" s="105">
        <f t="shared" si="1000"/>
        <v>3225136</v>
      </c>
      <c r="F280" s="105">
        <f t="shared" si="1000"/>
        <v>6547026.0800000001</v>
      </c>
      <c r="G280" s="105">
        <f t="shared" si="1000"/>
        <v>9968572.8624000009</v>
      </c>
      <c r="H280" s="105">
        <f t="shared" si="1000"/>
        <v>13492766.048272001</v>
      </c>
      <c r="I280" s="105">
        <f t="shared" si="1000"/>
        <v>17122685.029720161</v>
      </c>
      <c r="J280" s="105">
        <f t="shared" si="1000"/>
        <v>20861501.580611765</v>
      </c>
      <c r="K280" s="105">
        <f t="shared" si="1000"/>
        <v>24712482.628030118</v>
      </c>
      <c r="L280" s="105">
        <f t="shared" si="1000"/>
        <v>28678993.106871024</v>
      </c>
      <c r="M280" s="105">
        <f t="shared" si="1000"/>
        <v>31944709.908677243</v>
      </c>
      <c r="N280" s="105">
        <f t="shared" si="1000"/>
        <v>35308398.214537643</v>
      </c>
      <c r="O280" s="105">
        <f t="shared" si="1000"/>
        <v>38772997.169573858</v>
      </c>
      <c r="P280" s="105">
        <f t="shared" si="1000"/>
        <v>42341534.09326116</v>
      </c>
      <c r="Q280" s="105">
        <f t="shared" si="1000"/>
        <v>46017127.124659084</v>
      </c>
      <c r="R280" s="105">
        <f t="shared" si="1000"/>
        <v>49802987.946998946</v>
      </c>
      <c r="S280" s="105">
        <f t="shared" si="1000"/>
        <v>53702424.594009005</v>
      </c>
      <c r="T280" s="105">
        <f t="shared" si="1000"/>
        <v>57718844.340429366</v>
      </c>
      <c r="U280" s="105">
        <f t="shared" si="1000"/>
        <v>61855756.679242335</v>
      </c>
      <c r="V280" s="105">
        <f t="shared" si="1000"/>
        <v>66116776.388219692</v>
      </c>
      <c r="W280" s="105">
        <f t="shared" si="1000"/>
        <v>70505626.68846637</v>
      </c>
      <c r="X280" s="105">
        <f t="shared" si="1000"/>
        <v>75026142.49772045</v>
      </c>
      <c r="Y280" s="105">
        <f t="shared" si="1000"/>
        <v>79682273.781252146</v>
      </c>
      <c r="Z280" s="105">
        <f t="shared" si="1000"/>
        <v>84478089.003289804</v>
      </c>
      <c r="AA280" s="105">
        <f t="shared" si="1000"/>
        <v>89417778.681988582</v>
      </c>
      <c r="AB280" s="105">
        <f t="shared" si="1000"/>
        <v>94505659.051048324</v>
      </c>
      <c r="AC280" s="105">
        <f t="shared" si="1000"/>
        <v>99746175.831179857</v>
      </c>
      <c r="AD280" s="105">
        <f t="shared" si="1000"/>
        <v>105143908.11471534</v>
      </c>
      <c r="AE280" s="105">
        <f t="shared" si="1000"/>
        <v>110703572.36675689</v>
      </c>
      <c r="AF280" s="105">
        <f t="shared" si="1000"/>
        <v>116430026.54635969</v>
      </c>
      <c r="AG280" s="105">
        <f t="shared" si="1000"/>
        <v>122328274.35135058</v>
      </c>
      <c r="AH280" s="105">
        <f t="shared" si="1000"/>
        <v>128403469.59049118</v>
      </c>
      <c r="AI280" s="105">
        <f t="shared" si="1000"/>
        <v>134660920.68680599</v>
      </c>
      <c r="AJ280" s="105">
        <f t="shared" si="1000"/>
        <v>141106095.31601027</v>
      </c>
      <c r="AK280" s="105">
        <f t="shared" si="1000"/>
        <v>147744625.18409067</v>
      </c>
      <c r="AL280" s="105">
        <f t="shared" si="1000"/>
        <v>154582310.94821349</v>
      </c>
      <c r="AM280" s="105">
        <f t="shared" si="1000"/>
        <v>161625127.28525999</v>
      </c>
      <c r="AN280" s="105">
        <f t="shared" si="1000"/>
        <v>168879228.11241788</v>
      </c>
      <c r="AO280" s="105">
        <f t="shared" si="1000"/>
        <v>176350951.96439052</v>
      </c>
      <c r="AP280" s="105">
        <f t="shared" si="1000"/>
        <v>184046827.53192231</v>
      </c>
      <c r="AQ280" s="105">
        <f t="shared" si="1000"/>
        <v>191973579.36648008</v>
      </c>
      <c r="AR280" s="105">
        <f t="shared" si="1000"/>
        <v>200138133.75607458</v>
      </c>
      <c r="AS280" s="105">
        <f t="shared" si="1000"/>
        <v>208547624.77735689</v>
      </c>
      <c r="AT280" s="105">
        <f t="shared" si="1000"/>
        <v>217209400.52927768</v>
      </c>
      <c r="AU280" s="105">
        <f t="shared" si="1000"/>
        <v>226131029.55375612</v>
      </c>
      <c r="AV280" s="105">
        <f t="shared" si="1000"/>
        <v>235320307.44896889</v>
      </c>
      <c r="AW280" s="105">
        <f t="shared" si="1000"/>
        <v>244785263.68103805</v>
      </c>
      <c r="AX280" s="105">
        <f t="shared" si="1000"/>
        <v>254534168.60006928</v>
      </c>
      <c r="AY280" s="105">
        <f t="shared" si="1000"/>
        <v>264575540.66667145</v>
      </c>
      <c r="AZ280" s="105">
        <f t="shared" si="1000"/>
        <v>274918153.89527172</v>
      </c>
    </row>
    <row r="281" spans="1:52">
      <c r="A281" s="87" t="s">
        <v>8</v>
      </c>
      <c r="C281" s="105">
        <f t="shared" si="995"/>
        <v>0</v>
      </c>
      <c r="D281" s="105">
        <f t="shared" ref="D281:AZ281" si="1001">C281+D187</f>
        <v>0</v>
      </c>
      <c r="E281" s="105">
        <f t="shared" si="1001"/>
        <v>2376416</v>
      </c>
      <c r="F281" s="105">
        <f t="shared" si="1001"/>
        <v>4824124.4800000004</v>
      </c>
      <c r="G281" s="105">
        <f t="shared" si="1001"/>
        <v>7345264.2144000009</v>
      </c>
      <c r="H281" s="105">
        <f t="shared" si="1001"/>
        <v>9942038.1408320013</v>
      </c>
      <c r="I281" s="105">
        <f t="shared" si="1001"/>
        <v>12616715.285056962</v>
      </c>
      <c r="J281" s="105">
        <f t="shared" si="1001"/>
        <v>15371632.74360867</v>
      </c>
      <c r="K281" s="105">
        <f t="shared" si="1001"/>
        <v>18209197.72591693</v>
      </c>
      <c r="L281" s="105">
        <f t="shared" si="1001"/>
        <v>21131889.657694437</v>
      </c>
      <c r="M281" s="105">
        <f t="shared" si="1001"/>
        <v>23537499.976720415</v>
      </c>
      <c r="N281" s="105">
        <f t="shared" si="1001"/>
        <v>26015278.605317172</v>
      </c>
      <c r="O281" s="105">
        <f t="shared" si="1001"/>
        <v>28567390.592771832</v>
      </c>
      <c r="P281" s="105">
        <f t="shared" si="1001"/>
        <v>31196065.939850133</v>
      </c>
      <c r="Q281" s="105">
        <f t="shared" si="1001"/>
        <v>33903601.54734078</v>
      </c>
      <c r="R281" s="105">
        <f t="shared" si="1001"/>
        <v>36692363.223056152</v>
      </c>
      <c r="S281" s="105">
        <f t="shared" si="1001"/>
        <v>39564787.74904298</v>
      </c>
      <c r="T281" s="105">
        <f t="shared" si="1001"/>
        <v>42523385.010809414</v>
      </c>
      <c r="U281" s="105">
        <f t="shared" si="1001"/>
        <v>45570740.190428846</v>
      </c>
      <c r="V281" s="105">
        <f t="shared" si="1001"/>
        <v>48709516.025436856</v>
      </c>
      <c r="W281" s="105">
        <f t="shared" si="1001"/>
        <v>51942455.135495111</v>
      </c>
      <c r="X281" s="105">
        <f t="shared" si="1001"/>
        <v>55272382.418855116</v>
      </c>
      <c r="Y281" s="105">
        <f t="shared" si="1001"/>
        <v>58702207.520715915</v>
      </c>
      <c r="Z281" s="105">
        <f t="shared" si="1001"/>
        <v>62234927.375632539</v>
      </c>
      <c r="AA281" s="105">
        <f t="shared" si="1001"/>
        <v>65873628.826196663</v>
      </c>
      <c r="AB281" s="105">
        <f t="shared" si="1001"/>
        <v>69621491.320277706</v>
      </c>
      <c r="AC281" s="105">
        <f t="shared" si="1001"/>
        <v>73481789.689181179</v>
      </c>
      <c r="AD281" s="105">
        <f t="shared" si="1001"/>
        <v>77457897.009151757</v>
      </c>
      <c r="AE281" s="105">
        <f t="shared" si="1001"/>
        <v>81553287.548721462</v>
      </c>
      <c r="AF281" s="105">
        <f t="shared" si="1001"/>
        <v>85771539.804478258</v>
      </c>
      <c r="AG281" s="105">
        <f t="shared" si="1001"/>
        <v>90116339.627907753</v>
      </c>
      <c r="AH281" s="105">
        <f t="shared" si="1001"/>
        <v>94591483.446040139</v>
      </c>
      <c r="AI281" s="105">
        <f t="shared" si="1001"/>
        <v>99200881.578716487</v>
      </c>
      <c r="AJ281" s="105">
        <f t="shared" si="1001"/>
        <v>103948561.65537313</v>
      </c>
      <c r="AK281" s="105">
        <f t="shared" si="1001"/>
        <v>108838672.13432947</v>
      </c>
      <c r="AL281" s="105">
        <f t="shared" si="1001"/>
        <v>113875485.9276545</v>
      </c>
      <c r="AM281" s="105">
        <f t="shared" si="1001"/>
        <v>119063404.13477929</v>
      </c>
      <c r="AN281" s="105">
        <f t="shared" si="1001"/>
        <v>124406959.88811782</v>
      </c>
      <c r="AO281" s="105">
        <f t="shared" si="1001"/>
        <v>129910822.3140565</v>
      </c>
      <c r="AP281" s="105">
        <f t="shared" si="1001"/>
        <v>135579800.61277336</v>
      </c>
      <c r="AQ281" s="105">
        <f t="shared" si="1001"/>
        <v>141418848.2604517</v>
      </c>
      <c r="AR281" s="105">
        <f t="shared" si="1001"/>
        <v>147433067.33756042</v>
      </c>
      <c r="AS281" s="105">
        <f t="shared" si="1001"/>
        <v>153627712.98698238</v>
      </c>
      <c r="AT281" s="105">
        <f t="shared" si="1001"/>
        <v>160008198.005887</v>
      </c>
      <c r="AU281" s="105">
        <f t="shared" si="1001"/>
        <v>166580097.57535875</v>
      </c>
      <c r="AV281" s="105">
        <f t="shared" si="1001"/>
        <v>173349154.13191468</v>
      </c>
      <c r="AW281" s="105">
        <f t="shared" si="1001"/>
        <v>180321282.38516727</v>
      </c>
      <c r="AX281" s="105">
        <f t="shared" si="1001"/>
        <v>187502574.48601744</v>
      </c>
      <c r="AY281" s="105">
        <f t="shared" si="1001"/>
        <v>194899305.34989312</v>
      </c>
      <c r="AZ281" s="105">
        <f t="shared" si="1001"/>
        <v>202517938.13968506</v>
      </c>
    </row>
    <row r="282" spans="1:52">
      <c r="A282" s="87" t="s">
        <v>9</v>
      </c>
      <c r="C282" s="105">
        <f t="shared" si="995"/>
        <v>0</v>
      </c>
      <c r="D282" s="105">
        <f t="shared" ref="D282:AZ282" si="1002">C282+D188</f>
        <v>0</v>
      </c>
      <c r="E282" s="105">
        <f t="shared" si="1002"/>
        <v>838111</v>
      </c>
      <c r="F282" s="105">
        <f t="shared" si="1002"/>
        <v>1701365.33</v>
      </c>
      <c r="G282" s="105">
        <f t="shared" si="1002"/>
        <v>2590517.2899000002</v>
      </c>
      <c r="H282" s="105">
        <f t="shared" si="1002"/>
        <v>3506343.8085970003</v>
      </c>
      <c r="I282" s="105">
        <f t="shared" si="1002"/>
        <v>4449645.1228549108</v>
      </c>
      <c r="J282" s="105">
        <f t="shared" si="1002"/>
        <v>5421245.476540558</v>
      </c>
      <c r="K282" s="105">
        <f t="shared" si="1002"/>
        <v>6421993.8408367746</v>
      </c>
      <c r="L282" s="105">
        <f t="shared" si="1002"/>
        <v>7452764.6560618784</v>
      </c>
      <c r="M282" s="105">
        <f t="shared" si="1002"/>
        <v>8299431.9750486752</v>
      </c>
      <c r="N282" s="105">
        <f t="shared" si="1002"/>
        <v>9171499.3136050757</v>
      </c>
      <c r="O282" s="105">
        <f t="shared" si="1002"/>
        <v>10069728.672318168</v>
      </c>
      <c r="P282" s="105">
        <f t="shared" si="1002"/>
        <v>10994904.911792655</v>
      </c>
      <c r="Q282" s="105">
        <f t="shared" si="1002"/>
        <v>11947836.438451376</v>
      </c>
      <c r="R282" s="105">
        <f t="shared" si="1002"/>
        <v>12929355.910909858</v>
      </c>
      <c r="S282" s="105">
        <f t="shared" si="1002"/>
        <v>13940320.967542095</v>
      </c>
      <c r="T282" s="105">
        <f t="shared" si="1002"/>
        <v>14981614.975873299</v>
      </c>
      <c r="U282" s="105">
        <f t="shared" si="1002"/>
        <v>16054147.804454438</v>
      </c>
      <c r="V282" s="105">
        <f t="shared" si="1002"/>
        <v>17158856.617893014</v>
      </c>
      <c r="W282" s="105">
        <f t="shared" si="1002"/>
        <v>18296706.695734747</v>
      </c>
      <c r="X282" s="105">
        <f t="shared" si="1002"/>
        <v>19468692.27591173</v>
      </c>
      <c r="Y282" s="105">
        <f t="shared" si="1002"/>
        <v>20675837.423494022</v>
      </c>
      <c r="Z282" s="105">
        <f t="shared" si="1002"/>
        <v>21919196.925503783</v>
      </c>
      <c r="AA282" s="105">
        <f t="shared" si="1002"/>
        <v>23199857.212573837</v>
      </c>
      <c r="AB282" s="105">
        <f t="shared" si="1002"/>
        <v>24518937.308255993</v>
      </c>
      <c r="AC282" s="105">
        <f t="shared" si="1002"/>
        <v>25877589.806808613</v>
      </c>
      <c r="AD282" s="105">
        <f t="shared" si="1002"/>
        <v>27277001.880317815</v>
      </c>
      <c r="AE282" s="105">
        <f t="shared" si="1002"/>
        <v>28718396.31603229</v>
      </c>
      <c r="AF282" s="105">
        <f t="shared" si="1002"/>
        <v>30203032.584818199</v>
      </c>
      <c r="AG282" s="105">
        <f t="shared" si="1002"/>
        <v>31732207.941667687</v>
      </c>
      <c r="AH282" s="105">
        <f t="shared" si="1002"/>
        <v>33307258.559222661</v>
      </c>
      <c r="AI282" s="105">
        <f t="shared" si="1002"/>
        <v>34929560.695304282</v>
      </c>
      <c r="AJ282" s="105">
        <f t="shared" si="1002"/>
        <v>36600531.895468354</v>
      </c>
      <c r="AK282" s="105">
        <f t="shared" si="1002"/>
        <v>38321632.231637344</v>
      </c>
      <c r="AL282" s="105">
        <f t="shared" si="1002"/>
        <v>40094365.577891402</v>
      </c>
      <c r="AM282" s="105">
        <f t="shared" si="1002"/>
        <v>41920280.924533084</v>
      </c>
      <c r="AN282" s="105">
        <f t="shared" si="1002"/>
        <v>43800973.731574021</v>
      </c>
      <c r="AO282" s="105">
        <f t="shared" si="1002"/>
        <v>45738087.322826184</v>
      </c>
      <c r="AP282" s="105">
        <f t="shared" si="1002"/>
        <v>47733314.321815908</v>
      </c>
      <c r="AQ282" s="105">
        <f t="shared" si="1002"/>
        <v>49788398.130775325</v>
      </c>
      <c r="AR282" s="105">
        <f t="shared" si="1002"/>
        <v>51905134.454003528</v>
      </c>
      <c r="AS282" s="105">
        <f t="shared" si="1002"/>
        <v>54085372.866928577</v>
      </c>
      <c r="AT282" s="105">
        <f t="shared" si="1002"/>
        <v>56331018.43224138</v>
      </c>
      <c r="AU282" s="105">
        <f t="shared" si="1002"/>
        <v>58644033.364513561</v>
      </c>
      <c r="AV282" s="105">
        <f t="shared" si="1002"/>
        <v>61026438.744753912</v>
      </c>
      <c r="AW282" s="105">
        <f t="shared" si="1002"/>
        <v>63480316.286401473</v>
      </c>
      <c r="AX282" s="105">
        <f t="shared" si="1002"/>
        <v>66007810.154298462</v>
      </c>
      <c r="AY282" s="105">
        <f t="shared" si="1002"/>
        <v>68611128.838232353</v>
      </c>
      <c r="AZ282" s="105">
        <f t="shared" si="1002"/>
        <v>71292547.082684264</v>
      </c>
    </row>
    <row r="283" spans="1:52">
      <c r="A283" s="87" t="s">
        <v>10</v>
      </c>
      <c r="C283" s="105">
        <f t="shared" si="995"/>
        <v>0</v>
      </c>
      <c r="D283" s="105">
        <f t="shared" ref="D283:AZ283" si="1003">C283+D189</f>
        <v>0</v>
      </c>
      <c r="E283" s="105">
        <f t="shared" si="1003"/>
        <v>1994492</v>
      </c>
      <c r="F283" s="105">
        <f t="shared" si="1003"/>
        <v>4048818.76</v>
      </c>
      <c r="G283" s="105">
        <f t="shared" si="1003"/>
        <v>6164775.3228000002</v>
      </c>
      <c r="H283" s="105">
        <f t="shared" si="1003"/>
        <v>8344210.5824840004</v>
      </c>
      <c r="I283" s="105">
        <f t="shared" si="1003"/>
        <v>10589028.899958521</v>
      </c>
      <c r="J283" s="105">
        <f t="shared" si="1003"/>
        <v>12901191.766957277</v>
      </c>
      <c r="K283" s="105">
        <f t="shared" si="1003"/>
        <v>15282719.519965995</v>
      </c>
      <c r="L283" s="105">
        <f t="shared" si="1003"/>
        <v>17735693.105564974</v>
      </c>
      <c r="M283" s="105">
        <f t="shared" si="1003"/>
        <v>19765006.8383746</v>
      </c>
      <c r="N283" s="105">
        <f t="shared" si="1003"/>
        <v>21855199.983168513</v>
      </c>
      <c r="O283" s="105">
        <f t="shared" si="1003"/>
        <v>24008098.922306243</v>
      </c>
      <c r="P283" s="105">
        <f t="shared" si="1003"/>
        <v>26225584.829618108</v>
      </c>
      <c r="Q283" s="105">
        <f t="shared" si="1003"/>
        <v>28509595.314149328</v>
      </c>
      <c r="R283" s="105">
        <f t="shared" si="1003"/>
        <v>30862126.113216482</v>
      </c>
      <c r="S283" s="105">
        <f t="shared" si="1003"/>
        <v>33285232.836255651</v>
      </c>
      <c r="T283" s="105">
        <f t="shared" si="1003"/>
        <v>35781032.760986</v>
      </c>
      <c r="U283" s="105">
        <f t="shared" si="1003"/>
        <v>38351706.683458254</v>
      </c>
      <c r="V283" s="105">
        <f t="shared" si="1003"/>
        <v>40999500.823604681</v>
      </c>
      <c r="W283" s="105">
        <f t="shared" si="1003"/>
        <v>43726728.7879555</v>
      </c>
      <c r="X283" s="105">
        <f t="shared" si="1003"/>
        <v>46535773.591236845</v>
      </c>
      <c r="Y283" s="105">
        <f t="shared" si="1003"/>
        <v>49429089.73861663</v>
      </c>
      <c r="Z283" s="105">
        <f t="shared" si="1003"/>
        <v>52409205.370417804</v>
      </c>
      <c r="AA283" s="105">
        <f t="shared" si="1003"/>
        <v>55478724.471173018</v>
      </c>
      <c r="AB283" s="105">
        <f t="shared" si="1003"/>
        <v>58640329.144950882</v>
      </c>
      <c r="AC283" s="105">
        <f t="shared" si="1003"/>
        <v>61896781.958942086</v>
      </c>
      <c r="AD283" s="105">
        <f t="shared" si="1003"/>
        <v>65250928.357353024</v>
      </c>
      <c r="AE283" s="105">
        <f t="shared" si="1003"/>
        <v>68705699.147716299</v>
      </c>
      <c r="AF283" s="105">
        <f t="shared" si="1003"/>
        <v>72264113.061790466</v>
      </c>
      <c r="AG283" s="105">
        <f t="shared" si="1003"/>
        <v>75929279.393286854</v>
      </c>
      <c r="AH283" s="105">
        <f t="shared" si="1003"/>
        <v>79704400.714728132</v>
      </c>
      <c r="AI283" s="105">
        <f t="shared" si="1003"/>
        <v>83592775.675812647</v>
      </c>
      <c r="AJ283" s="105">
        <f t="shared" si="1003"/>
        <v>87597801.8857297</v>
      </c>
      <c r="AK283" s="105">
        <f t="shared" si="1003"/>
        <v>91722978.881944269</v>
      </c>
      <c r="AL283" s="105">
        <f t="shared" si="1003"/>
        <v>95971911.188045278</v>
      </c>
      <c r="AM283" s="105">
        <f t="shared" si="1003"/>
        <v>100348311.46332932</v>
      </c>
      <c r="AN283" s="105">
        <f t="shared" si="1003"/>
        <v>104856003.74687187</v>
      </c>
      <c r="AO283" s="105">
        <f t="shared" si="1003"/>
        <v>109498926.79892071</v>
      </c>
      <c r="AP283" s="105">
        <f t="shared" si="1003"/>
        <v>114281137.542531</v>
      </c>
      <c r="AQ283" s="105">
        <f t="shared" si="1003"/>
        <v>119206814.60844961</v>
      </c>
      <c r="AR283" s="105">
        <f t="shared" si="1003"/>
        <v>124280261.98634577</v>
      </c>
      <c r="AS283" s="105">
        <f t="shared" si="1003"/>
        <v>129505912.78557882</v>
      </c>
      <c r="AT283" s="105">
        <f t="shared" si="1003"/>
        <v>134888333.10878885</v>
      </c>
      <c r="AU283" s="105">
        <f t="shared" si="1003"/>
        <v>140432226.04169518</v>
      </c>
      <c r="AV283" s="105">
        <f t="shared" si="1003"/>
        <v>146142435.76258871</v>
      </c>
      <c r="AW283" s="105">
        <f t="shared" si="1003"/>
        <v>152023951.77510905</v>
      </c>
      <c r="AX283" s="105">
        <f t="shared" si="1003"/>
        <v>158081913.26800501</v>
      </c>
      <c r="AY283" s="105">
        <f t="shared" si="1003"/>
        <v>164321613.60568786</v>
      </c>
      <c r="AZ283" s="105">
        <f t="shared" si="1003"/>
        <v>170748504.95350116</v>
      </c>
    </row>
    <row r="284" spans="1:52">
      <c r="A284" s="87" t="s">
        <v>11</v>
      </c>
      <c r="C284" s="105">
        <f t="shared" si="995"/>
        <v>0</v>
      </c>
      <c r="D284" s="105">
        <f t="shared" ref="D284:AZ284" si="1004">C284+D190</f>
        <v>0</v>
      </c>
      <c r="E284" s="105">
        <f t="shared" si="1004"/>
        <v>1029073</v>
      </c>
      <c r="F284" s="105">
        <f t="shared" si="1004"/>
        <v>2089018.19</v>
      </c>
      <c r="G284" s="105">
        <f t="shared" si="1004"/>
        <v>3180761.7357000001</v>
      </c>
      <c r="H284" s="105">
        <f t="shared" si="1004"/>
        <v>4305257.5877710003</v>
      </c>
      <c r="I284" s="105">
        <f t="shared" si="1004"/>
        <v>5463488.3154041301</v>
      </c>
      <c r="J284" s="105">
        <f t="shared" si="1004"/>
        <v>6656465.9648662545</v>
      </c>
      <c r="K284" s="105">
        <f t="shared" si="1004"/>
        <v>7885232.9438122427</v>
      </c>
      <c r="L284" s="105">
        <f t="shared" si="1004"/>
        <v>9150862.9321266096</v>
      </c>
      <c r="M284" s="105">
        <f t="shared" si="1004"/>
        <v>10199117.708015025</v>
      </c>
      <c r="N284" s="105">
        <f t="shared" si="1004"/>
        <v>11278820.127180092</v>
      </c>
      <c r="O284" s="105">
        <f t="shared" si="1004"/>
        <v>12390913.618920112</v>
      </c>
      <c r="P284" s="105">
        <f t="shared" si="1004"/>
        <v>13536369.915412333</v>
      </c>
      <c r="Q284" s="105">
        <f t="shared" si="1004"/>
        <v>14716189.900799319</v>
      </c>
      <c r="R284" s="105">
        <f t="shared" si="1004"/>
        <v>15931404.485747917</v>
      </c>
      <c r="S284" s="105">
        <f t="shared" si="1004"/>
        <v>17183075.508244973</v>
      </c>
      <c r="T284" s="105">
        <f t="shared" si="1004"/>
        <v>18472296.66141694</v>
      </c>
      <c r="U284" s="105">
        <f t="shared" si="1004"/>
        <v>19800194.449184068</v>
      </c>
      <c r="V284" s="105">
        <f t="shared" si="1004"/>
        <v>21167929.170584206</v>
      </c>
      <c r="W284" s="105">
        <f t="shared" si="1004"/>
        <v>22576695.93362635</v>
      </c>
      <c r="X284" s="105">
        <f t="shared" si="1004"/>
        <v>24027725.699559759</v>
      </c>
      <c r="Y284" s="105">
        <f t="shared" si="1004"/>
        <v>25522286.35847117</v>
      </c>
      <c r="Z284" s="105">
        <f t="shared" si="1004"/>
        <v>27061683.837149922</v>
      </c>
      <c r="AA284" s="105">
        <f t="shared" si="1004"/>
        <v>28647263.240189038</v>
      </c>
      <c r="AB284" s="105">
        <f t="shared" si="1004"/>
        <v>30280410.025319327</v>
      </c>
      <c r="AC284" s="105">
        <f t="shared" si="1004"/>
        <v>31962551.214003526</v>
      </c>
      <c r="AD284" s="105">
        <f t="shared" si="1004"/>
        <v>33695156.638348252</v>
      </c>
      <c r="AE284" s="105">
        <f t="shared" si="1004"/>
        <v>35479740.225423314</v>
      </c>
      <c r="AF284" s="105">
        <f t="shared" si="1004"/>
        <v>37317861.320110634</v>
      </c>
      <c r="AG284" s="105">
        <f t="shared" si="1004"/>
        <v>42997655.502694443</v>
      </c>
      <c r="AH284" s="105">
        <f t="shared" si="1004"/>
        <v>48847843.51075577</v>
      </c>
      <c r="AI284" s="105">
        <f t="shared" si="1004"/>
        <v>54873537.159058936</v>
      </c>
      <c r="AJ284" s="105">
        <f t="shared" si="1004"/>
        <v>61080001.616811194</v>
      </c>
      <c r="AK284" s="105">
        <f t="shared" si="1004"/>
        <v>67472660.008296028</v>
      </c>
      <c r="AL284" s="105">
        <f t="shared" si="1004"/>
        <v>74057098.151525393</v>
      </c>
      <c r="AM284" s="105">
        <f t="shared" si="1004"/>
        <v>80839069.439051643</v>
      </c>
      <c r="AN284" s="105">
        <f t="shared" si="1004"/>
        <v>87824499.865203679</v>
      </c>
      <c r="AO284" s="105">
        <f t="shared" si="1004"/>
        <v>95019493.204140276</v>
      </c>
      <c r="AP284" s="105">
        <f t="shared" si="1004"/>
        <v>102430336.34324497</v>
      </c>
      <c r="AQ284" s="105">
        <f t="shared" si="1004"/>
        <v>112607894.25428209</v>
      </c>
      <c r="AR284" s="105">
        <f t="shared" si="1004"/>
        <v>123090778.90265033</v>
      </c>
      <c r="AS284" s="105">
        <f t="shared" si="1004"/>
        <v>133888150.09046961</v>
      </c>
      <c r="AT284" s="105">
        <f t="shared" si="1004"/>
        <v>145009442.41392347</v>
      </c>
      <c r="AU284" s="105">
        <f t="shared" si="1004"/>
        <v>156464373.50708094</v>
      </c>
      <c r="AV284" s="105">
        <f t="shared" si="1004"/>
        <v>168262952.53303313</v>
      </c>
      <c r="AW284" s="105">
        <f t="shared" si="1004"/>
        <v>180415488.92976391</v>
      </c>
      <c r="AX284" s="105">
        <f t="shared" si="1004"/>
        <v>192932601.41839662</v>
      </c>
      <c r="AY284" s="105">
        <f t="shared" si="1004"/>
        <v>205825227.2816883</v>
      </c>
      <c r="AZ284" s="105">
        <f t="shared" si="1004"/>
        <v>219104631.92087874</v>
      </c>
    </row>
    <row r="285" spans="1:52">
      <c r="A285" s="87" t="s">
        <v>12</v>
      </c>
      <c r="C285" s="105">
        <f t="shared" si="995"/>
        <v>0</v>
      </c>
      <c r="D285" s="105">
        <f t="shared" ref="D285:AZ285" si="1005">C285+D191</f>
        <v>0</v>
      </c>
      <c r="E285" s="105">
        <f t="shared" si="1005"/>
        <v>1039682</v>
      </c>
      <c r="F285" s="105">
        <f t="shared" si="1005"/>
        <v>2110554.46</v>
      </c>
      <c r="G285" s="105">
        <f t="shared" si="1005"/>
        <v>3213553.0937999999</v>
      </c>
      <c r="H285" s="105">
        <f t="shared" si="1005"/>
        <v>4349641.6866140002</v>
      </c>
      <c r="I285" s="105">
        <f t="shared" si="1005"/>
        <v>5519812.9372124206</v>
      </c>
      <c r="J285" s="105">
        <f t="shared" si="1005"/>
        <v>6725089.3253287934</v>
      </c>
      <c r="K285" s="105">
        <f t="shared" si="1005"/>
        <v>7966524.0050886571</v>
      </c>
      <c r="L285" s="105">
        <f t="shared" si="1005"/>
        <v>9245201.7252413165</v>
      </c>
      <c r="M285" s="105">
        <f t="shared" si="1005"/>
        <v>10306895.664923172</v>
      </c>
      <c r="N285" s="105">
        <f t="shared" si="1005"/>
        <v>11400440.422795486</v>
      </c>
      <c r="O285" s="105">
        <f t="shared" si="1005"/>
        <v>12526791.523403967</v>
      </c>
      <c r="P285" s="105">
        <f t="shared" si="1005"/>
        <v>13686933.157030703</v>
      </c>
      <c r="Q285" s="105">
        <f t="shared" si="1005"/>
        <v>14881879.039666243</v>
      </c>
      <c r="R285" s="105">
        <f t="shared" si="1005"/>
        <v>16112673.298780847</v>
      </c>
      <c r="S285" s="105">
        <f t="shared" si="1005"/>
        <v>17380391.385668889</v>
      </c>
      <c r="T285" s="105">
        <f t="shared" si="1005"/>
        <v>18686141.015163574</v>
      </c>
      <c r="U285" s="105">
        <f t="shared" si="1005"/>
        <v>20031063.1335431</v>
      </c>
      <c r="V285" s="105">
        <f t="shared" si="1005"/>
        <v>21416332.915474012</v>
      </c>
      <c r="W285" s="105">
        <f t="shared" si="1005"/>
        <v>22843160.790862851</v>
      </c>
      <c r="X285" s="105">
        <f t="shared" si="1005"/>
        <v>24312793.502513353</v>
      </c>
      <c r="Y285" s="105">
        <f t="shared" si="1005"/>
        <v>25826515.195513371</v>
      </c>
      <c r="Z285" s="105">
        <f t="shared" si="1005"/>
        <v>27385648.539303392</v>
      </c>
      <c r="AA285" s="105">
        <f t="shared" si="1005"/>
        <v>28991555.883407112</v>
      </c>
      <c r="AB285" s="105">
        <f t="shared" si="1005"/>
        <v>30645640.447833944</v>
      </c>
      <c r="AC285" s="105">
        <f t="shared" si="1005"/>
        <v>32349347.54919358</v>
      </c>
      <c r="AD285" s="105">
        <f t="shared" si="1005"/>
        <v>34104165.863594003</v>
      </c>
      <c r="AE285" s="105">
        <f t="shared" si="1005"/>
        <v>35911628.72742644</v>
      </c>
      <c r="AF285" s="105">
        <f t="shared" si="1005"/>
        <v>37773315.47717385</v>
      </c>
      <c r="AG285" s="105">
        <f t="shared" si="1005"/>
        <v>43501654.909181453</v>
      </c>
      <c r="AH285" s="105">
        <f t="shared" si="1005"/>
        <v>49401844.524149284</v>
      </c>
      <c r="AI285" s="105">
        <f t="shared" si="1005"/>
        <v>55479039.827566147</v>
      </c>
      <c r="AJ285" s="105">
        <f t="shared" si="1005"/>
        <v>61738550.99008552</v>
      </c>
      <c r="AK285" s="105">
        <f t="shared" si="1005"/>
        <v>68185847.487480476</v>
      </c>
      <c r="AL285" s="105">
        <f t="shared" si="1005"/>
        <v>74826562.87979728</v>
      </c>
      <c r="AM285" s="105">
        <f t="shared" si="1005"/>
        <v>81666499.73388359</v>
      </c>
      <c r="AN285" s="105">
        <f t="shared" si="1005"/>
        <v>88711634.693592489</v>
      </c>
      <c r="AO285" s="105">
        <f t="shared" si="1005"/>
        <v>95968123.702092648</v>
      </c>
      <c r="AP285" s="105">
        <f t="shared" si="1005"/>
        <v>103442307.38084781</v>
      </c>
      <c r="AQ285" s="105">
        <f t="shared" si="1005"/>
        <v>113717726.4256449</v>
      </c>
      <c r="AR285" s="105">
        <f t="shared" si="1005"/>
        <v>124301408.04178591</v>
      </c>
      <c r="AS285" s="105">
        <f t="shared" si="1005"/>
        <v>135202600.10641116</v>
      </c>
      <c r="AT285" s="105">
        <f t="shared" si="1005"/>
        <v>146430827.93297514</v>
      </c>
      <c r="AU285" s="105">
        <f t="shared" si="1005"/>
        <v>157995902.59433606</v>
      </c>
      <c r="AV285" s="105">
        <f t="shared" si="1005"/>
        <v>169907929.49553782</v>
      </c>
      <c r="AW285" s="105">
        <f t="shared" si="1005"/>
        <v>182177317.20377561</v>
      </c>
      <c r="AX285" s="105">
        <f t="shared" si="1005"/>
        <v>194814786.54326054</v>
      </c>
      <c r="AY285" s="105">
        <f t="shared" si="1005"/>
        <v>207831379.96293002</v>
      </c>
      <c r="AZ285" s="105">
        <f t="shared" si="1005"/>
        <v>221238471.1851896</v>
      </c>
    </row>
    <row r="286" spans="1:52">
      <c r="A286" s="87" t="s">
        <v>13</v>
      </c>
      <c r="C286" s="105">
        <f t="shared" si="995"/>
        <v>0</v>
      </c>
      <c r="D286" s="105">
        <f t="shared" ref="D286:AZ286" si="1006">C286+D192</f>
        <v>0</v>
      </c>
      <c r="E286" s="105">
        <f t="shared" si="1006"/>
        <v>562277</v>
      </c>
      <c r="F286" s="105">
        <f t="shared" si="1006"/>
        <v>1141422.31</v>
      </c>
      <c r="G286" s="105">
        <f t="shared" si="1006"/>
        <v>1737941.9793000002</v>
      </c>
      <c r="H286" s="105">
        <f t="shared" si="1006"/>
        <v>2352357.2386790002</v>
      </c>
      <c r="I286" s="105">
        <f t="shared" si="1006"/>
        <v>2985204.9558393704</v>
      </c>
      <c r="J286" s="105">
        <f t="shared" si="1006"/>
        <v>3637038.1045145513</v>
      </c>
      <c r="K286" s="105">
        <f t="shared" si="1006"/>
        <v>4308426.2476499882</v>
      </c>
      <c r="L286" s="105">
        <f t="shared" si="1006"/>
        <v>4999956.0350794876</v>
      </c>
      <c r="M286" s="105">
        <f t="shared" si="1006"/>
        <v>5577840.0781974606</v>
      </c>
      <c r="N286" s="105">
        <f t="shared" si="1006"/>
        <v>6173060.6426089723</v>
      </c>
      <c r="O286" s="105">
        <f t="shared" si="1006"/>
        <v>6786137.8239528295</v>
      </c>
      <c r="P286" s="105">
        <f t="shared" si="1006"/>
        <v>7417607.3207370024</v>
      </c>
      <c r="Q286" s="105">
        <f t="shared" si="1006"/>
        <v>8068020.9024247006</v>
      </c>
      <c r="R286" s="105">
        <f t="shared" si="1006"/>
        <v>8737946.89156303</v>
      </c>
      <c r="S286" s="105">
        <f t="shared" si="1006"/>
        <v>9427970.6603755094</v>
      </c>
      <c r="T286" s="105">
        <f t="shared" si="1006"/>
        <v>10138695.142252363</v>
      </c>
      <c r="U286" s="105">
        <f t="shared" si="1006"/>
        <v>10870741.358585522</v>
      </c>
      <c r="V286" s="105">
        <f t="shared" si="1006"/>
        <v>11624748.961408675</v>
      </c>
      <c r="W286" s="105">
        <f t="shared" si="1006"/>
        <v>12401376.792316522</v>
      </c>
      <c r="X286" s="105">
        <f t="shared" si="1006"/>
        <v>13201303.458151607</v>
      </c>
      <c r="Y286" s="105">
        <f t="shared" si="1006"/>
        <v>14025227.923961744</v>
      </c>
      <c r="Z286" s="105">
        <f t="shared" si="1006"/>
        <v>14873870.123746185</v>
      </c>
      <c r="AA286" s="105">
        <f t="shared" si="1006"/>
        <v>15747971.589524159</v>
      </c>
      <c r="AB286" s="105">
        <f t="shared" si="1006"/>
        <v>16648296.099275472</v>
      </c>
      <c r="AC286" s="105">
        <f t="shared" si="1006"/>
        <v>17575630.344319325</v>
      </c>
      <c r="AD286" s="105">
        <f t="shared" si="1006"/>
        <v>18530784.616714492</v>
      </c>
      <c r="AE286" s="105">
        <f t="shared" si="1006"/>
        <v>19514593.517281517</v>
      </c>
      <c r="AF286" s="105">
        <f t="shared" si="1006"/>
        <v>20527916.684865553</v>
      </c>
      <c r="AG286" s="105">
        <f t="shared" si="1006"/>
        <v>23634812.647988319</v>
      </c>
      <c r="AH286" s="105">
        <f t="shared" si="1006"/>
        <v>26834915.49000477</v>
      </c>
      <c r="AI286" s="105">
        <f t="shared" si="1006"/>
        <v>30131021.417281717</v>
      </c>
      <c r="AJ286" s="105">
        <f t="shared" si="1006"/>
        <v>33526010.522376969</v>
      </c>
      <c r="AK286" s="105">
        <f t="shared" si="1006"/>
        <v>37022849.300625078</v>
      </c>
      <c r="AL286" s="105">
        <f t="shared" si="1006"/>
        <v>40624593.242220633</v>
      </c>
      <c r="AM286" s="105">
        <f t="shared" si="1006"/>
        <v>44334389.502064057</v>
      </c>
      <c r="AN286" s="105">
        <f t="shared" si="1006"/>
        <v>48155479.64970278</v>
      </c>
      <c r="AO286" s="105">
        <f t="shared" si="1006"/>
        <v>52091202.501770668</v>
      </c>
      <c r="AP286" s="105">
        <f t="shared" si="1006"/>
        <v>56144997.039400592</v>
      </c>
      <c r="AQ286" s="105">
        <f t="shared" si="1006"/>
        <v>61723081.663719013</v>
      </c>
      <c r="AR286" s="105">
        <f t="shared" si="1006"/>
        <v>67468508.826766983</v>
      </c>
      <c r="AS286" s="105">
        <f t="shared" si="1006"/>
        <v>73386298.804706395</v>
      </c>
      <c r="AT286" s="105">
        <f t="shared" si="1006"/>
        <v>79481622.481983989</v>
      </c>
      <c r="AU286" s="105">
        <f t="shared" si="1006"/>
        <v>85759805.869579911</v>
      </c>
      <c r="AV286" s="105">
        <f t="shared" si="1006"/>
        <v>92226334.75880371</v>
      </c>
      <c r="AW286" s="105">
        <f t="shared" si="1006"/>
        <v>98886859.514704227</v>
      </c>
      <c r="AX286" s="105">
        <f t="shared" si="1006"/>
        <v>105747200.01328176</v>
      </c>
      <c r="AY286" s="105">
        <f t="shared" si="1006"/>
        <v>112813350.72681662</v>
      </c>
      <c r="AZ286" s="105">
        <f t="shared" si="1006"/>
        <v>120091485.96175753</v>
      </c>
    </row>
    <row r="287" spans="1:52">
      <c r="A287" s="87" t="s">
        <v>14</v>
      </c>
      <c r="C287" s="105">
        <f t="shared" si="995"/>
        <v>0</v>
      </c>
      <c r="D287" s="105">
        <f t="shared" ref="D287:AZ287" si="1007">C287+D193</f>
        <v>0</v>
      </c>
      <c r="E287" s="105">
        <f t="shared" si="1007"/>
        <v>265225</v>
      </c>
      <c r="F287" s="105">
        <f t="shared" si="1007"/>
        <v>538406.75</v>
      </c>
      <c r="G287" s="105">
        <f t="shared" si="1007"/>
        <v>819783.95250000001</v>
      </c>
      <c r="H287" s="105">
        <f t="shared" si="1007"/>
        <v>1109602.471075</v>
      </c>
      <c r="I287" s="105">
        <f t="shared" si="1007"/>
        <v>1408115.5452072499</v>
      </c>
      <c r="J287" s="105">
        <f t="shared" si="1007"/>
        <v>1715584.0115634676</v>
      </c>
      <c r="K287" s="105">
        <f t="shared" si="1007"/>
        <v>2032276.5319103717</v>
      </c>
      <c r="L287" s="105">
        <f t="shared" si="1007"/>
        <v>2358469.827867683</v>
      </c>
      <c r="M287" s="105">
        <f t="shared" si="1007"/>
        <v>2627253.1037365077</v>
      </c>
      <c r="N287" s="105">
        <f t="shared" si="1007"/>
        <v>2904099.877881397</v>
      </c>
      <c r="O287" s="105">
        <f t="shared" si="1007"/>
        <v>3189252.055250633</v>
      </c>
      <c r="P287" s="105">
        <f t="shared" si="1007"/>
        <v>3482958.7979409462</v>
      </c>
      <c r="Q287" s="105">
        <f t="shared" si="1007"/>
        <v>3785476.7429119684</v>
      </c>
      <c r="R287" s="105">
        <f t="shared" si="1007"/>
        <v>4097070.2262321217</v>
      </c>
      <c r="S287" s="105">
        <f t="shared" si="1007"/>
        <v>4418011.5140518798</v>
      </c>
      <c r="T287" s="105">
        <f t="shared" si="1007"/>
        <v>4748581.0405062297</v>
      </c>
      <c r="U287" s="105">
        <f t="shared" si="1007"/>
        <v>5089067.6527542109</v>
      </c>
      <c r="V287" s="105">
        <f t="shared" si="1007"/>
        <v>5439768.8633696316</v>
      </c>
      <c r="W287" s="105">
        <f t="shared" si="1007"/>
        <v>5800991.1103035146</v>
      </c>
      <c r="X287" s="105">
        <f t="shared" si="1007"/>
        <v>6173050.0246454142</v>
      </c>
      <c r="Y287" s="105">
        <f t="shared" si="1007"/>
        <v>6556270.7064175708</v>
      </c>
      <c r="Z287" s="105">
        <f t="shared" si="1007"/>
        <v>6950988.0086428924</v>
      </c>
      <c r="AA287" s="105">
        <f t="shared" si="1007"/>
        <v>7357546.8299349733</v>
      </c>
      <c r="AB287" s="105">
        <f t="shared" si="1007"/>
        <v>7776302.4158658162</v>
      </c>
      <c r="AC287" s="105">
        <f t="shared" si="1007"/>
        <v>8207620.6693745852</v>
      </c>
      <c r="AD287" s="105">
        <f t="shared" si="1007"/>
        <v>8651878.4704886172</v>
      </c>
      <c r="AE287" s="105">
        <f t="shared" si="1007"/>
        <v>9109464.0056360699</v>
      </c>
      <c r="AF287" s="105">
        <f t="shared" si="1007"/>
        <v>9580777.1068379469</v>
      </c>
      <c r="AG287" s="105">
        <f t="shared" si="1007"/>
        <v>11012861.964839848</v>
      </c>
      <c r="AH287" s="105">
        <f t="shared" si="1007"/>
        <v>12487909.368581805</v>
      </c>
      <c r="AI287" s="105">
        <f t="shared" si="1007"/>
        <v>14007208.194436021</v>
      </c>
      <c r="AJ287" s="105">
        <f t="shared" si="1007"/>
        <v>15572085.985065864</v>
      </c>
      <c r="AK287" s="105">
        <f t="shared" si="1007"/>
        <v>17183910.109414604</v>
      </c>
      <c r="AL287" s="105">
        <f t="shared" si="1007"/>
        <v>18844088.957493804</v>
      </c>
      <c r="AM287" s="105">
        <f t="shared" si="1007"/>
        <v>20554073.171015382</v>
      </c>
      <c r="AN287" s="105">
        <f t="shared" si="1007"/>
        <v>22315356.910942607</v>
      </c>
      <c r="AO287" s="105">
        <f t="shared" si="1007"/>
        <v>24129479.163067646</v>
      </c>
      <c r="AP287" s="105">
        <f t="shared" si="1007"/>
        <v>25998025.082756437</v>
      </c>
      <c r="AQ287" s="105">
        <f t="shared" si="1007"/>
        <v>28575034.938435707</v>
      </c>
      <c r="AR287" s="105">
        <f t="shared" si="1007"/>
        <v>31229355.089785356</v>
      </c>
      <c r="AS287" s="105">
        <f t="shared" si="1007"/>
        <v>33963304.845675498</v>
      </c>
      <c r="AT287" s="105">
        <f t="shared" si="1007"/>
        <v>36779273.094242342</v>
      </c>
      <c r="AU287" s="105">
        <f t="shared" si="1007"/>
        <v>39679720.390266187</v>
      </c>
      <c r="AV287" s="105">
        <f t="shared" si="1007"/>
        <v>42667181.105170749</v>
      </c>
      <c r="AW287" s="105">
        <f t="shared" si="1007"/>
        <v>45744265.641522452</v>
      </c>
      <c r="AX287" s="105">
        <f t="shared" si="1007"/>
        <v>48913662.713964708</v>
      </c>
      <c r="AY287" s="105">
        <f t="shared" si="1007"/>
        <v>52178141.698580228</v>
      </c>
      <c r="AZ287" s="105">
        <f t="shared" si="1007"/>
        <v>55540555.052734211</v>
      </c>
    </row>
    <row r="288" spans="1:52">
      <c r="A288" s="87" t="s">
        <v>15</v>
      </c>
      <c r="C288" s="105">
        <f t="shared" si="995"/>
        <v>0</v>
      </c>
      <c r="D288" s="105">
        <f t="shared" ref="D288:AZ288" si="1008">C288+D194</f>
        <v>0</v>
      </c>
      <c r="E288" s="105">
        <f t="shared" si="1008"/>
        <v>572886</v>
      </c>
      <c r="F288" s="105">
        <f t="shared" si="1008"/>
        <v>1162958.58</v>
      </c>
      <c r="G288" s="105">
        <f t="shared" si="1008"/>
        <v>1770733.3374000001</v>
      </c>
      <c r="H288" s="105">
        <f t="shared" si="1008"/>
        <v>2396741.3375220001</v>
      </c>
      <c r="I288" s="105">
        <f t="shared" si="1008"/>
        <v>3041529.5776476599</v>
      </c>
      <c r="J288" s="105">
        <f t="shared" si="1008"/>
        <v>3705661.4649770898</v>
      </c>
      <c r="K288" s="105">
        <f t="shared" si="1008"/>
        <v>4389717.3089264026</v>
      </c>
      <c r="L288" s="105">
        <f t="shared" si="1008"/>
        <v>5094294.8281941945</v>
      </c>
      <c r="M288" s="105">
        <f t="shared" si="1008"/>
        <v>5672178.8713121675</v>
      </c>
      <c r="N288" s="105">
        <f t="shared" si="1008"/>
        <v>6267399.4357236791</v>
      </c>
      <c r="O288" s="105">
        <f t="shared" si="1008"/>
        <v>6880476.6170675363</v>
      </c>
      <c r="P288" s="105">
        <f t="shared" si="1008"/>
        <v>7511946.1138517093</v>
      </c>
      <c r="Q288" s="105">
        <f t="shared" si="1008"/>
        <v>8162359.6955394074</v>
      </c>
      <c r="R288" s="105">
        <f t="shared" si="1008"/>
        <v>8832285.6846777368</v>
      </c>
      <c r="S288" s="105">
        <f t="shared" si="1008"/>
        <v>9522309.4534902163</v>
      </c>
      <c r="T288" s="105">
        <f t="shared" si="1008"/>
        <v>10233033.93536707</v>
      </c>
      <c r="U288" s="105">
        <f t="shared" si="1008"/>
        <v>10965080.151700228</v>
      </c>
      <c r="V288" s="105">
        <f t="shared" si="1008"/>
        <v>11719087.754523382</v>
      </c>
      <c r="W288" s="105">
        <f t="shared" si="1008"/>
        <v>12495715.585431229</v>
      </c>
      <c r="X288" s="105">
        <f t="shared" si="1008"/>
        <v>13295642.251266314</v>
      </c>
      <c r="Y288" s="105">
        <f t="shared" si="1008"/>
        <v>14119566.717076451</v>
      </c>
      <c r="Z288" s="105">
        <f t="shared" si="1008"/>
        <v>14968208.916860892</v>
      </c>
      <c r="AA288" s="105">
        <f t="shared" si="1008"/>
        <v>15842310.382638866</v>
      </c>
      <c r="AB288" s="105">
        <f t="shared" si="1008"/>
        <v>16742634.892390179</v>
      </c>
      <c r="AC288" s="105">
        <f t="shared" si="1008"/>
        <v>17669969.137434032</v>
      </c>
      <c r="AD288" s="105">
        <f t="shared" si="1008"/>
        <v>18625123.409829199</v>
      </c>
      <c r="AE288" s="105">
        <f t="shared" si="1008"/>
        <v>19608932.310396224</v>
      </c>
      <c r="AF288" s="105">
        <f t="shared" si="1008"/>
        <v>20622255.47798026</v>
      </c>
      <c r="AG288" s="105">
        <f t="shared" si="1008"/>
        <v>23753424.065814923</v>
      </c>
      <c r="AH288" s="105">
        <f t="shared" si="1008"/>
        <v>26978527.71128463</v>
      </c>
      <c r="AI288" s="105">
        <f t="shared" si="1008"/>
        <v>30300384.466118425</v>
      </c>
      <c r="AJ288" s="105">
        <f t="shared" si="1008"/>
        <v>33721896.923597232</v>
      </c>
      <c r="AK288" s="105">
        <f t="shared" si="1008"/>
        <v>37246054.754800409</v>
      </c>
      <c r="AL288" s="105">
        <f t="shared" si="1008"/>
        <v>40875937.320939675</v>
      </c>
      <c r="AM288" s="105">
        <f t="shared" si="1008"/>
        <v>44614716.364063121</v>
      </c>
      <c r="AN288" s="105">
        <f t="shared" si="1008"/>
        <v>48465658.778480269</v>
      </c>
      <c r="AO288" s="105">
        <f t="shared" si="1008"/>
        <v>52432129.465329938</v>
      </c>
      <c r="AP288" s="105">
        <f t="shared" si="1008"/>
        <v>56517594.27278509</v>
      </c>
      <c r="AQ288" s="105">
        <f t="shared" si="1008"/>
        <v>62128299.275023505</v>
      </c>
      <c r="AR288" s="105">
        <f t="shared" si="1008"/>
        <v>67907325.427329063</v>
      </c>
      <c r="AS288" s="105">
        <f t="shared" si="1008"/>
        <v>73859722.364203796</v>
      </c>
      <c r="AT288" s="105">
        <f t="shared" si="1008"/>
        <v>79990691.209184766</v>
      </c>
      <c r="AU288" s="105">
        <f t="shared" si="1008"/>
        <v>86305589.119515166</v>
      </c>
      <c r="AV288" s="105">
        <f t="shared" si="1008"/>
        <v>92809933.967155486</v>
      </c>
      <c r="AW288" s="105">
        <f t="shared" si="1008"/>
        <v>99509409.160225019</v>
      </c>
      <c r="AX288" s="105">
        <f t="shared" si="1008"/>
        <v>106409868.60908663</v>
      </c>
      <c r="AY288" s="105">
        <f t="shared" si="1008"/>
        <v>113517341.84141409</v>
      </c>
      <c r="AZ288" s="105">
        <f t="shared" si="1008"/>
        <v>120838039.27071138</v>
      </c>
    </row>
    <row r="289" spans="1:53">
      <c r="A289" s="87" t="s">
        <v>16</v>
      </c>
      <c r="C289" s="105">
        <f t="shared" si="995"/>
        <v>0</v>
      </c>
      <c r="D289" s="105">
        <f t="shared" ref="D289:AZ289" si="1009">C289+D195</f>
        <v>0</v>
      </c>
      <c r="E289" s="105">
        <f t="shared" si="1009"/>
        <v>381924</v>
      </c>
      <c r="F289" s="105">
        <f t="shared" si="1009"/>
        <v>775305.72</v>
      </c>
      <c r="G289" s="105">
        <f t="shared" si="1009"/>
        <v>1180488.8916</v>
      </c>
      <c r="H289" s="105">
        <f t="shared" si="1009"/>
        <v>1597827.558348</v>
      </c>
      <c r="I289" s="105">
        <f t="shared" si="1009"/>
        <v>2027686.3850984401</v>
      </c>
      <c r="J289" s="105">
        <f t="shared" si="1009"/>
        <v>2470440.9766513933</v>
      </c>
      <c r="K289" s="105">
        <f t="shared" si="1009"/>
        <v>2926478.2059509354</v>
      </c>
      <c r="L289" s="105">
        <f t="shared" si="1009"/>
        <v>3396196.5521294633</v>
      </c>
      <c r="M289" s="105">
        <f t="shared" si="1009"/>
        <v>3785932.3021392589</v>
      </c>
      <c r="N289" s="105">
        <f t="shared" si="1009"/>
        <v>4187360.1246493482</v>
      </c>
      <c r="O289" s="105">
        <f t="shared" si="1009"/>
        <v>4600830.7818347402</v>
      </c>
      <c r="P289" s="105">
        <f t="shared" si="1009"/>
        <v>5026705.5587356938</v>
      </c>
      <c r="Q289" s="105">
        <f t="shared" si="1009"/>
        <v>5465356.5789436763</v>
      </c>
      <c r="R289" s="105">
        <f t="shared" si="1009"/>
        <v>5917167.1297578979</v>
      </c>
      <c r="S289" s="105">
        <f t="shared" si="1009"/>
        <v>6382531.9970965469</v>
      </c>
      <c r="T289" s="105">
        <f t="shared" si="1009"/>
        <v>6861857.8104553549</v>
      </c>
      <c r="U289" s="105">
        <f t="shared" si="1009"/>
        <v>7355563.3982149269</v>
      </c>
      <c r="V289" s="105">
        <f t="shared" si="1009"/>
        <v>7864080.1536072865</v>
      </c>
      <c r="W289" s="105">
        <f t="shared" si="1009"/>
        <v>8387852.4116614172</v>
      </c>
      <c r="X289" s="105">
        <f t="shared" si="1009"/>
        <v>8927337.8374571707</v>
      </c>
      <c r="Y289" s="105">
        <f t="shared" si="1009"/>
        <v>9483007.8260267973</v>
      </c>
      <c r="Z289" s="105">
        <f t="shared" si="1009"/>
        <v>10055347.914253512</v>
      </c>
      <c r="AA289" s="105">
        <f t="shared" si="1009"/>
        <v>10644858.205127031</v>
      </c>
      <c r="AB289" s="105">
        <f t="shared" si="1009"/>
        <v>11252053.804726753</v>
      </c>
      <c r="AC289" s="105">
        <f t="shared" si="1009"/>
        <v>11877465.272314468</v>
      </c>
      <c r="AD289" s="105">
        <f t="shared" si="1009"/>
        <v>12521639.083929814</v>
      </c>
      <c r="AE289" s="105">
        <f t="shared" si="1009"/>
        <v>13185138.10989362</v>
      </c>
      <c r="AF289" s="105">
        <f t="shared" si="1009"/>
        <v>13868542.10663634</v>
      </c>
      <c r="AG289" s="105">
        <f t="shared" si="1009"/>
        <v>15980260.456571346</v>
      </c>
      <c r="AH289" s="105">
        <f t="shared" si="1009"/>
        <v>18155330.357004404</v>
      </c>
      <c r="AI289" s="105">
        <f t="shared" si="1009"/>
        <v>20395652.354450453</v>
      </c>
      <c r="AJ289" s="105">
        <f t="shared" si="1009"/>
        <v>22703184.011819884</v>
      </c>
      <c r="AK289" s="105">
        <f t="shared" si="1009"/>
        <v>25079941.618910398</v>
      </c>
      <c r="AL289" s="105">
        <f t="shared" si="1009"/>
        <v>27528001.954213627</v>
      </c>
      <c r="AM289" s="105">
        <f t="shared" si="1009"/>
        <v>30049504.099575952</v>
      </c>
      <c r="AN289" s="105">
        <f t="shared" si="1009"/>
        <v>32646651.309299145</v>
      </c>
      <c r="AO289" s="105">
        <f t="shared" si="1009"/>
        <v>35321712.935314037</v>
      </c>
      <c r="AP289" s="105">
        <f t="shared" si="1009"/>
        <v>38077026.410109371</v>
      </c>
      <c r="AQ289" s="105">
        <f t="shared" si="1009"/>
        <v>41860990.248828299</v>
      </c>
      <c r="AR289" s="105">
        <f t="shared" si="1009"/>
        <v>45758473.0027088</v>
      </c>
      <c r="AS289" s="105">
        <f t="shared" si="1009"/>
        <v>49772880.239205711</v>
      </c>
      <c r="AT289" s="105">
        <f t="shared" si="1009"/>
        <v>53907719.692797534</v>
      </c>
      <c r="AU289" s="105">
        <f t="shared" si="1009"/>
        <v>58166604.329997107</v>
      </c>
      <c r="AV289" s="105">
        <f t="shared" si="1009"/>
        <v>62553255.506312668</v>
      </c>
      <c r="AW289" s="105">
        <f t="shared" si="1009"/>
        <v>67071506.217917696</v>
      </c>
      <c r="AX289" s="105">
        <f t="shared" si="1009"/>
        <v>71725304.450870872</v>
      </c>
      <c r="AY289" s="105">
        <f t="shared" si="1009"/>
        <v>76518716.630812645</v>
      </c>
      <c r="AZ289" s="105">
        <f t="shared" si="1009"/>
        <v>81455931.176152676</v>
      </c>
    </row>
    <row r="290" spans="1:53">
      <c r="A290" s="87" t="s">
        <v>17</v>
      </c>
      <c r="C290" s="105">
        <f t="shared" si="995"/>
        <v>0</v>
      </c>
      <c r="D290" s="105">
        <f t="shared" ref="D290:AZ290" si="1010">C290+D196</f>
        <v>0</v>
      </c>
      <c r="E290" s="105">
        <f t="shared" si="1010"/>
        <v>212180</v>
      </c>
      <c r="F290" s="105">
        <f t="shared" si="1010"/>
        <v>430725.4</v>
      </c>
      <c r="G290" s="105">
        <f t="shared" si="1010"/>
        <v>655827.16200000001</v>
      </c>
      <c r="H290" s="105">
        <f t="shared" si="1010"/>
        <v>887681.97686000005</v>
      </c>
      <c r="I290" s="105">
        <f t="shared" si="1010"/>
        <v>1126492.4361658001</v>
      </c>
      <c r="J290" s="105">
        <f t="shared" si="1010"/>
        <v>1372467.2092507742</v>
      </c>
      <c r="K290" s="105">
        <f t="shared" si="1010"/>
        <v>1625821.2255282975</v>
      </c>
      <c r="L290" s="105">
        <f t="shared" si="1010"/>
        <v>1886775.8622941466</v>
      </c>
      <c r="M290" s="105">
        <f t="shared" si="1010"/>
        <v>2101802.482989206</v>
      </c>
      <c r="N290" s="105">
        <f t="shared" si="1010"/>
        <v>2323279.9023051173</v>
      </c>
      <c r="O290" s="105">
        <f t="shared" si="1010"/>
        <v>2551401.6442005062</v>
      </c>
      <c r="P290" s="105">
        <f t="shared" si="1010"/>
        <v>2786367.0383527568</v>
      </c>
      <c r="Q290" s="105">
        <f t="shared" si="1010"/>
        <v>3028381.3943295749</v>
      </c>
      <c r="R290" s="105">
        <f t="shared" si="1010"/>
        <v>3277656.1809856975</v>
      </c>
      <c r="S290" s="105">
        <f t="shared" si="1010"/>
        <v>3534409.2112415037</v>
      </c>
      <c r="T290" s="105">
        <f t="shared" si="1010"/>
        <v>3798864.8324049842</v>
      </c>
      <c r="U290" s="105">
        <f t="shared" si="1010"/>
        <v>4071254.1222033687</v>
      </c>
      <c r="V290" s="105">
        <f t="shared" si="1010"/>
        <v>4351815.0906957053</v>
      </c>
      <c r="W290" s="105">
        <f t="shared" si="1010"/>
        <v>4640792.8882428119</v>
      </c>
      <c r="X290" s="105">
        <f t="shared" si="1010"/>
        <v>4938440.0197163317</v>
      </c>
      <c r="Y290" s="105">
        <f t="shared" si="1010"/>
        <v>5245016.5651340568</v>
      </c>
      <c r="Z290" s="105">
        <f t="shared" si="1010"/>
        <v>5560790.4069143143</v>
      </c>
      <c r="AA290" s="105">
        <f t="shared" si="1010"/>
        <v>5886037.4639479788</v>
      </c>
      <c r="AB290" s="105">
        <f t="shared" si="1010"/>
        <v>6221041.9326926535</v>
      </c>
      <c r="AC290" s="105">
        <f t="shared" si="1010"/>
        <v>6566096.5354996687</v>
      </c>
      <c r="AD290" s="105">
        <f t="shared" si="1010"/>
        <v>6921502.7763908943</v>
      </c>
      <c r="AE290" s="105">
        <f t="shared" si="1010"/>
        <v>7287571.2045088569</v>
      </c>
      <c r="AF290" s="105">
        <f t="shared" si="1010"/>
        <v>7664621.6854703575</v>
      </c>
      <c r="AG290" s="105">
        <f t="shared" si="1010"/>
        <v>8853980.2963532917</v>
      </c>
      <c r="AH290" s="105">
        <f t="shared" si="1010"/>
        <v>10079019.665562715</v>
      </c>
      <c r="AI290" s="105">
        <f t="shared" si="1010"/>
        <v>11340810.215848422</v>
      </c>
      <c r="AJ290" s="105">
        <f t="shared" si="1010"/>
        <v>12640454.482642699</v>
      </c>
      <c r="AK290" s="105">
        <f t="shared" si="1010"/>
        <v>13979088.077440804</v>
      </c>
      <c r="AL290" s="105">
        <f t="shared" si="1010"/>
        <v>15357880.680082852</v>
      </c>
      <c r="AM290" s="105">
        <f t="shared" si="1010"/>
        <v>16778037.060804162</v>
      </c>
      <c r="AN290" s="105">
        <f t="shared" si="1010"/>
        <v>18240798.13294711</v>
      </c>
      <c r="AO290" s="105">
        <f t="shared" si="1010"/>
        <v>19747442.037254348</v>
      </c>
      <c r="AP290" s="105">
        <f t="shared" si="1010"/>
        <v>21299285.258690804</v>
      </c>
      <c r="AQ290" s="105">
        <f t="shared" si="1010"/>
        <v>23419609.823490206</v>
      </c>
      <c r="AR290" s="105">
        <f t="shared" si="1010"/>
        <v>25603544.125233591</v>
      </c>
      <c r="AS290" s="105">
        <f t="shared" si="1010"/>
        <v>27852996.456029274</v>
      </c>
      <c r="AT290" s="105">
        <f t="shared" si="1010"/>
        <v>30169932.356748827</v>
      </c>
      <c r="AU290" s="105">
        <f t="shared" si="1010"/>
        <v>32556376.334489968</v>
      </c>
      <c r="AV290" s="105">
        <f t="shared" si="1010"/>
        <v>35014413.631563343</v>
      </c>
      <c r="AW290" s="105">
        <f t="shared" si="1010"/>
        <v>37546192.04754892</v>
      </c>
      <c r="AX290" s="105">
        <f t="shared" si="1010"/>
        <v>40153923.816014066</v>
      </c>
      <c r="AY290" s="105">
        <f t="shared" si="1010"/>
        <v>42839887.537533164</v>
      </c>
      <c r="AZ290" s="105">
        <f t="shared" si="1010"/>
        <v>45606430.170697838</v>
      </c>
    </row>
    <row r="291" spans="1:53">
      <c r="A291" s="87" t="s">
        <v>18</v>
      </c>
      <c r="C291" s="105">
        <f t="shared" si="995"/>
        <v>0</v>
      </c>
      <c r="D291" s="105">
        <f t="shared" ref="D291:AZ291" si="1011">C291+D197</f>
        <v>0</v>
      </c>
      <c r="E291" s="105">
        <f t="shared" si="1011"/>
        <v>551668</v>
      </c>
      <c r="F291" s="105">
        <f t="shared" si="1011"/>
        <v>1119886.04</v>
      </c>
      <c r="G291" s="105">
        <f t="shared" si="1011"/>
        <v>1705150.6211999999</v>
      </c>
      <c r="H291" s="105">
        <f t="shared" si="1011"/>
        <v>2307973.1398359998</v>
      </c>
      <c r="I291" s="105">
        <f t="shared" si="1011"/>
        <v>2928880.3340310799</v>
      </c>
      <c r="J291" s="105">
        <f t="shared" si="1011"/>
        <v>3568414.7440520125</v>
      </c>
      <c r="K291" s="105">
        <f t="shared" si="1011"/>
        <v>4227135.1863735728</v>
      </c>
      <c r="L291" s="105">
        <f t="shared" si="1011"/>
        <v>4905617.2419647798</v>
      </c>
      <c r="M291" s="105">
        <f t="shared" si="1011"/>
        <v>5456622.9574958701</v>
      </c>
      <c r="N291" s="105">
        <f t="shared" si="1011"/>
        <v>6024158.8444928927</v>
      </c>
      <c r="O291" s="105">
        <f t="shared" si="1011"/>
        <v>6608720.8080998259</v>
      </c>
      <c r="P291" s="105">
        <f t="shared" si="1011"/>
        <v>7210819.6306149671</v>
      </c>
      <c r="Q291" s="105">
        <f t="shared" si="1011"/>
        <v>7830981.4178055627</v>
      </c>
      <c r="R291" s="105">
        <f t="shared" si="1011"/>
        <v>8469748.0586118773</v>
      </c>
      <c r="S291" s="105">
        <f t="shared" si="1011"/>
        <v>9127677.6986423805</v>
      </c>
      <c r="T291" s="105">
        <f t="shared" si="1011"/>
        <v>9805345.2278737985</v>
      </c>
      <c r="U291" s="105">
        <f t="shared" si="1011"/>
        <v>10503342.782982159</v>
      </c>
      <c r="V291" s="105">
        <f t="shared" si="1011"/>
        <v>11222280.264743771</v>
      </c>
      <c r="W291" s="105">
        <f t="shared" si="1011"/>
        <v>11962785.870958231</v>
      </c>
      <c r="X291" s="105">
        <f t="shared" si="1011"/>
        <v>12725506.645359125</v>
      </c>
      <c r="Y291" s="105">
        <f t="shared" si="1011"/>
        <v>13511109.042992046</v>
      </c>
      <c r="Z291" s="105">
        <f t="shared" si="1011"/>
        <v>14320279.512553954</v>
      </c>
      <c r="AA291" s="105">
        <f t="shared" si="1011"/>
        <v>15153725.09620272</v>
      </c>
      <c r="AB291" s="105">
        <f t="shared" si="1011"/>
        <v>16012174.047360949</v>
      </c>
      <c r="AC291" s="105">
        <f t="shared" si="1011"/>
        <v>16896376.467053924</v>
      </c>
      <c r="AD291" s="105">
        <f t="shared" si="1011"/>
        <v>17807104.959337689</v>
      </c>
      <c r="AE291" s="105">
        <f t="shared" si="1011"/>
        <v>18745155.306389965</v>
      </c>
      <c r="AF291" s="105">
        <f t="shared" si="1011"/>
        <v>19711347.163853813</v>
      </c>
      <c r="AG291" s="105">
        <f t="shared" si="1011"/>
        <v>22721152.628128994</v>
      </c>
      <c r="AH291" s="105">
        <f t="shared" si="1011"/>
        <v>25821252.256332431</v>
      </c>
      <c r="AI291" s="105">
        <f t="shared" si="1011"/>
        <v>29014354.873381972</v>
      </c>
      <c r="AJ291" s="105">
        <f t="shared" si="1011"/>
        <v>32303250.568942998</v>
      </c>
      <c r="AK291" s="105">
        <f t="shared" si="1011"/>
        <v>35690813.135370858</v>
      </c>
      <c r="AL291" s="105">
        <f t="shared" si="1011"/>
        <v>39180002.578791551</v>
      </c>
      <c r="AM291" s="105">
        <f t="shared" si="1011"/>
        <v>42773867.705514863</v>
      </c>
      <c r="AN291" s="105">
        <f t="shared" si="1011"/>
        <v>46475548.786039874</v>
      </c>
      <c r="AO291" s="105">
        <f t="shared" si="1011"/>
        <v>50288280.298980638</v>
      </c>
      <c r="AP291" s="105">
        <f t="shared" si="1011"/>
        <v>54215393.757309623</v>
      </c>
      <c r="AQ291" s="105">
        <f t="shared" si="1011"/>
        <v>59597756.114108101</v>
      </c>
      <c r="AR291" s="105">
        <f t="shared" si="1011"/>
        <v>65141589.341610536</v>
      </c>
      <c r="AS291" s="105">
        <f t="shared" si="1011"/>
        <v>70851737.565938041</v>
      </c>
      <c r="AT291" s="105">
        <f t="shared" si="1011"/>
        <v>76733190.236995369</v>
      </c>
      <c r="AU291" s="105">
        <f t="shared" si="1011"/>
        <v>82791086.488184422</v>
      </c>
      <c r="AV291" s="105">
        <f t="shared" si="1011"/>
        <v>89030719.626909152</v>
      </c>
      <c r="AW291" s="105">
        <f t="shared" si="1011"/>
        <v>95457541.759795621</v>
      </c>
      <c r="AX291" s="105">
        <f t="shared" si="1011"/>
        <v>102077168.55666868</v>
      </c>
      <c r="AY291" s="105">
        <f t="shared" si="1011"/>
        <v>108895384.15744793</v>
      </c>
      <c r="AZ291" s="105">
        <f t="shared" si="1011"/>
        <v>115918146.22625056</v>
      </c>
    </row>
    <row r="292" spans="1:53">
      <c r="A292" s="87" t="s">
        <v>19</v>
      </c>
      <c r="C292" s="105">
        <f t="shared" si="995"/>
        <v>0</v>
      </c>
      <c r="D292" s="105">
        <f t="shared" ref="D292:AZ292" si="1012">C292+D198</f>
        <v>0</v>
      </c>
      <c r="E292" s="105">
        <f t="shared" si="1012"/>
        <v>859329</v>
      </c>
      <c r="F292" s="105">
        <f t="shared" si="1012"/>
        <v>1744437.87</v>
      </c>
      <c r="G292" s="105">
        <f t="shared" si="1012"/>
        <v>2656100.0061000003</v>
      </c>
      <c r="H292" s="105">
        <f t="shared" si="1012"/>
        <v>3595112.0062830006</v>
      </c>
      <c r="I292" s="105">
        <f t="shared" si="1012"/>
        <v>4562294.3664714908</v>
      </c>
      <c r="J292" s="105">
        <f t="shared" si="1012"/>
        <v>5558492.1974656358</v>
      </c>
      <c r="K292" s="105">
        <f t="shared" si="1012"/>
        <v>6584575.9633896053</v>
      </c>
      <c r="L292" s="105">
        <f t="shared" si="1012"/>
        <v>7641442.242291294</v>
      </c>
      <c r="M292" s="105">
        <f t="shared" si="1012"/>
        <v>8514987.8888649736</v>
      </c>
      <c r="N292" s="105">
        <f t="shared" si="1012"/>
        <v>9414739.904835863</v>
      </c>
      <c r="O292" s="105">
        <f t="shared" si="1012"/>
        <v>10341484.481285879</v>
      </c>
      <c r="P292" s="105">
        <f t="shared" si="1012"/>
        <v>11296031.395029396</v>
      </c>
      <c r="Q292" s="105">
        <f t="shared" si="1012"/>
        <v>12279214.716185218</v>
      </c>
      <c r="R292" s="105">
        <f t="shared" si="1012"/>
        <v>13291893.536975715</v>
      </c>
      <c r="S292" s="105">
        <f t="shared" si="1012"/>
        <v>14334952.722389927</v>
      </c>
      <c r="T292" s="105">
        <f t="shared" si="1012"/>
        <v>15409303.683366567</v>
      </c>
      <c r="U292" s="105">
        <f t="shared" si="1012"/>
        <v>16515885.173172506</v>
      </c>
      <c r="V292" s="105">
        <f t="shared" si="1012"/>
        <v>17655664.107672621</v>
      </c>
      <c r="W292" s="105">
        <f t="shared" si="1012"/>
        <v>18829636.410207741</v>
      </c>
      <c r="X292" s="105">
        <f t="shared" si="1012"/>
        <v>20038827.881818913</v>
      </c>
      <c r="Y292" s="105">
        <f t="shared" si="1012"/>
        <v>21284295.097578421</v>
      </c>
      <c r="Z292" s="105">
        <f t="shared" si="1012"/>
        <v>22567126.329810716</v>
      </c>
      <c r="AA292" s="105">
        <f t="shared" si="1012"/>
        <v>23888442.499009978</v>
      </c>
      <c r="AB292" s="105">
        <f t="shared" si="1012"/>
        <v>25249398.15328522</v>
      </c>
      <c r="AC292" s="105">
        <f t="shared" si="1012"/>
        <v>26651182.477188718</v>
      </c>
      <c r="AD292" s="105">
        <f t="shared" si="1012"/>
        <v>28095020.330809321</v>
      </c>
      <c r="AE292" s="105">
        <f t="shared" si="1012"/>
        <v>29582173.320038542</v>
      </c>
      <c r="AF292" s="105">
        <f t="shared" si="1012"/>
        <v>31113940.898944639</v>
      </c>
      <c r="AG292" s="105">
        <f t="shared" si="1012"/>
        <v>35847102.717764482</v>
      </c>
      <c r="AH292" s="105">
        <f t="shared" si="1012"/>
        <v>40722259.391148917</v>
      </c>
      <c r="AI292" s="105">
        <f t="shared" si="1012"/>
        <v>45743670.764734887</v>
      </c>
      <c r="AJ292" s="105">
        <f t="shared" si="1012"/>
        <v>50915724.479528435</v>
      </c>
      <c r="AK292" s="105">
        <f t="shared" si="1012"/>
        <v>56242939.805765793</v>
      </c>
      <c r="AL292" s="105">
        <f t="shared" si="1012"/>
        <v>61729971.591790266</v>
      </c>
      <c r="AM292" s="105">
        <f t="shared" si="1012"/>
        <v>67381614.331395477</v>
      </c>
      <c r="AN292" s="105">
        <f t="shared" si="1012"/>
        <v>73202806.353188843</v>
      </c>
      <c r="AO292" s="105">
        <f t="shared" si="1012"/>
        <v>79198634.135636017</v>
      </c>
      <c r="AP292" s="105">
        <f t="shared" si="1012"/>
        <v>85374336.751556605</v>
      </c>
      <c r="AQ292" s="105">
        <f t="shared" si="1012"/>
        <v>93855635.010754213</v>
      </c>
      <c r="AR292" s="105">
        <f t="shared" si="1012"/>
        <v>102591372.21772775</v>
      </c>
      <c r="AS292" s="105">
        <f t="shared" si="1012"/>
        <v>111589181.54091048</v>
      </c>
      <c r="AT292" s="105">
        <f t="shared" si="1012"/>
        <v>120856925.1437887</v>
      </c>
      <c r="AU292" s="105">
        <f t="shared" si="1012"/>
        <v>130402701.05475326</v>
      </c>
      <c r="AV292" s="105">
        <f t="shared" si="1012"/>
        <v>140234850.24304676</v>
      </c>
      <c r="AW292" s="105">
        <f t="shared" si="1012"/>
        <v>150361963.90698907</v>
      </c>
      <c r="AX292" s="105">
        <f t="shared" si="1012"/>
        <v>160792890.98084965</v>
      </c>
      <c r="AY292" s="105">
        <f t="shared" si="1012"/>
        <v>171536745.86692604</v>
      </c>
      <c r="AZ292" s="105">
        <f t="shared" si="1012"/>
        <v>182602916.39958474</v>
      </c>
    </row>
    <row r="293" spans="1:53">
      <c r="A293" s="87" t="s">
        <v>20</v>
      </c>
      <c r="C293" s="105">
        <f t="shared" si="995"/>
        <v>0</v>
      </c>
      <c r="D293" s="105">
        <f t="shared" ref="D293:AZ293" si="1013">C293+D199</f>
        <v>0</v>
      </c>
      <c r="E293" s="105">
        <f t="shared" si="1013"/>
        <v>254616</v>
      </c>
      <c r="F293" s="105">
        <f t="shared" si="1013"/>
        <v>516870.48</v>
      </c>
      <c r="G293" s="105">
        <f t="shared" si="1013"/>
        <v>786992.59440000006</v>
      </c>
      <c r="H293" s="105">
        <f t="shared" si="1013"/>
        <v>1065218.3722320001</v>
      </c>
      <c r="I293" s="105">
        <f t="shared" si="1013"/>
        <v>1351790.9233989601</v>
      </c>
      <c r="J293" s="105">
        <f t="shared" si="1013"/>
        <v>1646960.6511009289</v>
      </c>
      <c r="K293" s="105">
        <f t="shared" si="1013"/>
        <v>1950985.4706339568</v>
      </c>
      <c r="L293" s="105">
        <f t="shared" si="1013"/>
        <v>2264131.0347529757</v>
      </c>
      <c r="M293" s="105">
        <f t="shared" si="1013"/>
        <v>2519475.146828359</v>
      </c>
      <c r="N293" s="105">
        <f t="shared" si="1013"/>
        <v>2782479.5822660038</v>
      </c>
      <c r="O293" s="105">
        <f t="shared" si="1013"/>
        <v>3053374.1507667778</v>
      </c>
      <c r="P293" s="105">
        <f t="shared" si="1013"/>
        <v>3332395.5563225751</v>
      </c>
      <c r="Q293" s="105">
        <f t="shared" si="1013"/>
        <v>3619787.6040450465</v>
      </c>
      <c r="R293" s="105">
        <f t="shared" si="1013"/>
        <v>3915801.4131991919</v>
      </c>
      <c r="S293" s="105">
        <f t="shared" si="1013"/>
        <v>4220695.6366279619</v>
      </c>
      <c r="T293" s="105">
        <f t="shared" si="1013"/>
        <v>4534736.6867595948</v>
      </c>
      <c r="U293" s="105">
        <f t="shared" si="1013"/>
        <v>4858198.9683951763</v>
      </c>
      <c r="V293" s="105">
        <f t="shared" si="1013"/>
        <v>5191365.1184798256</v>
      </c>
      <c r="W293" s="105">
        <f t="shared" si="1013"/>
        <v>5534526.2530670147</v>
      </c>
      <c r="X293" s="105">
        <f t="shared" si="1013"/>
        <v>5887982.2216918189</v>
      </c>
      <c r="Y293" s="105">
        <f t="shared" si="1013"/>
        <v>6252041.8693753676</v>
      </c>
      <c r="Z293" s="105">
        <f t="shared" si="1013"/>
        <v>6627023.3064894229</v>
      </c>
      <c r="AA293" s="105">
        <f t="shared" si="1013"/>
        <v>7013254.1867168993</v>
      </c>
      <c r="AB293" s="105">
        <f t="shared" si="1013"/>
        <v>7411071.9933512006</v>
      </c>
      <c r="AC293" s="105">
        <f t="shared" si="1013"/>
        <v>7820824.3341845311</v>
      </c>
      <c r="AD293" s="105">
        <f t="shared" si="1013"/>
        <v>8242869.2452428611</v>
      </c>
      <c r="AE293" s="105">
        <f t="shared" si="1013"/>
        <v>8677575.5036329404</v>
      </c>
      <c r="AF293" s="105">
        <f t="shared" si="1013"/>
        <v>9125322.9497747235</v>
      </c>
      <c r="AG293" s="105">
        <f t="shared" si="1013"/>
        <v>10533135.183064727</v>
      </c>
      <c r="AH293" s="105">
        <f t="shared" si="1013"/>
        <v>11983181.783353431</v>
      </c>
      <c r="AI293" s="105">
        <f t="shared" si="1013"/>
        <v>13476729.781650797</v>
      </c>
      <c r="AJ293" s="105">
        <f t="shared" si="1013"/>
        <v>15015084.219897084</v>
      </c>
      <c r="AK293" s="105">
        <f t="shared" si="1013"/>
        <v>16599589.29129076</v>
      </c>
      <c r="AL293" s="105">
        <f t="shared" si="1013"/>
        <v>18231629.514826246</v>
      </c>
      <c r="AM293" s="105">
        <f t="shared" si="1013"/>
        <v>19912630.945067797</v>
      </c>
      <c r="AN293" s="105">
        <f t="shared" si="1013"/>
        <v>21644062.418216594</v>
      </c>
      <c r="AO293" s="105">
        <f t="shared" si="1013"/>
        <v>23427436.835559852</v>
      </c>
      <c r="AP293" s="105">
        <f t="shared" si="1013"/>
        <v>25264312.485423412</v>
      </c>
      <c r="AQ293" s="105">
        <f t="shared" si="1013"/>
        <v>27808701.963182691</v>
      </c>
      <c r="AR293" s="105">
        <f t="shared" si="1013"/>
        <v>30429423.125274751</v>
      </c>
      <c r="AS293" s="105">
        <f t="shared" si="1013"/>
        <v>33128765.922229573</v>
      </c>
      <c r="AT293" s="105">
        <f t="shared" si="1013"/>
        <v>35909089.003093041</v>
      </c>
      <c r="AU293" s="105">
        <f t="shared" si="1013"/>
        <v>38772821.776382409</v>
      </c>
      <c r="AV293" s="105">
        <f t="shared" si="1013"/>
        <v>41722466.532870457</v>
      </c>
      <c r="AW293" s="105">
        <f t="shared" si="1013"/>
        <v>44760600.632053152</v>
      </c>
      <c r="AX293" s="105">
        <f t="shared" si="1013"/>
        <v>47889878.754211329</v>
      </c>
      <c r="AY293" s="105">
        <f t="shared" si="1013"/>
        <v>51113035.220034249</v>
      </c>
      <c r="AZ293" s="105">
        <f t="shared" si="1013"/>
        <v>54432886.379831858</v>
      </c>
    </row>
    <row r="294" spans="1:53">
      <c r="A294" s="88" t="s">
        <v>117</v>
      </c>
      <c r="B294" s="90"/>
      <c r="C294" s="97">
        <f>SUM(C275:C293)</f>
        <v>0</v>
      </c>
      <c r="D294" s="97">
        <f t="shared" ref="D294:AX294" si="1014">SUM(D275:D293)</f>
        <v>0</v>
      </c>
      <c r="E294" s="97">
        <f t="shared" si="1014"/>
        <v>31561775</v>
      </c>
      <c r="F294" s="97">
        <f t="shared" si="1014"/>
        <v>64070403.249999985</v>
      </c>
      <c r="G294" s="97">
        <f t="shared" si="1014"/>
        <v>97554290.347499996</v>
      </c>
      <c r="H294" s="97">
        <f t="shared" si="1014"/>
        <v>132042694.05792503</v>
      </c>
      <c r="I294" s="97">
        <f t="shared" si="1014"/>
        <v>167565749.87966275</v>
      </c>
      <c r="J294" s="97">
        <f t="shared" si="1014"/>
        <v>204154497.37605268</v>
      </c>
      <c r="K294" s="97">
        <f t="shared" si="1014"/>
        <v>241840907.29733422</v>
      </c>
      <c r="L294" s="97">
        <f t="shared" si="1014"/>
        <v>280657909.51625419</v>
      </c>
      <c r="M294" s="97">
        <f t="shared" si="1014"/>
        <v>312669997.67223132</v>
      </c>
      <c r="N294" s="97">
        <f t="shared" si="1014"/>
        <v>345642448.47288764</v>
      </c>
      <c r="O294" s="97">
        <f t="shared" si="1014"/>
        <v>379604072.79756349</v>
      </c>
      <c r="P294" s="97">
        <f t="shared" si="1014"/>
        <v>414584545.85197985</v>
      </c>
      <c r="Q294" s="97">
        <f t="shared" si="1014"/>
        <v>450614433.09802848</v>
      </c>
      <c r="R294" s="97">
        <f t="shared" si="1014"/>
        <v>487725216.96145886</v>
      </c>
      <c r="S294" s="97">
        <f t="shared" si="1014"/>
        <v>525949324.340792</v>
      </c>
      <c r="T294" s="97">
        <f t="shared" si="1014"/>
        <v>565320154.94150507</v>
      </c>
      <c r="U294" s="97">
        <f t="shared" si="1014"/>
        <v>605872110.46023965</v>
      </c>
      <c r="V294" s="97">
        <f t="shared" si="1014"/>
        <v>647640624.64453626</v>
      </c>
      <c r="W294" s="97">
        <f t="shared" si="1014"/>
        <v>690662194.25436163</v>
      </c>
      <c r="X294" s="97">
        <f t="shared" si="1014"/>
        <v>734974410.95248222</v>
      </c>
      <c r="Y294" s="97">
        <f t="shared" si="1014"/>
        <v>780615994.15154552</v>
      </c>
      <c r="Z294" s="97">
        <f t="shared" si="1014"/>
        <v>827626824.84658158</v>
      </c>
      <c r="AA294" s="97">
        <f t="shared" si="1014"/>
        <v>876047980.46246839</v>
      </c>
      <c r="AB294" s="97">
        <f t="shared" si="1014"/>
        <v>925921770.74683166</v>
      </c>
      <c r="AC294" s="97">
        <f t="shared" si="1014"/>
        <v>977291774.73972607</v>
      </c>
      <c r="AD294" s="97">
        <f t="shared" si="1014"/>
        <v>1030202878.8524073</v>
      </c>
      <c r="AE294" s="97">
        <f t="shared" si="1014"/>
        <v>1084701316.088469</v>
      </c>
      <c r="AF294" s="97">
        <f t="shared" si="1014"/>
        <v>1140834706.4416125</v>
      </c>
      <c r="AG294" s="97">
        <f t="shared" si="1014"/>
        <v>1219672191.5058527</v>
      </c>
      <c r="AH294" s="97">
        <f t="shared" si="1014"/>
        <v>1300874801.1220195</v>
      </c>
      <c r="AI294" s="97">
        <f t="shared" si="1014"/>
        <v>1384513489.0266728</v>
      </c>
      <c r="AJ294" s="97">
        <f t="shared" si="1014"/>
        <v>1470661337.5684648</v>
      </c>
      <c r="AK294" s="97">
        <f t="shared" si="1014"/>
        <v>1559393621.5665102</v>
      </c>
      <c r="AL294" s="97">
        <f t="shared" si="1014"/>
        <v>1650787874.0844977</v>
      </c>
      <c r="AM294" s="97">
        <f t="shared" si="1014"/>
        <v>1744923954.1780245</v>
      </c>
      <c r="AN294" s="97">
        <f t="shared" si="1014"/>
        <v>1841884116.6743574</v>
      </c>
      <c r="AO294" s="97">
        <f t="shared" si="1014"/>
        <v>1941753084.0455794</v>
      </c>
      <c r="AP294" s="97">
        <f t="shared" si="1014"/>
        <v>2044618120.4379392</v>
      </c>
      <c r="AQ294" s="97">
        <f t="shared" si="1014"/>
        <v>2164726351.9393449</v>
      </c>
      <c r="AR294" s="97">
        <f t="shared" si="1014"/>
        <v>2288437830.3857932</v>
      </c>
      <c r="AS294" s="97">
        <f t="shared" si="1014"/>
        <v>2415860653.1856346</v>
      </c>
      <c r="AT294" s="97">
        <f t="shared" si="1014"/>
        <v>2547106160.6694722</v>
      </c>
      <c r="AU294" s="97">
        <f t="shared" si="1014"/>
        <v>2682289033.3778238</v>
      </c>
      <c r="AV294" s="97">
        <f t="shared" si="1014"/>
        <v>2821527392.2674265</v>
      </c>
      <c r="AW294" s="97">
        <f t="shared" si="1014"/>
        <v>2964942901.9237175</v>
      </c>
      <c r="AX294" s="97">
        <f t="shared" si="1014"/>
        <v>3112660876.8696971</v>
      </c>
      <c r="AY294" s="97">
        <f>SUM(AY275:AY293)</f>
        <v>3264810391.0640554</v>
      </c>
      <c r="AZ294" s="97">
        <f>SUM(AZ275:AZ293)</f>
        <v>3421524390.6842461</v>
      </c>
      <c r="BA294" s="100">
        <f>SUM(BA275:BA293)</f>
        <v>0</v>
      </c>
    </row>
    <row r="296" spans="1:53">
      <c r="A296" s="89" t="s">
        <v>86</v>
      </c>
    </row>
    <row r="297" spans="1:53">
      <c r="A297" s="4" t="s">
        <v>0</v>
      </c>
      <c r="B297" s="4"/>
      <c r="C297" s="125">
        <v>1</v>
      </c>
      <c r="D297" s="125">
        <v>2</v>
      </c>
      <c r="E297" s="13">
        <v>3</v>
      </c>
      <c r="F297" s="13">
        <f>E297+1</f>
        <v>4</v>
      </c>
      <c r="G297" s="13">
        <f t="shared" ref="G297" si="1015">F297+1</f>
        <v>5</v>
      </c>
      <c r="H297" s="13">
        <f t="shared" ref="H297" si="1016">G297+1</f>
        <v>6</v>
      </c>
      <c r="I297" s="13">
        <f t="shared" ref="I297" si="1017">H297+1</f>
        <v>7</v>
      </c>
      <c r="J297" s="13">
        <f t="shared" ref="J297" si="1018">I297+1</f>
        <v>8</v>
      </c>
      <c r="K297" s="13">
        <f t="shared" ref="K297" si="1019">J297+1</f>
        <v>9</v>
      </c>
      <c r="L297" s="13">
        <f t="shared" ref="L297" si="1020">K297+1</f>
        <v>10</v>
      </c>
      <c r="M297" s="13">
        <f t="shared" ref="M297" si="1021">L297+1</f>
        <v>11</v>
      </c>
      <c r="N297" s="13">
        <f t="shared" ref="N297" si="1022">M297+1</f>
        <v>12</v>
      </c>
      <c r="O297" s="13">
        <f t="shared" ref="O297" si="1023">N297+1</f>
        <v>13</v>
      </c>
      <c r="P297" s="13">
        <f t="shared" ref="P297" si="1024">O297+1</f>
        <v>14</v>
      </c>
      <c r="Q297" s="13">
        <f t="shared" ref="Q297" si="1025">P297+1</f>
        <v>15</v>
      </c>
      <c r="R297" s="13">
        <f t="shared" ref="R297" si="1026">Q297+1</f>
        <v>16</v>
      </c>
      <c r="S297" s="13">
        <f t="shared" ref="S297" si="1027">R297+1</f>
        <v>17</v>
      </c>
      <c r="T297" s="13">
        <f t="shared" ref="T297" si="1028">S297+1</f>
        <v>18</v>
      </c>
      <c r="U297" s="13">
        <f t="shared" ref="U297" si="1029">T297+1</f>
        <v>19</v>
      </c>
      <c r="V297" s="13">
        <f t="shared" ref="V297" si="1030">U297+1</f>
        <v>20</v>
      </c>
      <c r="W297" s="13">
        <f t="shared" ref="W297" si="1031">V297+1</f>
        <v>21</v>
      </c>
      <c r="X297" s="13">
        <f t="shared" ref="X297" si="1032">W297+1</f>
        <v>22</v>
      </c>
      <c r="Y297" s="13">
        <f t="shared" ref="Y297" si="1033">X297+1</f>
        <v>23</v>
      </c>
      <c r="Z297" s="13">
        <f t="shared" ref="Z297" si="1034">Y297+1</f>
        <v>24</v>
      </c>
      <c r="AA297" s="13">
        <f>Z297+1</f>
        <v>25</v>
      </c>
      <c r="AB297" s="13">
        <f t="shared" ref="AB297" si="1035">AA297+1</f>
        <v>26</v>
      </c>
      <c r="AC297" s="13">
        <f t="shared" ref="AC297" si="1036">AB297+1</f>
        <v>27</v>
      </c>
      <c r="AD297" s="13">
        <f t="shared" ref="AD297" si="1037">AC297+1</f>
        <v>28</v>
      </c>
      <c r="AE297" s="13">
        <f t="shared" ref="AE297" si="1038">AD297+1</f>
        <v>29</v>
      </c>
      <c r="AF297" s="13">
        <f t="shared" ref="AF297" si="1039">AE297+1</f>
        <v>30</v>
      </c>
      <c r="AG297" s="13">
        <f t="shared" ref="AG297" si="1040">AF297+1</f>
        <v>31</v>
      </c>
      <c r="AH297" s="13">
        <f t="shared" ref="AH297" si="1041">AG297+1</f>
        <v>32</v>
      </c>
      <c r="AI297" s="13">
        <f t="shared" ref="AI297" si="1042">AH297+1</f>
        <v>33</v>
      </c>
      <c r="AJ297" s="13">
        <f t="shared" ref="AJ297" si="1043">AI297+1</f>
        <v>34</v>
      </c>
      <c r="AK297" s="13">
        <f t="shared" ref="AK297" si="1044">AJ297+1</f>
        <v>35</v>
      </c>
      <c r="AL297" s="13">
        <f t="shared" ref="AL297" si="1045">AK297+1</f>
        <v>36</v>
      </c>
      <c r="AM297" s="13">
        <f t="shared" ref="AM297" si="1046">AL297+1</f>
        <v>37</v>
      </c>
      <c r="AN297" s="13">
        <f t="shared" ref="AN297" si="1047">AM297+1</f>
        <v>38</v>
      </c>
      <c r="AO297" s="13">
        <f t="shared" ref="AO297" si="1048">AN297+1</f>
        <v>39</v>
      </c>
      <c r="AP297" s="13">
        <f t="shared" ref="AP297" si="1049">AO297+1</f>
        <v>40</v>
      </c>
      <c r="AQ297" s="13">
        <f t="shared" ref="AQ297" si="1050">AP297+1</f>
        <v>41</v>
      </c>
      <c r="AR297" s="13">
        <f t="shared" ref="AR297" si="1051">AQ297+1</f>
        <v>42</v>
      </c>
      <c r="AS297" s="13">
        <f t="shared" ref="AS297" si="1052">AR297+1</f>
        <v>43</v>
      </c>
      <c r="AT297" s="13">
        <f t="shared" ref="AT297" si="1053">AS297+1</f>
        <v>44</v>
      </c>
      <c r="AU297" s="13">
        <f t="shared" ref="AU297" si="1054">AT297+1</f>
        <v>45</v>
      </c>
      <c r="AV297" s="13">
        <f t="shared" ref="AV297" si="1055">AU297+1</f>
        <v>46</v>
      </c>
      <c r="AW297" s="13">
        <f t="shared" ref="AW297" si="1056">AV297+1</f>
        <v>47</v>
      </c>
      <c r="AX297" s="13">
        <f t="shared" ref="AX297" si="1057">AW297+1</f>
        <v>48</v>
      </c>
      <c r="AY297" s="13">
        <v>49</v>
      </c>
      <c r="AZ297" s="13">
        <v>50</v>
      </c>
    </row>
    <row r="298" spans="1:53">
      <c r="A298" s="87" t="s">
        <v>2</v>
      </c>
      <c r="C298" s="105">
        <f>C204</f>
        <v>580500</v>
      </c>
      <c r="D298" s="105">
        <f>C298+D204</f>
        <v>1178415</v>
      </c>
      <c r="E298" s="105">
        <f t="shared" ref="E298:AZ303" si="1058">D298+E204</f>
        <v>1794267.45</v>
      </c>
      <c r="F298" s="105">
        <f t="shared" si="1058"/>
        <v>2428595.4734999998</v>
      </c>
      <c r="G298" s="105">
        <f t="shared" si="1058"/>
        <v>3081953.3377049998</v>
      </c>
      <c r="H298" s="105">
        <f t="shared" si="1058"/>
        <v>3754911.9378361497</v>
      </c>
      <c r="I298" s="105">
        <f t="shared" si="1058"/>
        <v>4448059.2959712343</v>
      </c>
      <c r="J298" s="105">
        <f t="shared" si="1058"/>
        <v>5162001.0748503711</v>
      </c>
      <c r="K298" s="105">
        <f t="shared" si="1058"/>
        <v>5751049.1626956128</v>
      </c>
      <c r="L298" s="105">
        <f t="shared" si="1058"/>
        <v>6357768.6931762118</v>
      </c>
      <c r="M298" s="105">
        <f t="shared" si="1058"/>
        <v>6982689.8095712289</v>
      </c>
      <c r="N298" s="105">
        <f t="shared" si="1058"/>
        <v>7626358.5594580965</v>
      </c>
      <c r="O298" s="105">
        <f t="shared" si="1058"/>
        <v>8289337.3718415704</v>
      </c>
      <c r="P298" s="105">
        <f t="shared" si="1058"/>
        <v>8972205.5485965479</v>
      </c>
      <c r="Q298" s="105">
        <f t="shared" si="1058"/>
        <v>9675559.7706541754</v>
      </c>
      <c r="R298" s="105">
        <f t="shared" si="1058"/>
        <v>10400014.619373532</v>
      </c>
      <c r="S298" s="105">
        <f t="shared" si="1058"/>
        <v>11146203.113554468</v>
      </c>
      <c r="T298" s="105">
        <f t="shared" si="1058"/>
        <v>11914777.262560833</v>
      </c>
      <c r="U298" s="105">
        <f t="shared" si="1058"/>
        <v>12706408.636037389</v>
      </c>
      <c r="V298" s="105">
        <f t="shared" si="1058"/>
        <v>13521788.950718241</v>
      </c>
      <c r="W298" s="105">
        <f t="shared" si="1058"/>
        <v>14361630.674839519</v>
      </c>
      <c r="X298" s="105">
        <f t="shared" si="1058"/>
        <v>15226667.650684435</v>
      </c>
      <c r="Y298" s="105">
        <f t="shared" si="1058"/>
        <v>16117655.735804699</v>
      </c>
      <c r="Z298" s="105">
        <f t="shared" si="1058"/>
        <v>17035373.463478573</v>
      </c>
      <c r="AA298" s="105">
        <f t="shared" si="1058"/>
        <v>17980622.72298266</v>
      </c>
      <c r="AB298" s="105">
        <f t="shared" si="1058"/>
        <v>18954229.460271869</v>
      </c>
      <c r="AC298" s="105">
        <f t="shared" si="1058"/>
        <v>19957044.399679758</v>
      </c>
      <c r="AD298" s="105">
        <f t="shared" si="1058"/>
        <v>20989943.787269883</v>
      </c>
      <c r="AE298" s="105">
        <f t="shared" si="1058"/>
        <v>22053830.156487711</v>
      </c>
      <c r="AF298" s="105">
        <f t="shared" si="1058"/>
        <v>23149633.116782073</v>
      </c>
      <c r="AG298" s="105">
        <f t="shared" si="1058"/>
        <v>24278310.165885266</v>
      </c>
      <c r="AH298" s="105">
        <f t="shared" si="1058"/>
        <v>25440847.526461557</v>
      </c>
      <c r="AI298" s="105">
        <f t="shared" si="1058"/>
        <v>26638261.007855136</v>
      </c>
      <c r="AJ298" s="105">
        <f t="shared" si="1058"/>
        <v>27871596.893690519</v>
      </c>
      <c r="AK298" s="105">
        <f t="shared" si="1058"/>
        <v>29141932.856100965</v>
      </c>
      <c r="AL298" s="105">
        <f t="shared" si="1058"/>
        <v>30450378.897383723</v>
      </c>
      <c r="AM298" s="105">
        <f t="shared" si="1058"/>
        <v>31798078.319904964</v>
      </c>
      <c r="AN298" s="105">
        <f t="shared" si="1058"/>
        <v>33186208.725101843</v>
      </c>
      <c r="AO298" s="105">
        <f t="shared" si="1058"/>
        <v>34615983.04245463</v>
      </c>
      <c r="AP298" s="105">
        <f t="shared" si="1058"/>
        <v>36088650.589327998</v>
      </c>
      <c r="AQ298" s="105">
        <f t="shared" si="1058"/>
        <v>37605498.162607573</v>
      </c>
      <c r="AR298" s="105">
        <f t="shared" si="1058"/>
        <v>39167851.163085528</v>
      </c>
      <c r="AS298" s="105">
        <f t="shared" si="1058"/>
        <v>40777074.753577828</v>
      </c>
      <c r="AT298" s="105">
        <f t="shared" si="1058"/>
        <v>42434575.051784895</v>
      </c>
      <c r="AU298" s="105">
        <f t="shared" si="1058"/>
        <v>44141800.358938172</v>
      </c>
      <c r="AV298" s="105">
        <f t="shared" si="1058"/>
        <v>45900242.425306052</v>
      </c>
      <c r="AW298" s="105">
        <f t="shared" si="1058"/>
        <v>47711437.753664963</v>
      </c>
      <c r="AX298" s="105">
        <f t="shared" si="1058"/>
        <v>49576968.941874646</v>
      </c>
      <c r="AY298" s="105">
        <f t="shared" si="1058"/>
        <v>49576968.941874646</v>
      </c>
      <c r="AZ298" s="105">
        <f t="shared" si="1058"/>
        <v>49576968.941874646</v>
      </c>
    </row>
    <row r="299" spans="1:53">
      <c r="A299" s="87" t="s">
        <v>3</v>
      </c>
      <c r="C299" s="105">
        <f t="shared" ref="C299:C316" si="1059">C205</f>
        <v>397500</v>
      </c>
      <c r="D299" s="105">
        <f t="shared" ref="D299:S316" si="1060">C299+D205</f>
        <v>806925</v>
      </c>
      <c r="E299" s="105">
        <f t="shared" si="1060"/>
        <v>1228632.75</v>
      </c>
      <c r="F299" s="105">
        <f t="shared" si="1060"/>
        <v>1662991.7324999999</v>
      </c>
      <c r="G299" s="105">
        <f t="shared" si="1060"/>
        <v>2110381.4844749998</v>
      </c>
      <c r="H299" s="105">
        <f t="shared" si="1060"/>
        <v>2571192.9290092499</v>
      </c>
      <c r="I299" s="105">
        <f t="shared" si="1060"/>
        <v>3045828.7168795276</v>
      </c>
      <c r="J299" s="105">
        <f t="shared" si="1060"/>
        <v>3534703.5783859133</v>
      </c>
      <c r="K299" s="105">
        <f t="shared" si="1060"/>
        <v>3937536.4642671752</v>
      </c>
      <c r="L299" s="105">
        <f t="shared" si="1060"/>
        <v>4352454.3367248755</v>
      </c>
      <c r="M299" s="105">
        <f t="shared" si="1060"/>
        <v>4779819.7453563064</v>
      </c>
      <c r="N299" s="105">
        <f t="shared" si="1060"/>
        <v>5220006.1162466798</v>
      </c>
      <c r="O299" s="105">
        <f t="shared" si="1060"/>
        <v>5673398.0782637652</v>
      </c>
      <c r="P299" s="105">
        <f t="shared" si="1060"/>
        <v>6140391.7991413632</v>
      </c>
      <c r="Q299" s="105">
        <f t="shared" si="1060"/>
        <v>6621395.3316452885</v>
      </c>
      <c r="R299" s="105">
        <f t="shared" si="1060"/>
        <v>7116828.9701243322</v>
      </c>
      <c r="S299" s="105">
        <f t="shared" si="1060"/>
        <v>7627125.6177577469</v>
      </c>
      <c r="T299" s="105">
        <f t="shared" si="1058"/>
        <v>8152731.1648201644</v>
      </c>
      <c r="U299" s="105">
        <f t="shared" si="1058"/>
        <v>8694104.8782944549</v>
      </c>
      <c r="V299" s="105">
        <f t="shared" si="1058"/>
        <v>9251719.8031729739</v>
      </c>
      <c r="W299" s="105">
        <f t="shared" si="1058"/>
        <v>9826063.175797848</v>
      </c>
      <c r="X299" s="105">
        <f t="shared" si="1058"/>
        <v>10417636.849601468</v>
      </c>
      <c r="Y299" s="105">
        <f t="shared" si="1058"/>
        <v>11026957.733619196</v>
      </c>
      <c r="Z299" s="105">
        <f t="shared" si="1058"/>
        <v>11654558.244157458</v>
      </c>
      <c r="AA299" s="105">
        <f t="shared" si="1058"/>
        <v>12300986.770011866</v>
      </c>
      <c r="AB299" s="105">
        <f t="shared" si="1058"/>
        <v>12966808.151641907</v>
      </c>
      <c r="AC299" s="105">
        <f t="shared" si="1058"/>
        <v>13652604.17472085</v>
      </c>
      <c r="AD299" s="105">
        <f t="shared" si="1058"/>
        <v>14358974.078492161</v>
      </c>
      <c r="AE299" s="105">
        <f t="shared" si="1058"/>
        <v>15086535.07937661</v>
      </c>
      <c r="AF299" s="105">
        <f t="shared" si="1058"/>
        <v>15835922.910287593</v>
      </c>
      <c r="AG299" s="105">
        <f t="shared" si="1058"/>
        <v>16607792.376125906</v>
      </c>
      <c r="AH299" s="105">
        <f t="shared" si="1058"/>
        <v>17402817.925939366</v>
      </c>
      <c r="AI299" s="105">
        <f t="shared" si="1058"/>
        <v>18221694.242247231</v>
      </c>
      <c r="AJ299" s="105">
        <f t="shared" si="1058"/>
        <v>19065136.848044332</v>
      </c>
      <c r="AK299" s="105">
        <f t="shared" si="1058"/>
        <v>19933882.732015349</v>
      </c>
      <c r="AL299" s="105">
        <f t="shared" si="1058"/>
        <v>20828690.992505495</v>
      </c>
      <c r="AM299" s="105">
        <f t="shared" si="1058"/>
        <v>21750343.500810344</v>
      </c>
      <c r="AN299" s="105">
        <f t="shared" si="1058"/>
        <v>22699645.58436434</v>
      </c>
      <c r="AO299" s="105">
        <f t="shared" si="1058"/>
        <v>23677426.730424955</v>
      </c>
      <c r="AP299" s="105">
        <f t="shared" si="1058"/>
        <v>24684541.310867388</v>
      </c>
      <c r="AQ299" s="105">
        <f t="shared" si="1058"/>
        <v>25721869.328723095</v>
      </c>
      <c r="AR299" s="105">
        <f t="shared" si="1058"/>
        <v>26790317.187114473</v>
      </c>
      <c r="AS299" s="105">
        <f t="shared" si="1058"/>
        <v>27890818.481257591</v>
      </c>
      <c r="AT299" s="105">
        <f t="shared" si="1058"/>
        <v>29024334.814225003</v>
      </c>
      <c r="AU299" s="105">
        <f t="shared" si="1058"/>
        <v>30191856.637181439</v>
      </c>
      <c r="AV299" s="105">
        <f t="shared" si="1058"/>
        <v>31394404.114826567</v>
      </c>
      <c r="AW299" s="105">
        <f t="shared" si="1058"/>
        <v>32633028.016801052</v>
      </c>
      <c r="AX299" s="105">
        <f t="shared" si="1058"/>
        <v>33908810.635834768</v>
      </c>
      <c r="AY299" s="105">
        <f t="shared" si="1058"/>
        <v>33908810.635834768</v>
      </c>
      <c r="AZ299" s="105">
        <f t="shared" si="1058"/>
        <v>33908810.635834768</v>
      </c>
    </row>
    <row r="300" spans="1:53">
      <c r="A300" s="87" t="s">
        <v>4</v>
      </c>
      <c r="C300" s="105">
        <f t="shared" si="1059"/>
        <v>931500</v>
      </c>
      <c r="D300" s="105">
        <f t="shared" si="1060"/>
        <v>1890945</v>
      </c>
      <c r="E300" s="105">
        <f t="shared" si="1058"/>
        <v>2879173.35</v>
      </c>
      <c r="F300" s="105">
        <f t="shared" si="1058"/>
        <v>3897048.5504999999</v>
      </c>
      <c r="G300" s="105">
        <f t="shared" si="1058"/>
        <v>4945460.0070150001</v>
      </c>
      <c r="H300" s="105">
        <f t="shared" si="1058"/>
        <v>6025323.8072254499</v>
      </c>
      <c r="I300" s="105">
        <f t="shared" si="1058"/>
        <v>7137583.521442214</v>
      </c>
      <c r="J300" s="105">
        <f t="shared" si="1058"/>
        <v>8283211.0270854803</v>
      </c>
      <c r="K300" s="105">
        <f t="shared" si="1058"/>
        <v>9227588.1227599476</v>
      </c>
      <c r="L300" s="105">
        <f t="shared" si="1058"/>
        <v>10200296.53130465</v>
      </c>
      <c r="M300" s="105">
        <f t="shared" si="1058"/>
        <v>11202186.192105694</v>
      </c>
      <c r="N300" s="105">
        <f t="shared" si="1058"/>
        <v>12234132.542730767</v>
      </c>
      <c r="O300" s="105">
        <f t="shared" si="1058"/>
        <v>13297037.283874594</v>
      </c>
      <c r="P300" s="105">
        <f t="shared" si="1058"/>
        <v>14391829.167252734</v>
      </c>
      <c r="Q300" s="105">
        <f t="shared" si="1058"/>
        <v>15519464.80713222</v>
      </c>
      <c r="R300" s="105">
        <f t="shared" si="1058"/>
        <v>16680929.51620809</v>
      </c>
      <c r="S300" s="105">
        <f t="shared" si="1058"/>
        <v>17877238.166556235</v>
      </c>
      <c r="T300" s="105">
        <f t="shared" si="1058"/>
        <v>19109436.076414827</v>
      </c>
      <c r="U300" s="105">
        <f t="shared" si="1058"/>
        <v>20378599.923569176</v>
      </c>
      <c r="V300" s="105">
        <f t="shared" si="1058"/>
        <v>21685838.686138157</v>
      </c>
      <c r="W300" s="105">
        <f t="shared" si="1058"/>
        <v>23032294.611584205</v>
      </c>
      <c r="X300" s="105">
        <f t="shared" si="1058"/>
        <v>24419144.214793637</v>
      </c>
      <c r="Y300" s="105">
        <f t="shared" si="1058"/>
        <v>25847599.306099351</v>
      </c>
      <c r="Z300" s="105">
        <f t="shared" si="1058"/>
        <v>27318908.050144237</v>
      </c>
      <c r="AA300" s="105">
        <f t="shared" si="1058"/>
        <v>28834356.056510467</v>
      </c>
      <c r="AB300" s="105">
        <f t="shared" si="1058"/>
        <v>30395267.503067687</v>
      </c>
      <c r="AC300" s="105">
        <f t="shared" si="1058"/>
        <v>32003006.293021623</v>
      </c>
      <c r="AD300" s="105">
        <f t="shared" si="1058"/>
        <v>33658977.24667418</v>
      </c>
      <c r="AE300" s="105">
        <f t="shared" si="1058"/>
        <v>35364627.328936309</v>
      </c>
      <c r="AF300" s="105">
        <f t="shared" si="1058"/>
        <v>37121446.9136663</v>
      </c>
      <c r="AG300" s="105">
        <f t="shared" si="1058"/>
        <v>38930971.085938193</v>
      </c>
      <c r="AH300" s="105">
        <f t="shared" si="1058"/>
        <v>40794780.983378246</v>
      </c>
      <c r="AI300" s="105">
        <f t="shared" si="1058"/>
        <v>42714505.177741498</v>
      </c>
      <c r="AJ300" s="105">
        <f t="shared" si="1058"/>
        <v>44691821.097935647</v>
      </c>
      <c r="AK300" s="105">
        <f t="shared" si="1058"/>
        <v>46728456.495735623</v>
      </c>
      <c r="AL300" s="105">
        <f t="shared" si="1058"/>
        <v>48826190.955469593</v>
      </c>
      <c r="AM300" s="105">
        <f t="shared" si="1058"/>
        <v>50986857.448995583</v>
      </c>
      <c r="AN300" s="105">
        <f t="shared" si="1058"/>
        <v>53212343.937327355</v>
      </c>
      <c r="AO300" s="105">
        <f t="shared" si="1058"/>
        <v>55504595.020309083</v>
      </c>
      <c r="AP300" s="105">
        <f t="shared" si="1058"/>
        <v>57865613.63578026</v>
      </c>
      <c r="AQ300" s="105">
        <f t="shared" si="1058"/>
        <v>60297462.809715569</v>
      </c>
      <c r="AR300" s="105">
        <f t="shared" si="1058"/>
        <v>62802267.458868943</v>
      </c>
      <c r="AS300" s="105">
        <f t="shared" si="1058"/>
        <v>65382216.247496918</v>
      </c>
      <c r="AT300" s="105">
        <f t="shared" si="1058"/>
        <v>68039563.499783725</v>
      </c>
      <c r="AU300" s="105">
        <f t="shared" si="1058"/>
        <v>70776631.16963914</v>
      </c>
      <c r="AV300" s="105">
        <f t="shared" si="1058"/>
        <v>73595810.869590223</v>
      </c>
      <c r="AW300" s="105">
        <f t="shared" si="1058"/>
        <v>76499565.960539833</v>
      </c>
      <c r="AX300" s="105">
        <f t="shared" si="1058"/>
        <v>79490433.704217941</v>
      </c>
      <c r="AY300" s="105">
        <f t="shared" si="1058"/>
        <v>79490433.704217941</v>
      </c>
      <c r="AZ300" s="105">
        <f t="shared" si="1058"/>
        <v>79490433.704217941</v>
      </c>
    </row>
    <row r="301" spans="1:53">
      <c r="A301" s="87" t="s">
        <v>5</v>
      </c>
      <c r="C301" s="105">
        <f t="shared" si="1059"/>
        <v>175500</v>
      </c>
      <c r="D301" s="105">
        <f t="shared" si="1060"/>
        <v>356265</v>
      </c>
      <c r="E301" s="105">
        <f t="shared" si="1058"/>
        <v>542452.94999999995</v>
      </c>
      <c r="F301" s="105">
        <f t="shared" si="1058"/>
        <v>734226.53850000002</v>
      </c>
      <c r="G301" s="105">
        <f t="shared" si="1058"/>
        <v>931753.33465500001</v>
      </c>
      <c r="H301" s="105">
        <f t="shared" si="1058"/>
        <v>1135205.9346946501</v>
      </c>
      <c r="I301" s="105">
        <f t="shared" si="1058"/>
        <v>1344762.1127354896</v>
      </c>
      <c r="J301" s="105">
        <f t="shared" si="1058"/>
        <v>1560604.9761175544</v>
      </c>
      <c r="K301" s="105">
        <f t="shared" si="1058"/>
        <v>1739219.5575932083</v>
      </c>
      <c r="L301" s="105">
        <f t="shared" si="1058"/>
        <v>1923192.5765131318</v>
      </c>
      <c r="M301" s="105">
        <f t="shared" si="1058"/>
        <v>2112684.7860006532</v>
      </c>
      <c r="N301" s="105">
        <f t="shared" si="1058"/>
        <v>2307861.7617728002</v>
      </c>
      <c r="O301" s="105">
        <f t="shared" si="1058"/>
        <v>2508894.0468181116</v>
      </c>
      <c r="P301" s="105">
        <f t="shared" si="1058"/>
        <v>2715957.300414782</v>
      </c>
      <c r="Q301" s="105">
        <f t="shared" si="1058"/>
        <v>2929232.4516193527</v>
      </c>
      <c r="R301" s="105">
        <f t="shared" si="1058"/>
        <v>3148905.8573600608</v>
      </c>
      <c r="S301" s="105">
        <f t="shared" si="1058"/>
        <v>3375169.4652729901</v>
      </c>
      <c r="T301" s="105">
        <f t="shared" si="1058"/>
        <v>3608220.9814233072</v>
      </c>
      <c r="U301" s="105">
        <f t="shared" si="1058"/>
        <v>3848264.0430581337</v>
      </c>
      <c r="V301" s="105">
        <f t="shared" si="1058"/>
        <v>4095508.3965420052</v>
      </c>
      <c r="W301" s="105">
        <f t="shared" si="1058"/>
        <v>4350170.0806303928</v>
      </c>
      <c r="X301" s="105">
        <f t="shared" si="1058"/>
        <v>4612471.6152414316</v>
      </c>
      <c r="Y301" s="105">
        <f t="shared" si="1058"/>
        <v>4882642.195890802</v>
      </c>
      <c r="Z301" s="105">
        <f t="shared" si="1058"/>
        <v>5160917.8939596536</v>
      </c>
      <c r="AA301" s="105">
        <f t="shared" si="1058"/>
        <v>5447541.8629705701</v>
      </c>
      <c r="AB301" s="105">
        <f t="shared" si="1058"/>
        <v>5742764.551051815</v>
      </c>
      <c r="AC301" s="105">
        <f t="shared" si="1058"/>
        <v>6046843.9197754972</v>
      </c>
      <c r="AD301" s="105">
        <f t="shared" si="1058"/>
        <v>6360045.6695608897</v>
      </c>
      <c r="AE301" s="105">
        <f t="shared" si="1058"/>
        <v>6682643.4718398442</v>
      </c>
      <c r="AF301" s="105">
        <f t="shared" si="1058"/>
        <v>7014919.2081871666</v>
      </c>
      <c r="AG301" s="105">
        <f t="shared" si="1058"/>
        <v>7357163.2166249091</v>
      </c>
      <c r="AH301" s="105">
        <f t="shared" si="1058"/>
        <v>7709674.5453157835</v>
      </c>
      <c r="AI301" s="105">
        <f t="shared" si="1058"/>
        <v>8072761.213867384</v>
      </c>
      <c r="AJ301" s="105">
        <f t="shared" si="1058"/>
        <v>8446740.4824755322</v>
      </c>
      <c r="AK301" s="105">
        <f t="shared" si="1058"/>
        <v>8831939.1291419249</v>
      </c>
      <c r="AL301" s="105">
        <f t="shared" si="1058"/>
        <v>9228693.7352083102</v>
      </c>
      <c r="AM301" s="105">
        <f t="shared" si="1058"/>
        <v>9637350.9794566873</v>
      </c>
      <c r="AN301" s="105">
        <f t="shared" si="1058"/>
        <v>10058267.941032516</v>
      </c>
      <c r="AO301" s="105">
        <f t="shared" si="1058"/>
        <v>10491812.411455618</v>
      </c>
      <c r="AP301" s="105">
        <f t="shared" si="1058"/>
        <v>10938363.215991415</v>
      </c>
      <c r="AQ301" s="105">
        <f t="shared" si="1058"/>
        <v>11398310.544663286</v>
      </c>
      <c r="AR301" s="105">
        <f t="shared" si="1058"/>
        <v>11872056.293195311</v>
      </c>
      <c r="AS301" s="105">
        <f t="shared" si="1058"/>
        <v>12360014.414183298</v>
      </c>
      <c r="AT301" s="105">
        <f t="shared" si="1058"/>
        <v>12862611.278800925</v>
      </c>
      <c r="AU301" s="105">
        <f t="shared" si="1058"/>
        <v>13380286.049357081</v>
      </c>
      <c r="AV301" s="105">
        <f t="shared" si="1058"/>
        <v>13913491.063029921</v>
      </c>
      <c r="AW301" s="105">
        <f t="shared" si="1058"/>
        <v>14462692.227112945</v>
      </c>
      <c r="AX301" s="105">
        <f t="shared" si="1058"/>
        <v>15028369.426118461</v>
      </c>
      <c r="AY301" s="105">
        <f t="shared" si="1058"/>
        <v>15028369.426118461</v>
      </c>
      <c r="AZ301" s="105">
        <f t="shared" si="1058"/>
        <v>15028369.426118461</v>
      </c>
    </row>
    <row r="302" spans="1:53">
      <c r="A302" s="87" t="s">
        <v>6</v>
      </c>
      <c r="C302" s="105">
        <f t="shared" si="1059"/>
        <v>375000</v>
      </c>
      <c r="D302" s="105">
        <f t="shared" si="1060"/>
        <v>761250</v>
      </c>
      <c r="E302" s="105">
        <f t="shared" si="1058"/>
        <v>1159087.5</v>
      </c>
      <c r="F302" s="105">
        <f t="shared" si="1058"/>
        <v>1568860.125</v>
      </c>
      <c r="G302" s="105">
        <f t="shared" si="1058"/>
        <v>1990925.92875</v>
      </c>
      <c r="H302" s="105">
        <f t="shared" si="1058"/>
        <v>2425653.7066124999</v>
      </c>
      <c r="I302" s="105">
        <f t="shared" si="1058"/>
        <v>2873423.3178108749</v>
      </c>
      <c r="J302" s="105">
        <f t="shared" si="1058"/>
        <v>3334626.0173452012</v>
      </c>
      <c r="K302" s="105">
        <f t="shared" si="1058"/>
        <v>3714657.0417614863</v>
      </c>
      <c r="L302" s="105">
        <f t="shared" si="1058"/>
        <v>4106088.9969102596</v>
      </c>
      <c r="M302" s="105">
        <f t="shared" si="1058"/>
        <v>4509263.9107134966</v>
      </c>
      <c r="N302" s="105">
        <f t="shared" si="1058"/>
        <v>4924534.0719308304</v>
      </c>
      <c r="O302" s="105">
        <f t="shared" si="1058"/>
        <v>5352262.3379846839</v>
      </c>
      <c r="P302" s="105">
        <f t="shared" si="1058"/>
        <v>5792822.4520201534</v>
      </c>
      <c r="Q302" s="105">
        <f t="shared" si="1058"/>
        <v>6246599.3694766872</v>
      </c>
      <c r="R302" s="105">
        <f t="shared" si="1058"/>
        <v>6713989.5944569167</v>
      </c>
      <c r="S302" s="105">
        <f t="shared" si="1058"/>
        <v>7195401.5261865528</v>
      </c>
      <c r="T302" s="105">
        <f t="shared" si="1058"/>
        <v>7691255.8158680787</v>
      </c>
      <c r="U302" s="105">
        <f t="shared" si="1058"/>
        <v>8201985.7342400504</v>
      </c>
      <c r="V302" s="105">
        <f t="shared" si="1058"/>
        <v>8728037.5501631815</v>
      </c>
      <c r="W302" s="105">
        <f t="shared" si="1058"/>
        <v>9269870.9205640052</v>
      </c>
      <c r="X302" s="105">
        <f t="shared" si="1058"/>
        <v>9827959.292076854</v>
      </c>
      <c r="Y302" s="105">
        <f t="shared" si="1058"/>
        <v>10402790.314735088</v>
      </c>
      <c r="Z302" s="105">
        <f t="shared" si="1058"/>
        <v>10994866.268073071</v>
      </c>
      <c r="AA302" s="105">
        <f t="shared" si="1058"/>
        <v>11604704.500011193</v>
      </c>
      <c r="AB302" s="105">
        <f t="shared" si="1058"/>
        <v>12232837.878907457</v>
      </c>
      <c r="AC302" s="105">
        <f t="shared" si="1058"/>
        <v>12879815.25917061</v>
      </c>
      <c r="AD302" s="105">
        <f t="shared" si="1058"/>
        <v>13546201.960841658</v>
      </c>
      <c r="AE302" s="105">
        <f t="shared" si="1058"/>
        <v>14232580.263562836</v>
      </c>
      <c r="AF302" s="105">
        <f t="shared" si="1058"/>
        <v>14939549.915365649</v>
      </c>
      <c r="AG302" s="105">
        <f t="shared" si="1058"/>
        <v>15667728.656722547</v>
      </c>
      <c r="AH302" s="105">
        <f t="shared" si="1058"/>
        <v>16417752.760320153</v>
      </c>
      <c r="AI302" s="105">
        <f t="shared" si="1058"/>
        <v>17190277.587025687</v>
      </c>
      <c r="AJ302" s="105">
        <f t="shared" si="1058"/>
        <v>17985978.158532389</v>
      </c>
      <c r="AK302" s="105">
        <f t="shared" si="1058"/>
        <v>18805549.747184288</v>
      </c>
      <c r="AL302" s="105">
        <f t="shared" si="1058"/>
        <v>19649708.483495746</v>
      </c>
      <c r="AM302" s="105">
        <f t="shared" si="1058"/>
        <v>20519191.981896549</v>
      </c>
      <c r="AN302" s="105">
        <f t="shared" si="1058"/>
        <v>21414759.985249374</v>
      </c>
      <c r="AO302" s="105">
        <f t="shared" si="1058"/>
        <v>22337195.028702784</v>
      </c>
      <c r="AP302" s="105">
        <f t="shared" si="1058"/>
        <v>23287303.123459797</v>
      </c>
      <c r="AQ302" s="105">
        <f t="shared" si="1058"/>
        <v>24265914.461059522</v>
      </c>
      <c r="AR302" s="105">
        <f t="shared" si="1058"/>
        <v>25273884.138787236</v>
      </c>
      <c r="AS302" s="105">
        <f t="shared" si="1058"/>
        <v>26312092.906846784</v>
      </c>
      <c r="AT302" s="105">
        <f t="shared" si="1058"/>
        <v>27381447.937948115</v>
      </c>
      <c r="AU302" s="105">
        <f t="shared" si="1058"/>
        <v>28482883.619982488</v>
      </c>
      <c r="AV302" s="105">
        <f t="shared" si="1058"/>
        <v>29617362.372477893</v>
      </c>
      <c r="AW302" s="105">
        <f t="shared" si="1058"/>
        <v>30785875.487548158</v>
      </c>
      <c r="AX302" s="105">
        <f t="shared" si="1058"/>
        <v>31989443.996070534</v>
      </c>
      <c r="AY302" s="105">
        <f t="shared" si="1058"/>
        <v>31989443.996070534</v>
      </c>
      <c r="AZ302" s="105">
        <f t="shared" si="1058"/>
        <v>31989443.996070534</v>
      </c>
    </row>
    <row r="303" spans="1:53">
      <c r="A303" s="87" t="s">
        <v>7</v>
      </c>
      <c r="C303" s="105">
        <f t="shared" si="1059"/>
        <v>456000</v>
      </c>
      <c r="D303" s="105">
        <f t="shared" si="1060"/>
        <v>925680</v>
      </c>
      <c r="E303" s="105">
        <f t="shared" si="1058"/>
        <v>1409450.4</v>
      </c>
      <c r="F303" s="105">
        <f t="shared" si="1058"/>
        <v>1907733.912</v>
      </c>
      <c r="G303" s="105">
        <f t="shared" si="1058"/>
        <v>2420965.92936</v>
      </c>
      <c r="H303" s="105">
        <f t="shared" si="1058"/>
        <v>2949594.9072408001</v>
      </c>
      <c r="I303" s="105">
        <f t="shared" si="1058"/>
        <v>3494082.7544580242</v>
      </c>
      <c r="J303" s="105">
        <f t="shared" si="1058"/>
        <v>4054905.2370917648</v>
      </c>
      <c r="K303" s="105">
        <f t="shared" si="1058"/>
        <v>4516642.9317575507</v>
      </c>
      <c r="L303" s="105">
        <f t="shared" si="1058"/>
        <v>4992232.7572633103</v>
      </c>
      <c r="M303" s="105">
        <f t="shared" si="1058"/>
        <v>5482090.2775342427</v>
      </c>
      <c r="N303" s="105">
        <f t="shared" si="1058"/>
        <v>5986643.5234133033</v>
      </c>
      <c r="O303" s="105">
        <f t="shared" si="1058"/>
        <v>6506333.3666687356</v>
      </c>
      <c r="P303" s="105">
        <f t="shared" si="1058"/>
        <v>7041613.9052218311</v>
      </c>
      <c r="Q303" s="105">
        <f t="shared" si="1058"/>
        <v>7592952.8599315193</v>
      </c>
      <c r="R303" s="105">
        <f t="shared" si="1058"/>
        <v>8160831.9832824981</v>
      </c>
      <c r="S303" s="105">
        <f t="shared" si="1058"/>
        <v>8745747.4803340062</v>
      </c>
      <c r="T303" s="105">
        <f t="shared" si="1058"/>
        <v>9348210.44229706</v>
      </c>
      <c r="U303" s="105">
        <f t="shared" si="1058"/>
        <v>9968747.2931190059</v>
      </c>
      <c r="V303" s="105">
        <f t="shared" si="1058"/>
        <v>10607900.249465609</v>
      </c>
      <c r="W303" s="105">
        <f t="shared" si="1058"/>
        <v>11266227.79450261</v>
      </c>
      <c r="X303" s="105">
        <f t="shared" si="1058"/>
        <v>11944305.165890722</v>
      </c>
      <c r="Y303" s="105">
        <f t="shared" si="1058"/>
        <v>12642724.858420476</v>
      </c>
      <c r="Z303" s="105">
        <f t="shared" si="1058"/>
        <v>13362097.141726125</v>
      </c>
      <c r="AA303" s="105">
        <f t="shared" si="1058"/>
        <v>14103050.593530942</v>
      </c>
      <c r="AB303" s="105">
        <f t="shared" si="1058"/>
        <v>14866232.648889903</v>
      </c>
      <c r="AC303" s="105">
        <f t="shared" si="1058"/>
        <v>15652310.165909633</v>
      </c>
      <c r="AD303" s="105">
        <f t="shared" si="1058"/>
        <v>16461970.008439956</v>
      </c>
      <c r="AE303" s="105">
        <f t="shared" si="1058"/>
        <v>17295919.646246187</v>
      </c>
      <c r="AF303" s="105">
        <f t="shared" si="1058"/>
        <v>18154887.773186605</v>
      </c>
      <c r="AG303" s="105">
        <f t="shared" si="1058"/>
        <v>19039624.943935238</v>
      </c>
      <c r="AH303" s="105">
        <f t="shared" si="1058"/>
        <v>19950904.22980633</v>
      </c>
      <c r="AI303" s="105">
        <f t="shared" ref="E303:AZ308" si="1061">AH303+AI209</f>
        <v>20889521.894253552</v>
      </c>
      <c r="AJ303" s="105">
        <f t="shared" si="1061"/>
        <v>21856298.088634193</v>
      </c>
      <c r="AK303" s="105">
        <f t="shared" si="1061"/>
        <v>22852077.568846252</v>
      </c>
      <c r="AL303" s="105">
        <f t="shared" si="1061"/>
        <v>23877730.433464672</v>
      </c>
      <c r="AM303" s="105">
        <f t="shared" si="1061"/>
        <v>24934152.884021647</v>
      </c>
      <c r="AN303" s="105">
        <f t="shared" si="1061"/>
        <v>26022268.008095331</v>
      </c>
      <c r="AO303" s="105">
        <f t="shared" si="1061"/>
        <v>27143026.585891224</v>
      </c>
      <c r="AP303" s="105">
        <f t="shared" si="1061"/>
        <v>28297407.921020996</v>
      </c>
      <c r="AQ303" s="105">
        <f t="shared" si="1061"/>
        <v>29486420.696204659</v>
      </c>
      <c r="AR303" s="105">
        <f t="shared" si="1061"/>
        <v>30711103.854643833</v>
      </c>
      <c r="AS303" s="105">
        <f t="shared" si="1061"/>
        <v>31972527.507836182</v>
      </c>
      <c r="AT303" s="105">
        <f t="shared" si="1061"/>
        <v>33271793.8706243</v>
      </c>
      <c r="AU303" s="105">
        <f t="shared" si="1061"/>
        <v>34610038.224296063</v>
      </c>
      <c r="AV303" s="105">
        <f t="shared" si="1061"/>
        <v>35988429.908577979</v>
      </c>
      <c r="AW303" s="105">
        <f t="shared" si="1061"/>
        <v>37408173.343388349</v>
      </c>
      <c r="AX303" s="105">
        <f t="shared" si="1061"/>
        <v>38870509.081243031</v>
      </c>
      <c r="AY303" s="105">
        <f t="shared" si="1061"/>
        <v>38870509.081243031</v>
      </c>
      <c r="AZ303" s="105">
        <f t="shared" si="1061"/>
        <v>38870509.081243031</v>
      </c>
    </row>
    <row r="304" spans="1:53">
      <c r="A304" s="87" t="s">
        <v>8</v>
      </c>
      <c r="C304" s="105">
        <f t="shared" si="1059"/>
        <v>336000</v>
      </c>
      <c r="D304" s="105">
        <f t="shared" si="1060"/>
        <v>682080</v>
      </c>
      <c r="E304" s="105">
        <f t="shared" si="1061"/>
        <v>1038542.3999999999</v>
      </c>
      <c r="F304" s="105">
        <f t="shared" si="1061"/>
        <v>1405698.6719999998</v>
      </c>
      <c r="G304" s="105">
        <f t="shared" si="1061"/>
        <v>1783869.6321599998</v>
      </c>
      <c r="H304" s="105">
        <f t="shared" si="1061"/>
        <v>2173385.7211247999</v>
      </c>
      <c r="I304" s="105">
        <f t="shared" si="1061"/>
        <v>2574587.292758544</v>
      </c>
      <c r="J304" s="105">
        <f t="shared" si="1061"/>
        <v>2987824.9115413004</v>
      </c>
      <c r="K304" s="105">
        <f t="shared" si="1061"/>
        <v>3327952.6783938752</v>
      </c>
      <c r="L304" s="105">
        <f t="shared" si="1061"/>
        <v>3678284.2782520275</v>
      </c>
      <c r="M304" s="105">
        <f t="shared" si="1061"/>
        <v>4039125.8261059243</v>
      </c>
      <c r="N304" s="105">
        <f t="shared" si="1061"/>
        <v>4410792.6203954378</v>
      </c>
      <c r="O304" s="105">
        <f t="shared" si="1061"/>
        <v>4793609.418513637</v>
      </c>
      <c r="P304" s="105">
        <f t="shared" si="1061"/>
        <v>5187910.720575382</v>
      </c>
      <c r="Q304" s="105">
        <f t="shared" si="1061"/>
        <v>5594041.0616989797</v>
      </c>
      <c r="R304" s="105">
        <f t="shared" si="1061"/>
        <v>6012355.3130562855</v>
      </c>
      <c r="S304" s="105">
        <f t="shared" si="1061"/>
        <v>6443218.9919543099</v>
      </c>
      <c r="T304" s="105">
        <f t="shared" si="1061"/>
        <v>6887008.5812192755</v>
      </c>
      <c r="U304" s="105">
        <f t="shared" si="1061"/>
        <v>7344111.8581621898</v>
      </c>
      <c r="V304" s="105">
        <f t="shared" si="1061"/>
        <v>7814928.2334133917</v>
      </c>
      <c r="W304" s="105">
        <f t="shared" si="1061"/>
        <v>8299869.0999221299</v>
      </c>
      <c r="X304" s="105">
        <f t="shared" si="1061"/>
        <v>8799358.1924261302</v>
      </c>
      <c r="Y304" s="105">
        <f t="shared" si="1061"/>
        <v>9313831.95770525</v>
      </c>
      <c r="Z304" s="105">
        <f t="shared" si="1061"/>
        <v>9843739.935942743</v>
      </c>
      <c r="AA304" s="105">
        <f t="shared" si="1061"/>
        <v>10389545.153527362</v>
      </c>
      <c r="AB304" s="105">
        <f t="shared" si="1061"/>
        <v>10951724.527639519</v>
      </c>
      <c r="AC304" s="105">
        <f t="shared" si="1061"/>
        <v>11530769.28297504</v>
      </c>
      <c r="AD304" s="105">
        <f t="shared" si="1061"/>
        <v>12127185.380970627</v>
      </c>
      <c r="AE304" s="105">
        <f t="shared" si="1061"/>
        <v>12741493.961906083</v>
      </c>
      <c r="AF304" s="105">
        <f t="shared" si="1061"/>
        <v>13374231.800269602</v>
      </c>
      <c r="AG304" s="105">
        <f t="shared" si="1061"/>
        <v>14025951.773784027</v>
      </c>
      <c r="AH304" s="105">
        <f t="shared" si="1061"/>
        <v>14697223.346503884</v>
      </c>
      <c r="AI304" s="105">
        <f t="shared" si="1061"/>
        <v>15388633.066405337</v>
      </c>
      <c r="AJ304" s="105">
        <f t="shared" si="1061"/>
        <v>16100785.077903833</v>
      </c>
      <c r="AK304" s="105">
        <f t="shared" si="1061"/>
        <v>16834301.649747286</v>
      </c>
      <c r="AL304" s="105">
        <f t="shared" si="1061"/>
        <v>17589823.71874604</v>
      </c>
      <c r="AM304" s="105">
        <f t="shared" si="1061"/>
        <v>18368011.449814759</v>
      </c>
      <c r="AN304" s="105">
        <f t="shared" si="1061"/>
        <v>19169544.81281554</v>
      </c>
      <c r="AO304" s="105">
        <f t="shared" si="1061"/>
        <v>19995124.17670634</v>
      </c>
      <c r="AP304" s="105">
        <f t="shared" si="1061"/>
        <v>20845470.921513867</v>
      </c>
      <c r="AQ304" s="105">
        <f t="shared" si="1061"/>
        <v>21721328.06866562</v>
      </c>
      <c r="AR304" s="105">
        <f t="shared" si="1061"/>
        <v>22623460.930231925</v>
      </c>
      <c r="AS304" s="105">
        <f t="shared" si="1061"/>
        <v>23552657.777645219</v>
      </c>
      <c r="AT304" s="105">
        <f t="shared" si="1061"/>
        <v>24509730.530480914</v>
      </c>
      <c r="AU304" s="105">
        <f t="shared" si="1061"/>
        <v>25495515.465901677</v>
      </c>
      <c r="AV304" s="105">
        <f t="shared" si="1061"/>
        <v>26510873.949385062</v>
      </c>
      <c r="AW304" s="105">
        <f t="shared" si="1061"/>
        <v>27556693.187372949</v>
      </c>
      <c r="AX304" s="105">
        <f t="shared" si="1061"/>
        <v>28633887.002500474</v>
      </c>
      <c r="AY304" s="105">
        <f t="shared" si="1061"/>
        <v>28633887.002500474</v>
      </c>
      <c r="AZ304" s="105">
        <f t="shared" si="1061"/>
        <v>28633887.002500474</v>
      </c>
    </row>
    <row r="305" spans="1:53">
      <c r="A305" s="87" t="s">
        <v>9</v>
      </c>
      <c r="C305" s="105">
        <f t="shared" si="1059"/>
        <v>118500</v>
      </c>
      <c r="D305" s="105">
        <f t="shared" si="1060"/>
        <v>240555</v>
      </c>
      <c r="E305" s="105">
        <f t="shared" si="1061"/>
        <v>366271.65</v>
      </c>
      <c r="F305" s="105">
        <f t="shared" si="1061"/>
        <v>495759.79950000002</v>
      </c>
      <c r="G305" s="105">
        <f t="shared" si="1061"/>
        <v>629132.59348500008</v>
      </c>
      <c r="H305" s="105">
        <f t="shared" si="1061"/>
        <v>766506.57128955005</v>
      </c>
      <c r="I305" s="105">
        <f t="shared" si="1061"/>
        <v>908001.7684282366</v>
      </c>
      <c r="J305" s="105">
        <f t="shared" si="1061"/>
        <v>1053741.8214810838</v>
      </c>
      <c r="K305" s="105">
        <f t="shared" si="1061"/>
        <v>1173451.5941722135</v>
      </c>
      <c r="L305" s="105">
        <f>K305+L211</f>
        <v>1296752.6600440771</v>
      </c>
      <c r="M305" s="105">
        <f t="shared" si="1061"/>
        <v>1423752.7578920966</v>
      </c>
      <c r="N305" s="105">
        <f t="shared" si="1061"/>
        <v>1554562.8586755567</v>
      </c>
      <c r="O305" s="105">
        <f t="shared" si="1061"/>
        <v>1689297.2624825207</v>
      </c>
      <c r="P305" s="105">
        <f t="shared" si="1061"/>
        <v>1828073.6984036935</v>
      </c>
      <c r="Q305" s="105">
        <f t="shared" si="1061"/>
        <v>1971013.4274025015</v>
      </c>
      <c r="R305" s="105">
        <f t="shared" si="1061"/>
        <v>2118241.348271274</v>
      </c>
      <c r="S305" s="105">
        <f t="shared" si="1061"/>
        <v>2269886.1067661094</v>
      </c>
      <c r="T305" s="105">
        <f t="shared" si="1061"/>
        <v>2426080.2080157897</v>
      </c>
      <c r="U305" s="105">
        <f t="shared" si="1061"/>
        <v>2586960.1323029608</v>
      </c>
      <c r="V305" s="105">
        <f t="shared" si="1061"/>
        <v>2752666.4543187469</v>
      </c>
      <c r="W305" s="105">
        <f t="shared" si="1061"/>
        <v>2923343.9659950067</v>
      </c>
      <c r="X305" s="105">
        <f t="shared" si="1061"/>
        <v>3099141.8030215544</v>
      </c>
      <c r="Y305" s="105">
        <f t="shared" si="1061"/>
        <v>3280213.5751588983</v>
      </c>
      <c r="Z305" s="105">
        <f t="shared" si="1061"/>
        <v>3466717.5004603625</v>
      </c>
      <c r="AA305" s="105">
        <f t="shared" si="1061"/>
        <v>3658816.5435208706</v>
      </c>
      <c r="AB305" s="105">
        <f t="shared" si="1061"/>
        <v>3856678.5578731941</v>
      </c>
      <c r="AC305" s="105">
        <f t="shared" si="1061"/>
        <v>4060476.4326560874</v>
      </c>
      <c r="AD305" s="105">
        <f t="shared" si="1061"/>
        <v>4270388.2436824674</v>
      </c>
      <c r="AE305" s="105">
        <f t="shared" si="1061"/>
        <v>4486597.4090396389</v>
      </c>
      <c r="AF305" s="105">
        <f t="shared" si="1061"/>
        <v>4709292.8493575258</v>
      </c>
      <c r="AG305" s="105">
        <f t="shared" si="1061"/>
        <v>4938669.152884949</v>
      </c>
      <c r="AH305" s="105">
        <f t="shared" si="1061"/>
        <v>5174926.7455181945</v>
      </c>
      <c r="AI305" s="105">
        <f t="shared" si="1061"/>
        <v>5418272.0659304373</v>
      </c>
      <c r="AJ305" s="105">
        <f t="shared" si="1061"/>
        <v>5668917.7459550481</v>
      </c>
      <c r="AK305" s="105">
        <f t="shared" si="1061"/>
        <v>5927082.7963803969</v>
      </c>
      <c r="AL305" s="105">
        <f t="shared" si="1061"/>
        <v>6192992.7983185062</v>
      </c>
      <c r="AM305" s="105">
        <f t="shared" si="1061"/>
        <v>6466880.1003147587</v>
      </c>
      <c r="AN305" s="105">
        <f t="shared" si="1061"/>
        <v>6748984.0213708989</v>
      </c>
      <c r="AO305" s="105">
        <f t="shared" si="1061"/>
        <v>7039551.0600587232</v>
      </c>
      <c r="AP305" s="105">
        <f t="shared" si="1061"/>
        <v>7338835.1099071819</v>
      </c>
      <c r="AQ305" s="105">
        <f t="shared" si="1061"/>
        <v>7647097.6812510947</v>
      </c>
      <c r="AR305" s="105">
        <f t="shared" si="1061"/>
        <v>7964608.1297353245</v>
      </c>
      <c r="AS305" s="105">
        <f t="shared" si="1061"/>
        <v>8291643.8916740818</v>
      </c>
      <c r="AT305" s="105">
        <f t="shared" si="1061"/>
        <v>8628490.7264710013</v>
      </c>
      <c r="AU305" s="105">
        <f t="shared" si="1061"/>
        <v>8975442.9663118292</v>
      </c>
      <c r="AV305" s="105">
        <f t="shared" si="1061"/>
        <v>9332803.7733478807</v>
      </c>
      <c r="AW305" s="105">
        <f t="shared" si="1061"/>
        <v>9700885.4045950137</v>
      </c>
      <c r="AX305" s="105">
        <f t="shared" si="1061"/>
        <v>10080009.484779561</v>
      </c>
      <c r="AY305" s="105">
        <f t="shared" si="1061"/>
        <v>10080009.484779561</v>
      </c>
      <c r="AZ305" s="105">
        <f t="shared" si="1061"/>
        <v>10080009.484779561</v>
      </c>
    </row>
    <row r="306" spans="1:53">
      <c r="A306" s="87" t="s">
        <v>10</v>
      </c>
      <c r="C306" s="105">
        <f t="shared" si="1059"/>
        <v>282000</v>
      </c>
      <c r="D306" s="105">
        <f t="shared" si="1060"/>
        <v>572460</v>
      </c>
      <c r="E306" s="105">
        <f t="shared" si="1061"/>
        <v>871633.8</v>
      </c>
      <c r="F306" s="105">
        <f t="shared" si="1061"/>
        <v>1179782.814</v>
      </c>
      <c r="G306" s="105">
        <f t="shared" si="1061"/>
        <v>1497176.2984200001</v>
      </c>
      <c r="H306" s="105">
        <f t="shared" si="1061"/>
        <v>1824091.5873726001</v>
      </c>
      <c r="I306" s="105">
        <f t="shared" si="1061"/>
        <v>2160814.3349937783</v>
      </c>
      <c r="J306" s="105">
        <f t="shared" si="1061"/>
        <v>2507638.7650435916</v>
      </c>
      <c r="K306" s="105">
        <f t="shared" si="1061"/>
        <v>2794562.1884778868</v>
      </c>
      <c r="L306" s="105">
        <f t="shared" si="1061"/>
        <v>3090093.314615211</v>
      </c>
      <c r="M306" s="105">
        <f t="shared" si="1061"/>
        <v>3394490.3745366549</v>
      </c>
      <c r="N306" s="105">
        <f t="shared" si="1061"/>
        <v>3708019.346255742</v>
      </c>
      <c r="O306" s="105">
        <f t="shared" si="1061"/>
        <v>4030954.1871264018</v>
      </c>
      <c r="P306" s="105">
        <f t="shared" si="1061"/>
        <v>4363577.0732231811</v>
      </c>
      <c r="Q306" s="105">
        <f t="shared" si="1061"/>
        <v>4706178.6459028637</v>
      </c>
      <c r="R306" s="105">
        <f t="shared" si="1061"/>
        <v>5059058.2657629373</v>
      </c>
      <c r="S306" s="105">
        <f t="shared" si="1061"/>
        <v>5422524.2742188126</v>
      </c>
      <c r="T306" s="105">
        <f t="shared" si="1061"/>
        <v>5796894.2629283648</v>
      </c>
      <c r="U306" s="105">
        <f t="shared" si="1061"/>
        <v>6182495.351299203</v>
      </c>
      <c r="V306" s="105">
        <f t="shared" si="1061"/>
        <v>6579664.4723211667</v>
      </c>
      <c r="W306" s="105">
        <f t="shared" si="1061"/>
        <v>6988748.6669737892</v>
      </c>
      <c r="X306" s="105">
        <f t="shared" si="1061"/>
        <v>7410105.3874659901</v>
      </c>
      <c r="Y306" s="105">
        <f t="shared" si="1061"/>
        <v>7844102.8095729575</v>
      </c>
      <c r="Z306" s="105">
        <f t="shared" si="1061"/>
        <v>8291120.1543431338</v>
      </c>
      <c r="AA306" s="105">
        <f t="shared" si="1061"/>
        <v>8751548.0194564145</v>
      </c>
      <c r="AB306" s="105">
        <f t="shared" si="1061"/>
        <v>9225788.7205230948</v>
      </c>
      <c r="AC306" s="105">
        <f t="shared" si="1061"/>
        <v>9714256.6426217761</v>
      </c>
      <c r="AD306" s="105">
        <f t="shared" si="1061"/>
        <v>10217378.602383416</v>
      </c>
      <c r="AE306" s="105">
        <f t="shared" si="1061"/>
        <v>10735594.220937906</v>
      </c>
      <c r="AF306" s="105">
        <f t="shared" si="1061"/>
        <v>11269356.308049031</v>
      </c>
      <c r="AG306" s="105">
        <f t="shared" si="1061"/>
        <v>11819131.257773489</v>
      </c>
      <c r="AH306" s="105">
        <f t="shared" si="1061"/>
        <v>12385399.455989681</v>
      </c>
      <c r="AI306" s="105">
        <f t="shared" si="1061"/>
        <v>12968655.70015236</v>
      </c>
      <c r="AJ306" s="105">
        <f t="shared" si="1061"/>
        <v>13569409.631639918</v>
      </c>
      <c r="AK306" s="105">
        <f t="shared" si="1061"/>
        <v>14188186.181072103</v>
      </c>
      <c r="AL306" s="105">
        <f t="shared" si="1061"/>
        <v>14825526.026987253</v>
      </c>
      <c r="AM306" s="105">
        <f t="shared" si="1061"/>
        <v>15481986.068279859</v>
      </c>
      <c r="AN306" s="105">
        <f t="shared" si="1061"/>
        <v>16158139.910811242</v>
      </c>
      <c r="AO306" s="105">
        <f t="shared" si="1061"/>
        <v>16854578.368618567</v>
      </c>
      <c r="AP306" s="105">
        <f t="shared" si="1061"/>
        <v>17571909.98016011</v>
      </c>
      <c r="AQ306" s="105">
        <f t="shared" si="1061"/>
        <v>18310761.540047899</v>
      </c>
      <c r="AR306" s="105">
        <f t="shared" si="1061"/>
        <v>19071778.646732323</v>
      </c>
      <c r="AS306" s="105">
        <f t="shared" si="1061"/>
        <v>19855626.266617279</v>
      </c>
      <c r="AT306" s="105">
        <f t="shared" si="1061"/>
        <v>20662989.315098785</v>
      </c>
      <c r="AU306" s="105">
        <f t="shared" si="1061"/>
        <v>21494573.255034737</v>
      </c>
      <c r="AV306" s="105">
        <f t="shared" si="1061"/>
        <v>22351104.713168766</v>
      </c>
      <c r="AW306" s="105">
        <f t="shared" si="1061"/>
        <v>23233332.115046818</v>
      </c>
      <c r="AX306" s="105">
        <f t="shared" si="1061"/>
        <v>24142026.338981211</v>
      </c>
      <c r="AY306" s="105">
        <f t="shared" si="1061"/>
        <v>24142026.338981211</v>
      </c>
      <c r="AZ306" s="105">
        <f t="shared" si="1061"/>
        <v>24142026.338981211</v>
      </c>
    </row>
    <row r="307" spans="1:53">
      <c r="A307" s="87" t="s">
        <v>11</v>
      </c>
      <c r="C307" s="105">
        <f t="shared" si="1059"/>
        <v>145500</v>
      </c>
      <c r="D307" s="105">
        <f t="shared" si="1060"/>
        <v>295365</v>
      </c>
      <c r="E307" s="105">
        <f t="shared" si="1061"/>
        <v>449725.94999999995</v>
      </c>
      <c r="F307" s="105">
        <f t="shared" si="1061"/>
        <v>608717.72849999997</v>
      </c>
      <c r="G307" s="105">
        <f t="shared" si="1061"/>
        <v>772479.26035499992</v>
      </c>
      <c r="H307" s="105">
        <f t="shared" si="1061"/>
        <v>941153.63816564996</v>
      </c>
      <c r="I307" s="105">
        <f t="shared" si="1061"/>
        <v>1114888.2473106196</v>
      </c>
      <c r="J307" s="105">
        <f t="shared" si="1061"/>
        <v>1293834.8947299381</v>
      </c>
      <c r="K307" s="105">
        <f t="shared" si="1061"/>
        <v>1442046.9942522892</v>
      </c>
      <c r="L307" s="105">
        <f t="shared" si="1061"/>
        <v>1594705.4567603108</v>
      </c>
      <c r="M307" s="105">
        <f t="shared" si="1061"/>
        <v>1751943.6731435731</v>
      </c>
      <c r="N307" s="105">
        <f t="shared" si="1061"/>
        <v>1913899.0360183334</v>
      </c>
      <c r="O307" s="105">
        <f t="shared" si="1061"/>
        <v>2080713.0597793364</v>
      </c>
      <c r="P307" s="105">
        <f t="shared" si="1061"/>
        <v>2252531.5042531695</v>
      </c>
      <c r="Q307" s="105">
        <f t="shared" si="1061"/>
        <v>2429504.5020612176</v>
      </c>
      <c r="R307" s="105">
        <f t="shared" si="1061"/>
        <v>2611786.6898035072</v>
      </c>
      <c r="S307" s="105">
        <f t="shared" si="1061"/>
        <v>2799537.3431780655</v>
      </c>
      <c r="T307" s="105">
        <f t="shared" si="1061"/>
        <v>2992920.5161538604</v>
      </c>
      <c r="U307" s="105">
        <f t="shared" si="1061"/>
        <v>3192105.184318929</v>
      </c>
      <c r="V307" s="105">
        <f t="shared" si="1061"/>
        <v>3397265.3925289498</v>
      </c>
      <c r="W307" s="105">
        <f t="shared" si="1061"/>
        <v>3608580.4069852713</v>
      </c>
      <c r="X307" s="105">
        <f t="shared" si="1061"/>
        <v>3826234.8718752824</v>
      </c>
      <c r="Y307" s="105">
        <f t="shared" si="1061"/>
        <v>4050418.970711994</v>
      </c>
      <c r="Z307" s="105">
        <f t="shared" si="1061"/>
        <v>4281328.5925138071</v>
      </c>
      <c r="AA307" s="105">
        <f t="shared" si="1061"/>
        <v>4519165.5029696748</v>
      </c>
      <c r="AB307" s="105">
        <f t="shared" si="1061"/>
        <v>4764137.5207392182</v>
      </c>
      <c r="AC307" s="105">
        <f t="shared" si="1061"/>
        <v>5016458.6990418481</v>
      </c>
      <c r="AD307" s="105">
        <f t="shared" si="1061"/>
        <v>5276349.512693557</v>
      </c>
      <c r="AE307" s="105">
        <f t="shared" si="1061"/>
        <v>6079412.1268773368</v>
      </c>
      <c r="AF307" s="105">
        <f t="shared" si="1061"/>
        <v>6906566.61948663</v>
      </c>
      <c r="AG307" s="105">
        <f t="shared" si="1061"/>
        <v>7758535.746874202</v>
      </c>
      <c r="AH307" s="105">
        <f t="shared" si="1061"/>
        <v>8636063.9480834007</v>
      </c>
      <c r="AI307" s="105">
        <f t="shared" si="1061"/>
        <v>9539917.9953288753</v>
      </c>
      <c r="AJ307" s="105">
        <f t="shared" si="1061"/>
        <v>10470887.663991714</v>
      </c>
      <c r="AK307" s="105">
        <f t="shared" si="1061"/>
        <v>11429786.422714438</v>
      </c>
      <c r="AL307" s="105">
        <f t="shared" si="1061"/>
        <v>12417452.144198844</v>
      </c>
      <c r="AM307" s="105">
        <f t="shared" si="1061"/>
        <v>13434747.837327782</v>
      </c>
      <c r="AN307" s="105">
        <f t="shared" si="1061"/>
        <v>14482562.401250588</v>
      </c>
      <c r="AO307" s="105">
        <f t="shared" si="1061"/>
        <v>15921561.069037909</v>
      </c>
      <c r="AP307" s="105">
        <f t="shared" si="1061"/>
        <v>17403729.696858849</v>
      </c>
      <c r="AQ307" s="105">
        <f t="shared" si="1061"/>
        <v>18930363.383514419</v>
      </c>
      <c r="AR307" s="105">
        <f t="shared" si="1061"/>
        <v>20502796.080769654</v>
      </c>
      <c r="AS307" s="105">
        <f t="shared" si="1061"/>
        <v>22122401.758942548</v>
      </c>
      <c r="AT307" s="105">
        <f t="shared" si="1061"/>
        <v>23790595.607460629</v>
      </c>
      <c r="AU307" s="105">
        <f t="shared" si="1061"/>
        <v>25508835.271434251</v>
      </c>
      <c r="AV307" s="105">
        <f t="shared" si="1061"/>
        <v>27278622.12532708</v>
      </c>
      <c r="AW307" s="105">
        <f t="shared" si="1061"/>
        <v>29101502.584836695</v>
      </c>
      <c r="AX307" s="105">
        <f t="shared" si="1061"/>
        <v>30979069.4581316</v>
      </c>
      <c r="AY307" s="105">
        <f t="shared" si="1061"/>
        <v>30979069.4581316</v>
      </c>
      <c r="AZ307" s="105">
        <f t="shared" si="1061"/>
        <v>30979069.4581316</v>
      </c>
    </row>
    <row r="308" spans="1:53">
      <c r="A308" s="87" t="s">
        <v>12</v>
      </c>
      <c r="C308" s="105">
        <f t="shared" si="1059"/>
        <v>147000</v>
      </c>
      <c r="D308" s="105">
        <f t="shared" si="1060"/>
        <v>298410</v>
      </c>
      <c r="E308" s="105">
        <f t="shared" si="1061"/>
        <v>454362.3</v>
      </c>
      <c r="F308" s="105">
        <f t="shared" si="1061"/>
        <v>614993.16899999999</v>
      </c>
      <c r="G308" s="105">
        <f t="shared" si="1061"/>
        <v>780442.96406999999</v>
      </c>
      <c r="H308" s="105">
        <f t="shared" si="1061"/>
        <v>950856.25299209997</v>
      </c>
      <c r="I308" s="105">
        <f t="shared" si="1061"/>
        <v>1126381.940581863</v>
      </c>
      <c r="J308" s="105">
        <f t="shared" si="1061"/>
        <v>1307173.3987993191</v>
      </c>
      <c r="K308" s="105">
        <f t="shared" si="1061"/>
        <v>1457285.6534437516</v>
      </c>
      <c r="L308" s="105">
        <f t="shared" si="1061"/>
        <v>1611901.2757275172</v>
      </c>
      <c r="M308" s="105">
        <f t="shared" si="1061"/>
        <v>1771155.3666797958</v>
      </c>
      <c r="N308" s="105">
        <f t="shared" si="1061"/>
        <v>1935187.0803606426</v>
      </c>
      <c r="O308" s="105">
        <f t="shared" si="1061"/>
        <v>2104139.7454519151</v>
      </c>
      <c r="P308" s="105">
        <f t="shared" si="1061"/>
        <v>2278160.9904959253</v>
      </c>
      <c r="Q308" s="105">
        <f t="shared" si="1061"/>
        <v>2457402.8728912561</v>
      </c>
      <c r="R308" s="105">
        <f t="shared" si="1061"/>
        <v>2642022.0117584467</v>
      </c>
      <c r="S308" s="105">
        <f t="shared" si="1061"/>
        <v>2832179.724791653</v>
      </c>
      <c r="T308" s="105">
        <f t="shared" si="1061"/>
        <v>3028042.1692158557</v>
      </c>
      <c r="U308" s="105">
        <f t="shared" si="1061"/>
        <v>3229780.4869727842</v>
      </c>
      <c r="V308" s="105">
        <f t="shared" si="1061"/>
        <v>3437570.9542624205</v>
      </c>
      <c r="W308" s="105">
        <f t="shared" si="1061"/>
        <v>3651595.1355707464</v>
      </c>
      <c r="X308" s="105">
        <f t="shared" si="1061"/>
        <v>3872040.0423183218</v>
      </c>
      <c r="Y308" s="105">
        <f t="shared" si="1061"/>
        <v>4099098.2962683244</v>
      </c>
      <c r="Z308" s="105">
        <f t="shared" si="1061"/>
        <v>4332968.2978368271</v>
      </c>
      <c r="AA308" s="105">
        <f t="shared" si="1061"/>
        <v>4573854.3994523855</v>
      </c>
      <c r="AB308" s="105">
        <f t="shared" si="1061"/>
        <v>4821967.0841164105</v>
      </c>
      <c r="AC308" s="105">
        <f t="shared" si="1061"/>
        <v>5077523.1493203556</v>
      </c>
      <c r="AD308" s="105">
        <f t="shared" si="1061"/>
        <v>5340745.8964804197</v>
      </c>
      <c r="AE308" s="105">
        <f t="shared" si="1061"/>
        <v>6150672.2936914107</v>
      </c>
      <c r="AF308" s="105">
        <f t="shared" si="1061"/>
        <v>6984896.482818732</v>
      </c>
      <c r="AG308" s="105">
        <f t="shared" si="1061"/>
        <v>7844147.3976198724</v>
      </c>
      <c r="AH308" s="105">
        <f t="shared" si="1061"/>
        <v>8729175.8398650475</v>
      </c>
      <c r="AI308" s="105">
        <f t="shared" si="1061"/>
        <v>9640755.1353775784</v>
      </c>
      <c r="AJ308" s="105">
        <f t="shared" si="1061"/>
        <v>10579681.809755484</v>
      </c>
      <c r="AK308" s="105">
        <f t="shared" si="1061"/>
        <v>11546776.284364726</v>
      </c>
      <c r="AL308" s="105">
        <f t="shared" si="1061"/>
        <v>12542883.593212247</v>
      </c>
      <c r="AM308" s="105">
        <f t="shared" si="1061"/>
        <v>13568874.121325193</v>
      </c>
      <c r="AN308" s="105">
        <f t="shared" si="1061"/>
        <v>14625644.365281528</v>
      </c>
      <c r="AO308" s="105">
        <f t="shared" si="1061"/>
        <v>16078479.55872065</v>
      </c>
      <c r="AP308" s="105">
        <f t="shared" si="1061"/>
        <v>17574899.807962947</v>
      </c>
      <c r="AQ308" s="105">
        <f t="shared" si="1061"/>
        <v>19116212.664682511</v>
      </c>
      <c r="AR308" s="105">
        <f t="shared" si="1061"/>
        <v>20703764.907103661</v>
      </c>
      <c r="AS308" s="105">
        <f t="shared" si="1061"/>
        <v>22338943.716797449</v>
      </c>
      <c r="AT308" s="105">
        <f t="shared" si="1061"/>
        <v>24023177.890782047</v>
      </c>
      <c r="AU308" s="105">
        <f t="shared" si="1061"/>
        <v>25757939.089986183</v>
      </c>
      <c r="AV308" s="105">
        <f t="shared" si="1061"/>
        <v>27544743.125166446</v>
      </c>
      <c r="AW308" s="105">
        <f t="shared" si="1061"/>
        <v>29385151.281402115</v>
      </c>
      <c r="AX308" s="105">
        <f t="shared" ref="E308:AZ314" si="1062">AW308+AX214</f>
        <v>31280771.682324857</v>
      </c>
      <c r="AY308" s="105">
        <f t="shared" si="1062"/>
        <v>31280771.682324857</v>
      </c>
      <c r="AZ308" s="105">
        <f t="shared" si="1062"/>
        <v>31280771.682324857</v>
      </c>
    </row>
    <row r="309" spans="1:53">
      <c r="A309" s="87" t="s">
        <v>13</v>
      </c>
      <c r="C309" s="105">
        <f t="shared" si="1059"/>
        <v>79500</v>
      </c>
      <c r="D309" s="105">
        <f t="shared" si="1060"/>
        <v>161385</v>
      </c>
      <c r="E309" s="105">
        <f t="shared" si="1062"/>
        <v>245726.55</v>
      </c>
      <c r="F309" s="105">
        <f t="shared" si="1062"/>
        <v>332598.34649999999</v>
      </c>
      <c r="G309" s="105">
        <f t="shared" si="1062"/>
        <v>422076.29689499998</v>
      </c>
      <c r="H309" s="105">
        <f t="shared" si="1062"/>
        <v>514238.58580184996</v>
      </c>
      <c r="I309" s="105">
        <f t="shared" si="1062"/>
        <v>609165.74337590544</v>
      </c>
      <c r="J309" s="105">
        <f t="shared" si="1062"/>
        <v>706940.71567718266</v>
      </c>
      <c r="K309" s="105">
        <f t="shared" si="1062"/>
        <v>788647.3859266839</v>
      </c>
      <c r="L309" s="105">
        <f t="shared" si="1062"/>
        <v>872805.2562836702</v>
      </c>
      <c r="M309" s="105">
        <f t="shared" si="1062"/>
        <v>959487.8627513661</v>
      </c>
      <c r="N309" s="105">
        <f t="shared" si="1062"/>
        <v>1048770.9474130929</v>
      </c>
      <c r="O309" s="105">
        <f t="shared" si="1062"/>
        <v>1140732.5246146715</v>
      </c>
      <c r="P309" s="105">
        <f t="shared" si="1062"/>
        <v>1235452.9491322974</v>
      </c>
      <c r="Q309" s="105">
        <f t="shared" si="1062"/>
        <v>1333014.9863854521</v>
      </c>
      <c r="R309" s="105">
        <f t="shared" si="1062"/>
        <v>1433503.8847562014</v>
      </c>
      <c r="S309" s="105">
        <f t="shared" si="1062"/>
        <v>1537007.4500780732</v>
      </c>
      <c r="T309" s="105">
        <f t="shared" si="1062"/>
        <v>1643616.1223596013</v>
      </c>
      <c r="U309" s="105">
        <f t="shared" si="1062"/>
        <v>1753423.0548095752</v>
      </c>
      <c r="V309" s="105">
        <f t="shared" si="1062"/>
        <v>1866524.1952330482</v>
      </c>
      <c r="W309" s="105">
        <f t="shared" si="1062"/>
        <v>1983018.3698692254</v>
      </c>
      <c r="X309" s="105">
        <f t="shared" si="1062"/>
        <v>2103007.369744488</v>
      </c>
      <c r="Y309" s="105">
        <f t="shared" si="1062"/>
        <v>2226596.0396160083</v>
      </c>
      <c r="Z309" s="105">
        <f t="shared" si="1062"/>
        <v>2353892.3695836742</v>
      </c>
      <c r="AA309" s="105">
        <f t="shared" si="1062"/>
        <v>2485007.5894503705</v>
      </c>
      <c r="AB309" s="105">
        <f t="shared" si="1062"/>
        <v>2620056.2659130674</v>
      </c>
      <c r="AC309" s="105">
        <f t="shared" si="1062"/>
        <v>2759156.4026696454</v>
      </c>
      <c r="AD309" s="105">
        <f t="shared" si="1062"/>
        <v>2902429.5435289205</v>
      </c>
      <c r="AE309" s="105">
        <f t="shared" si="1062"/>
        <v>3341711.6572704753</v>
      </c>
      <c r="AF309" s="105">
        <f t="shared" si="1062"/>
        <v>3794172.2344242763</v>
      </c>
      <c r="AG309" s="105">
        <f t="shared" si="1062"/>
        <v>4260206.6288926918</v>
      </c>
      <c r="AH309" s="105">
        <f t="shared" si="1062"/>
        <v>4740222.0551951593</v>
      </c>
      <c r="AI309" s="105">
        <f t="shared" si="1062"/>
        <v>5234637.9442867013</v>
      </c>
      <c r="AJ309" s="105">
        <f t="shared" si="1062"/>
        <v>5743886.3100509895</v>
      </c>
      <c r="AK309" s="105">
        <f t="shared" si="1062"/>
        <v>6268412.1267882064</v>
      </c>
      <c r="AL309" s="105">
        <f t="shared" si="1062"/>
        <v>6808673.7180275396</v>
      </c>
      <c r="AM309" s="105">
        <f t="shared" si="1062"/>
        <v>7365143.1570040528</v>
      </c>
      <c r="AN309" s="105">
        <f t="shared" si="1062"/>
        <v>7938306.6791498614</v>
      </c>
      <c r="AO309" s="105">
        <f t="shared" si="1062"/>
        <v>8726988.6413025279</v>
      </c>
      <c r="AP309" s="105">
        <f t="shared" si="1062"/>
        <v>9539331.0623197742</v>
      </c>
      <c r="AQ309" s="105">
        <f t="shared" si="1062"/>
        <v>10376043.755967537</v>
      </c>
      <c r="AR309" s="105">
        <f t="shared" si="1062"/>
        <v>11237857.830424733</v>
      </c>
      <c r="AS309" s="105">
        <f t="shared" si="1062"/>
        <v>12125526.327115646</v>
      </c>
      <c r="AT309" s="105">
        <f t="shared" si="1062"/>
        <v>13039824.878707286</v>
      </c>
      <c r="AU309" s="105">
        <f t="shared" si="1062"/>
        <v>13981552.386846675</v>
      </c>
      <c r="AV309" s="105">
        <f t="shared" si="1062"/>
        <v>14951531.720230246</v>
      </c>
      <c r="AW309" s="105">
        <f t="shared" si="1062"/>
        <v>15950610.433615323</v>
      </c>
      <c r="AX309" s="105">
        <f t="shared" si="1062"/>
        <v>16979661.508401953</v>
      </c>
      <c r="AY309" s="105">
        <f t="shared" si="1062"/>
        <v>16979661.508401953</v>
      </c>
      <c r="AZ309" s="105">
        <f t="shared" si="1062"/>
        <v>16979661.508401953</v>
      </c>
    </row>
    <row r="310" spans="1:53">
      <c r="A310" s="87" t="s">
        <v>14</v>
      </c>
      <c r="C310" s="105">
        <f t="shared" si="1059"/>
        <v>37500</v>
      </c>
      <c r="D310" s="105">
        <f t="shared" si="1060"/>
        <v>76125</v>
      </c>
      <c r="E310" s="105">
        <f t="shared" si="1062"/>
        <v>115908.75</v>
      </c>
      <c r="F310" s="105">
        <f t="shared" si="1062"/>
        <v>156886.01250000001</v>
      </c>
      <c r="G310" s="105">
        <f t="shared" si="1062"/>
        <v>199092.59287500003</v>
      </c>
      <c r="H310" s="105">
        <f t="shared" si="1062"/>
        <v>242565.37066125002</v>
      </c>
      <c r="I310" s="105">
        <f t="shared" si="1062"/>
        <v>287342.33178108756</v>
      </c>
      <c r="J310" s="105">
        <f t="shared" si="1062"/>
        <v>333462.60173452017</v>
      </c>
      <c r="K310" s="105">
        <f t="shared" si="1062"/>
        <v>371465.70417614863</v>
      </c>
      <c r="L310" s="105">
        <f t="shared" si="1062"/>
        <v>410608.89969102596</v>
      </c>
      <c r="M310" s="105">
        <f t="shared" si="1062"/>
        <v>450926.39107134962</v>
      </c>
      <c r="N310" s="105">
        <f t="shared" si="1062"/>
        <v>492453.40719308297</v>
      </c>
      <c r="O310" s="105">
        <f t="shared" si="1062"/>
        <v>535226.23379846837</v>
      </c>
      <c r="P310" s="105">
        <f t="shared" si="1062"/>
        <v>579282.24520201527</v>
      </c>
      <c r="Q310" s="105">
        <f t="shared" si="1062"/>
        <v>624659.93694766867</v>
      </c>
      <c r="R310" s="105">
        <f t="shared" si="1062"/>
        <v>671398.95944569167</v>
      </c>
      <c r="S310" s="105">
        <f t="shared" si="1062"/>
        <v>719540.15261865535</v>
      </c>
      <c r="T310" s="105">
        <f t="shared" si="1062"/>
        <v>769125.58158680797</v>
      </c>
      <c r="U310" s="105">
        <f t="shared" si="1062"/>
        <v>820198.57342400507</v>
      </c>
      <c r="V310" s="105">
        <f t="shared" si="1062"/>
        <v>872803.75501631817</v>
      </c>
      <c r="W310" s="105">
        <f t="shared" si="1062"/>
        <v>926987.09205640061</v>
      </c>
      <c r="X310" s="105">
        <f t="shared" si="1062"/>
        <v>982795.92920768552</v>
      </c>
      <c r="Y310" s="105">
        <f t="shared" si="1062"/>
        <v>1040279.031473509</v>
      </c>
      <c r="Z310" s="105">
        <f t="shared" si="1062"/>
        <v>1099486.6268073071</v>
      </c>
      <c r="AA310" s="105">
        <f t="shared" si="1062"/>
        <v>1160470.4500011192</v>
      </c>
      <c r="AB310" s="105">
        <f t="shared" si="1062"/>
        <v>1223283.7878907456</v>
      </c>
      <c r="AC310" s="105">
        <f t="shared" si="1062"/>
        <v>1287981.5259170609</v>
      </c>
      <c r="AD310" s="105">
        <f t="shared" si="1062"/>
        <v>1354620.1960841657</v>
      </c>
      <c r="AE310" s="105">
        <f t="shared" si="1062"/>
        <v>1557101.7953869135</v>
      </c>
      <c r="AF310" s="105">
        <f t="shared" si="1062"/>
        <v>1765657.8426687438</v>
      </c>
      <c r="AG310" s="105">
        <f t="shared" si="1062"/>
        <v>1980470.5713690289</v>
      </c>
      <c r="AH310" s="105">
        <f t="shared" si="1062"/>
        <v>2201727.6819303227</v>
      </c>
      <c r="AI310" s="105">
        <f t="shared" si="1062"/>
        <v>2429622.5058084554</v>
      </c>
      <c r="AJ310" s="105">
        <f t="shared" si="1062"/>
        <v>2664354.1744029317</v>
      </c>
      <c r="AK310" s="105">
        <f t="shared" si="1062"/>
        <v>2906127.7930552424</v>
      </c>
      <c r="AL310" s="105">
        <f t="shared" si="1062"/>
        <v>3155154.6202671225</v>
      </c>
      <c r="AM310" s="105">
        <f t="shared" si="1062"/>
        <v>3411652.252295359</v>
      </c>
      <c r="AN310" s="105">
        <f t="shared" si="1062"/>
        <v>3675844.8132844428</v>
      </c>
      <c r="AO310" s="105">
        <f t="shared" si="1062"/>
        <v>4040206.6554485401</v>
      </c>
      <c r="AP310" s="105">
        <f t="shared" si="1062"/>
        <v>4415499.3528775601</v>
      </c>
      <c r="AQ310" s="105">
        <f t="shared" si="1062"/>
        <v>4802050.8312294511</v>
      </c>
      <c r="AR310" s="105">
        <f t="shared" si="1062"/>
        <v>5200198.8539318983</v>
      </c>
      <c r="AS310" s="105">
        <f t="shared" si="1062"/>
        <v>5610291.3173154192</v>
      </c>
      <c r="AT310" s="105">
        <f t="shared" si="1062"/>
        <v>6032686.5546004456</v>
      </c>
      <c r="AU310" s="105">
        <f t="shared" si="1062"/>
        <v>6467753.6490040226</v>
      </c>
      <c r="AV310" s="105">
        <f t="shared" si="1062"/>
        <v>6915872.7562397076</v>
      </c>
      <c r="AW310" s="105">
        <f t="shared" si="1062"/>
        <v>7377435.4366924632</v>
      </c>
      <c r="AX310" s="105">
        <f t="shared" si="1062"/>
        <v>7852844.9975588014</v>
      </c>
      <c r="AY310" s="105">
        <f t="shared" si="1062"/>
        <v>7852844.9975588014</v>
      </c>
      <c r="AZ310" s="105">
        <f t="shared" si="1062"/>
        <v>7852844.9975588014</v>
      </c>
    </row>
    <row r="311" spans="1:53">
      <c r="A311" s="87" t="s">
        <v>15</v>
      </c>
      <c r="C311" s="105">
        <f t="shared" si="1059"/>
        <v>81000</v>
      </c>
      <c r="D311" s="105">
        <f t="shared" si="1060"/>
        <v>164430</v>
      </c>
      <c r="E311" s="105">
        <f t="shared" si="1062"/>
        <v>250362.9</v>
      </c>
      <c r="F311" s="105">
        <f t="shared" si="1062"/>
        <v>338873.78700000001</v>
      </c>
      <c r="G311" s="105">
        <f t="shared" si="1062"/>
        <v>430040.00060999999</v>
      </c>
      <c r="H311" s="105">
        <f t="shared" si="1062"/>
        <v>523941.20062829996</v>
      </c>
      <c r="I311" s="105">
        <f t="shared" si="1062"/>
        <v>620659.43664714904</v>
      </c>
      <c r="J311" s="105">
        <f t="shared" si="1062"/>
        <v>720279.21974656358</v>
      </c>
      <c r="K311" s="105">
        <f t="shared" si="1062"/>
        <v>801985.88999606483</v>
      </c>
      <c r="L311" s="105">
        <f t="shared" si="1062"/>
        <v>886143.76035305113</v>
      </c>
      <c r="M311" s="105">
        <f t="shared" si="1062"/>
        <v>972826.36682074703</v>
      </c>
      <c r="N311" s="105">
        <f t="shared" si="1062"/>
        <v>1062109.4514824739</v>
      </c>
      <c r="O311" s="105">
        <f t="shared" si="1062"/>
        <v>1154071.0286840524</v>
      </c>
      <c r="P311" s="105">
        <f t="shared" si="1062"/>
        <v>1248791.4532016783</v>
      </c>
      <c r="Q311" s="105">
        <f t="shared" si="1062"/>
        <v>1346353.490454833</v>
      </c>
      <c r="R311" s="105">
        <f t="shared" si="1062"/>
        <v>1446842.3888255823</v>
      </c>
      <c r="S311" s="105">
        <f t="shared" si="1062"/>
        <v>1550345.9541474541</v>
      </c>
      <c r="T311" s="105">
        <f t="shared" si="1062"/>
        <v>1656954.6264289822</v>
      </c>
      <c r="U311" s="105">
        <f t="shared" si="1062"/>
        <v>1766761.5588789561</v>
      </c>
      <c r="V311" s="105">
        <f t="shared" si="1062"/>
        <v>1879862.6993024291</v>
      </c>
      <c r="W311" s="105">
        <f t="shared" si="1062"/>
        <v>1996356.8739386064</v>
      </c>
      <c r="X311" s="105">
        <f t="shared" si="1062"/>
        <v>2116345.873813869</v>
      </c>
      <c r="Y311" s="105">
        <f t="shared" si="1062"/>
        <v>2239934.5436853897</v>
      </c>
      <c r="Z311" s="105">
        <f t="shared" si="1062"/>
        <v>2367230.8736530556</v>
      </c>
      <c r="AA311" s="105">
        <f t="shared" si="1062"/>
        <v>2498346.0935197519</v>
      </c>
      <c r="AB311" s="105">
        <f t="shared" si="1062"/>
        <v>2633394.7699824488</v>
      </c>
      <c r="AC311" s="105">
        <f t="shared" si="1062"/>
        <v>2772494.9067390268</v>
      </c>
      <c r="AD311" s="105">
        <f t="shared" si="1062"/>
        <v>2915768.0475983019</v>
      </c>
      <c r="AE311" s="105">
        <f t="shared" si="1062"/>
        <v>3358482.0528534623</v>
      </c>
      <c r="AF311" s="105">
        <f t="shared" si="1062"/>
        <v>3814477.4782662774</v>
      </c>
      <c r="AG311" s="105">
        <f t="shared" si="1062"/>
        <v>4284152.7664414775</v>
      </c>
      <c r="AH311" s="105">
        <f t="shared" si="1062"/>
        <v>4767918.3132619336</v>
      </c>
      <c r="AI311" s="105">
        <f t="shared" si="1062"/>
        <v>5266196.8264870029</v>
      </c>
      <c r="AJ311" s="105">
        <f t="shared" si="1062"/>
        <v>5779423.6951088244</v>
      </c>
      <c r="AK311" s="105">
        <f t="shared" si="1062"/>
        <v>6308047.3697893005</v>
      </c>
      <c r="AL311" s="105">
        <f t="shared" si="1062"/>
        <v>6852529.7547101909</v>
      </c>
      <c r="AM311" s="105">
        <f t="shared" si="1062"/>
        <v>7413346.6111787083</v>
      </c>
      <c r="AN311" s="105">
        <f t="shared" si="1062"/>
        <v>7990987.9733412806</v>
      </c>
      <c r="AO311" s="105">
        <f t="shared" si="1062"/>
        <v>8784282.1107112132</v>
      </c>
      <c r="AP311" s="105">
        <f t="shared" si="1062"/>
        <v>9601375.0722022448</v>
      </c>
      <c r="AQ311" s="105">
        <f t="shared" si="1062"/>
        <v>10442980.822538007</v>
      </c>
      <c r="AR311" s="105">
        <f t="shared" si="1062"/>
        <v>11309834.745383842</v>
      </c>
      <c r="AS311" s="105">
        <f t="shared" si="1062"/>
        <v>12202694.285915053</v>
      </c>
      <c r="AT311" s="105">
        <f t="shared" si="1062"/>
        <v>13122339.612662198</v>
      </c>
      <c r="AU311" s="105">
        <f t="shared" si="1062"/>
        <v>14069574.299211759</v>
      </c>
      <c r="AV311" s="105">
        <f t="shared" si="1062"/>
        <v>15045226.026357807</v>
      </c>
      <c r="AW311" s="105">
        <f t="shared" si="1062"/>
        <v>16050147.305318236</v>
      </c>
      <c r="AX311" s="105">
        <f t="shared" si="1062"/>
        <v>17085216.222647477</v>
      </c>
      <c r="AY311" s="105">
        <f t="shared" si="1062"/>
        <v>17085216.222647477</v>
      </c>
      <c r="AZ311" s="105">
        <f t="shared" si="1062"/>
        <v>17085216.222647477</v>
      </c>
    </row>
    <row r="312" spans="1:53">
      <c r="A312" s="87" t="s">
        <v>16</v>
      </c>
      <c r="C312" s="105">
        <f t="shared" si="1059"/>
        <v>54000</v>
      </c>
      <c r="D312" s="105">
        <f t="shared" si="1060"/>
        <v>109620</v>
      </c>
      <c r="E312" s="105">
        <f t="shared" si="1062"/>
        <v>166908.6</v>
      </c>
      <c r="F312" s="105">
        <f t="shared" si="1062"/>
        <v>225915.85800000001</v>
      </c>
      <c r="G312" s="105">
        <f t="shared" si="1062"/>
        <v>286693.33374000003</v>
      </c>
      <c r="H312" s="105">
        <f t="shared" si="1062"/>
        <v>349294.13375220005</v>
      </c>
      <c r="I312" s="105">
        <f t="shared" si="1062"/>
        <v>413772.95776476606</v>
      </c>
      <c r="J312" s="105">
        <f t="shared" si="1062"/>
        <v>480186.14649770904</v>
      </c>
      <c r="K312" s="105">
        <f t="shared" si="1062"/>
        <v>535290.64503807039</v>
      </c>
      <c r="L312" s="105">
        <f t="shared" si="1062"/>
        <v>592048.27853464254</v>
      </c>
      <c r="M312" s="105">
        <f t="shared" si="1062"/>
        <v>650508.64103611186</v>
      </c>
      <c r="N312" s="105">
        <f t="shared" si="1062"/>
        <v>710722.81441262527</v>
      </c>
      <c r="O312" s="105">
        <f t="shared" si="1062"/>
        <v>772743.4129904341</v>
      </c>
      <c r="P312" s="105">
        <f t="shared" si="1062"/>
        <v>836624.62952557718</v>
      </c>
      <c r="Q312" s="105">
        <f t="shared" si="1062"/>
        <v>902422.28255677456</v>
      </c>
      <c r="R312" s="105">
        <f t="shared" si="1062"/>
        <v>970193.86517890787</v>
      </c>
      <c r="S312" s="105">
        <f t="shared" si="1062"/>
        <v>1039998.5952797051</v>
      </c>
      <c r="T312" s="105">
        <f t="shared" si="1062"/>
        <v>1111897.4672835264</v>
      </c>
      <c r="U312" s="105">
        <f t="shared" si="1062"/>
        <v>1185953.3054474622</v>
      </c>
      <c r="V312" s="105">
        <f t="shared" si="1062"/>
        <v>1262230.8187563161</v>
      </c>
      <c r="W312" s="105">
        <f t="shared" si="1062"/>
        <v>1340796.6574644356</v>
      </c>
      <c r="X312" s="105">
        <f t="shared" si="1062"/>
        <v>1421719.4713337987</v>
      </c>
      <c r="Y312" s="105">
        <f t="shared" si="1062"/>
        <v>1505069.9696192427</v>
      </c>
      <c r="Z312" s="105">
        <f t="shared" si="1062"/>
        <v>1590920.9828532501</v>
      </c>
      <c r="AA312" s="105">
        <f t="shared" si="1062"/>
        <v>1679347.5264842778</v>
      </c>
      <c r="AB312" s="105">
        <f t="shared" si="1062"/>
        <v>1770426.8664242362</v>
      </c>
      <c r="AC312" s="105">
        <f t="shared" si="1062"/>
        <v>1864238.5865623935</v>
      </c>
      <c r="AD312" s="105">
        <f t="shared" si="1062"/>
        <v>1960864.6583046953</v>
      </c>
      <c r="AE312" s="105">
        <f t="shared" si="1062"/>
        <v>2259439.219988408</v>
      </c>
      <c r="AF312" s="105">
        <f t="shared" si="1062"/>
        <v>2566971.0185226323</v>
      </c>
      <c r="AG312" s="105">
        <f t="shared" si="1062"/>
        <v>2883728.7710128832</v>
      </c>
      <c r="AH312" s="105">
        <f t="shared" si="1062"/>
        <v>3209989.2560778419</v>
      </c>
      <c r="AI312" s="105">
        <f t="shared" si="1062"/>
        <v>3546037.5556947491</v>
      </c>
      <c r="AJ312" s="105">
        <f t="shared" si="1062"/>
        <v>3892167.3043001634</v>
      </c>
      <c r="AK312" s="105">
        <f t="shared" si="1062"/>
        <v>4248680.9453637404</v>
      </c>
      <c r="AL312" s="105">
        <f t="shared" si="1062"/>
        <v>4615889.9956592247</v>
      </c>
      <c r="AM312" s="105">
        <f t="shared" si="1062"/>
        <v>4994115.3174635731</v>
      </c>
      <c r="AN312" s="105">
        <f t="shared" si="1062"/>
        <v>5383687.3989220522</v>
      </c>
      <c r="AO312" s="105">
        <f t="shared" si="1062"/>
        <v>5918699.7241250305</v>
      </c>
      <c r="AP312" s="105">
        <f t="shared" si="1062"/>
        <v>6469762.4190840982</v>
      </c>
      <c r="AQ312" s="105">
        <f t="shared" si="1062"/>
        <v>7037356.9948919378</v>
      </c>
      <c r="AR312" s="105">
        <f t="shared" si="1062"/>
        <v>7621979.4079740122</v>
      </c>
      <c r="AS312" s="105">
        <f t="shared" si="1062"/>
        <v>8224140.493448549</v>
      </c>
      <c r="AT312" s="105">
        <f t="shared" si="1062"/>
        <v>8844366.4114873223</v>
      </c>
      <c r="AU312" s="105">
        <f t="shared" si="1062"/>
        <v>9483199.107067259</v>
      </c>
      <c r="AV312" s="105">
        <f t="shared" si="1062"/>
        <v>10141196.783514593</v>
      </c>
      <c r="AW312" s="105">
        <f t="shared" si="1062"/>
        <v>10818934.390255347</v>
      </c>
      <c r="AX312" s="105">
        <f t="shared" si="1062"/>
        <v>11517004.125198323</v>
      </c>
      <c r="AY312" s="105">
        <f t="shared" si="1062"/>
        <v>11517004.125198323</v>
      </c>
      <c r="AZ312" s="105">
        <f t="shared" si="1062"/>
        <v>11517004.125198323</v>
      </c>
    </row>
    <row r="313" spans="1:53">
      <c r="A313" s="87" t="s">
        <v>17</v>
      </c>
      <c r="C313" s="105">
        <f t="shared" si="1059"/>
        <v>30000</v>
      </c>
      <c r="D313" s="105">
        <f t="shared" si="1060"/>
        <v>60900</v>
      </c>
      <c r="E313" s="105">
        <f t="shared" si="1062"/>
        <v>92727</v>
      </c>
      <c r="F313" s="105">
        <f t="shared" si="1062"/>
        <v>125508.81</v>
      </c>
      <c r="G313" s="105">
        <f t="shared" si="1062"/>
        <v>159274.07430000001</v>
      </c>
      <c r="H313" s="105">
        <f t="shared" si="1062"/>
        <v>194052.29652900001</v>
      </c>
      <c r="I313" s="105">
        <f t="shared" si="1062"/>
        <v>229873.86542487002</v>
      </c>
      <c r="J313" s="105">
        <f t="shared" si="1062"/>
        <v>266770.08138761611</v>
      </c>
      <c r="K313" s="105">
        <f t="shared" si="1062"/>
        <v>297172.56334091892</v>
      </c>
      <c r="L313" s="105">
        <f t="shared" si="1062"/>
        <v>328487.11975282081</v>
      </c>
      <c r="M313" s="105">
        <f t="shared" si="1062"/>
        <v>360741.11285707977</v>
      </c>
      <c r="N313" s="105">
        <f t="shared" si="1062"/>
        <v>393962.72575446649</v>
      </c>
      <c r="O313" s="105">
        <f t="shared" si="1062"/>
        <v>428180.98703877477</v>
      </c>
      <c r="P313" s="105">
        <f t="shared" si="1062"/>
        <v>463425.79616161232</v>
      </c>
      <c r="Q313" s="105">
        <f t="shared" si="1062"/>
        <v>499727.94955813501</v>
      </c>
      <c r="R313" s="105">
        <f t="shared" si="1062"/>
        <v>537119.16755655338</v>
      </c>
      <c r="S313" s="105">
        <f t="shared" si="1062"/>
        <v>575632.12209492433</v>
      </c>
      <c r="T313" s="105">
        <f t="shared" si="1062"/>
        <v>615300.46526944637</v>
      </c>
      <c r="U313" s="105">
        <f t="shared" si="1062"/>
        <v>656158.85873920412</v>
      </c>
      <c r="V313" s="105">
        <f t="shared" si="1062"/>
        <v>698243.00401305454</v>
      </c>
      <c r="W313" s="105">
        <f t="shared" si="1062"/>
        <v>741589.67364512046</v>
      </c>
      <c r="X313" s="105">
        <f t="shared" si="1062"/>
        <v>786236.74336614844</v>
      </c>
      <c r="Y313" s="105">
        <f t="shared" si="1062"/>
        <v>832223.22517880728</v>
      </c>
      <c r="Z313" s="105">
        <f t="shared" si="1062"/>
        <v>879589.30144584586</v>
      </c>
      <c r="AA313" s="105">
        <f t="shared" si="1062"/>
        <v>928376.36000089557</v>
      </c>
      <c r="AB313" s="105">
        <f t="shared" si="1062"/>
        <v>978627.03031259682</v>
      </c>
      <c r="AC313" s="105">
        <f t="shared" si="1062"/>
        <v>1030385.2207336491</v>
      </c>
      <c r="AD313" s="105">
        <f t="shared" si="1062"/>
        <v>1083696.156867333</v>
      </c>
      <c r="AE313" s="105">
        <f t="shared" si="1062"/>
        <v>1251858.8410340219</v>
      </c>
      <c r="AF313" s="105">
        <f t="shared" si="1062"/>
        <v>1425066.4057257115</v>
      </c>
      <c r="AG313" s="105">
        <f t="shared" si="1062"/>
        <v>1603470.1973581517</v>
      </c>
      <c r="AH313" s="105">
        <f t="shared" si="1062"/>
        <v>1787226.1027395651</v>
      </c>
      <c r="AI313" s="105">
        <f t="shared" si="1062"/>
        <v>1976494.6852824208</v>
      </c>
      <c r="AJ313" s="105">
        <f t="shared" si="1062"/>
        <v>2171441.3253015624</v>
      </c>
      <c r="AK313" s="105">
        <f t="shared" si="1062"/>
        <v>2372236.3645212781</v>
      </c>
      <c r="AL313" s="105">
        <f t="shared" si="1062"/>
        <v>2579055.2549175853</v>
      </c>
      <c r="AM313" s="105">
        <f t="shared" si="1062"/>
        <v>2792078.7120257816</v>
      </c>
      <c r="AN313" s="105">
        <f t="shared" si="1062"/>
        <v>3011492.8728472241</v>
      </c>
      <c r="AO313" s="105">
        <f t="shared" si="1062"/>
        <v>3311284.2619695826</v>
      </c>
      <c r="AP313" s="105">
        <f t="shared" si="1062"/>
        <v>3620069.3927656119</v>
      </c>
      <c r="AQ313" s="105">
        <f t="shared" si="1062"/>
        <v>3938118.0774855218</v>
      </c>
      <c r="AR313" s="105">
        <f t="shared" si="1062"/>
        <v>4265708.2227470288</v>
      </c>
      <c r="AS313" s="105">
        <f t="shared" si="1062"/>
        <v>4603126.0723663811</v>
      </c>
      <c r="AT313" s="105">
        <f t="shared" si="1062"/>
        <v>4950666.4574743146</v>
      </c>
      <c r="AU313" s="105">
        <f t="shared" si="1062"/>
        <v>5308633.0541354856</v>
      </c>
      <c r="AV313" s="105">
        <f t="shared" si="1062"/>
        <v>5677338.6486964915</v>
      </c>
      <c r="AW313" s="105">
        <f t="shared" si="1062"/>
        <v>6057105.4110943284</v>
      </c>
      <c r="AX313" s="105">
        <f t="shared" si="1062"/>
        <v>6448265.1763641005</v>
      </c>
      <c r="AY313" s="105">
        <f t="shared" si="1062"/>
        <v>6448265.1763641005</v>
      </c>
      <c r="AZ313" s="105">
        <f t="shared" si="1062"/>
        <v>6448265.1763641005</v>
      </c>
    </row>
    <row r="314" spans="1:53">
      <c r="A314" s="87" t="s">
        <v>18</v>
      </c>
      <c r="C314" s="105">
        <f t="shared" si="1059"/>
        <v>78000</v>
      </c>
      <c r="D314" s="105">
        <f t="shared" si="1060"/>
        <v>158340</v>
      </c>
      <c r="E314" s="105">
        <f t="shared" si="1062"/>
        <v>241090.2</v>
      </c>
      <c r="F314" s="105">
        <f t="shared" si="1062"/>
        <v>326322.90600000002</v>
      </c>
      <c r="G314" s="105">
        <f t="shared" si="1062"/>
        <v>414112.59318000003</v>
      </c>
      <c r="H314" s="105">
        <f t="shared" si="1062"/>
        <v>504535.97097540007</v>
      </c>
      <c r="I314" s="105">
        <f t="shared" si="1062"/>
        <v>597672.05010466208</v>
      </c>
      <c r="J314" s="105">
        <f t="shared" si="1062"/>
        <v>693602.21160780196</v>
      </c>
      <c r="K314" s="105">
        <f t="shared" si="1062"/>
        <v>771508.5716131404</v>
      </c>
      <c r="L314" s="105">
        <f t="shared" si="1062"/>
        <v>851752.12241863902</v>
      </c>
      <c r="M314" s="105">
        <f t="shared" si="1062"/>
        <v>934402.97974830249</v>
      </c>
      <c r="N314" s="105">
        <f t="shared" si="1062"/>
        <v>1019533.3627978559</v>
      </c>
      <c r="O314" s="105">
        <f t="shared" si="1062"/>
        <v>1107217.6573388958</v>
      </c>
      <c r="P314" s="105">
        <f t="shared" si="1062"/>
        <v>1197532.480716167</v>
      </c>
      <c r="Q314" s="105">
        <f t="shared" ref="E314:AZ316" si="1063">P314+Q220</f>
        <v>1290556.7487947564</v>
      </c>
      <c r="R314" s="105">
        <f t="shared" si="1063"/>
        <v>1386371.7449157033</v>
      </c>
      <c r="S314" s="105">
        <f t="shared" si="1063"/>
        <v>1485061.1909202789</v>
      </c>
      <c r="T314" s="105">
        <f t="shared" si="1063"/>
        <v>1586711.3203049917</v>
      </c>
      <c r="U314" s="105">
        <f t="shared" si="1063"/>
        <v>1691410.9535712458</v>
      </c>
      <c r="V314" s="105">
        <f t="shared" si="1063"/>
        <v>1799251.5758354876</v>
      </c>
      <c r="W314" s="105">
        <f t="shared" si="1063"/>
        <v>1910327.4167676566</v>
      </c>
      <c r="X314" s="105">
        <f t="shared" si="1063"/>
        <v>2024735.5329277907</v>
      </c>
      <c r="Y314" s="105">
        <f t="shared" si="1063"/>
        <v>2142575.8925727289</v>
      </c>
      <c r="Z314" s="105">
        <f t="shared" si="1063"/>
        <v>2263951.4630070152</v>
      </c>
      <c r="AA314" s="105">
        <f t="shared" si="1063"/>
        <v>2388968.30055433</v>
      </c>
      <c r="AB314" s="105">
        <f t="shared" si="1063"/>
        <v>2517735.6432280643</v>
      </c>
      <c r="AC314" s="105">
        <f t="shared" si="1063"/>
        <v>2650366.0061820108</v>
      </c>
      <c r="AD314" s="105">
        <f t="shared" si="1063"/>
        <v>2786975.2800245755</v>
      </c>
      <c r="AE314" s="105">
        <f t="shared" si="1063"/>
        <v>3212529.8277117065</v>
      </c>
      <c r="AF314" s="105">
        <f t="shared" si="1063"/>
        <v>3650851.0118294517</v>
      </c>
      <c r="AG314" s="105">
        <f t="shared" si="1063"/>
        <v>4102321.8314707289</v>
      </c>
      <c r="AH314" s="105">
        <f t="shared" si="1063"/>
        <v>4567336.7757012444</v>
      </c>
      <c r="AI314" s="105">
        <f t="shared" si="1063"/>
        <v>5046302.1682586754</v>
      </c>
      <c r="AJ314" s="105">
        <f t="shared" si="1063"/>
        <v>5539636.5225928295</v>
      </c>
      <c r="AK314" s="105">
        <f t="shared" si="1063"/>
        <v>6047770.9075570079</v>
      </c>
      <c r="AL314" s="105">
        <f t="shared" si="1063"/>
        <v>6571149.3240701118</v>
      </c>
      <c r="AM314" s="105">
        <f t="shared" si="1063"/>
        <v>7110229.0930786086</v>
      </c>
      <c r="AN314" s="105">
        <f t="shared" si="1063"/>
        <v>7665481.2551573608</v>
      </c>
      <c r="AO314" s="105">
        <f t="shared" si="1063"/>
        <v>8426490.1660064235</v>
      </c>
      <c r="AP314" s="105">
        <f t="shared" si="1063"/>
        <v>9210329.3441809583</v>
      </c>
      <c r="AQ314" s="105">
        <f t="shared" si="1063"/>
        <v>10017683.69770073</v>
      </c>
      <c r="AR314" s="105">
        <f t="shared" si="1063"/>
        <v>10849258.681826094</v>
      </c>
      <c r="AS314" s="105">
        <f t="shared" si="1063"/>
        <v>11705780.915475219</v>
      </c>
      <c r="AT314" s="105">
        <f t="shared" si="1063"/>
        <v>12587998.81613382</v>
      </c>
      <c r="AU314" s="105">
        <f t="shared" si="1063"/>
        <v>13496683.253812177</v>
      </c>
      <c r="AV314" s="105">
        <f t="shared" si="1063"/>
        <v>14432628.224620886</v>
      </c>
      <c r="AW314" s="105">
        <f t="shared" si="1063"/>
        <v>15396651.544553855</v>
      </c>
      <c r="AX314" s="105">
        <f t="shared" si="1063"/>
        <v>16389595.564084815</v>
      </c>
      <c r="AY314" s="105">
        <f t="shared" si="1063"/>
        <v>16389595.564084815</v>
      </c>
      <c r="AZ314" s="105">
        <f t="shared" si="1063"/>
        <v>16389595.564084815</v>
      </c>
    </row>
    <row r="315" spans="1:53">
      <c r="A315" s="87" t="s">
        <v>19</v>
      </c>
      <c r="C315" s="105">
        <f t="shared" si="1059"/>
        <v>121500</v>
      </c>
      <c r="D315" s="105">
        <f t="shared" si="1060"/>
        <v>246645</v>
      </c>
      <c r="E315" s="105">
        <f t="shared" si="1063"/>
        <v>375544.35</v>
      </c>
      <c r="F315" s="105">
        <f t="shared" si="1063"/>
        <v>508310.68050000002</v>
      </c>
      <c r="G315" s="105">
        <f t="shared" si="1063"/>
        <v>645060.00091499998</v>
      </c>
      <c r="H315" s="105">
        <f t="shared" si="1063"/>
        <v>785911.80094245006</v>
      </c>
      <c r="I315" s="105">
        <f t="shared" si="1063"/>
        <v>930989.15497072355</v>
      </c>
      <c r="J315" s="105">
        <f t="shared" si="1063"/>
        <v>1080418.8296198454</v>
      </c>
      <c r="K315" s="105">
        <f t="shared" si="1063"/>
        <v>1203928.9125551379</v>
      </c>
      <c r="L315" s="105">
        <f t="shared" si="1063"/>
        <v>1331144.2979784892</v>
      </c>
      <c r="M315" s="105">
        <f t="shared" si="1063"/>
        <v>1462176.1449645411</v>
      </c>
      <c r="N315" s="105">
        <f t="shared" si="1063"/>
        <v>1597138.9473601745</v>
      </c>
      <c r="O315" s="105">
        <f t="shared" si="1063"/>
        <v>1736150.633827677</v>
      </c>
      <c r="P315" s="105">
        <f t="shared" si="1063"/>
        <v>1879332.6708892046</v>
      </c>
      <c r="Q315" s="105">
        <f t="shared" si="1063"/>
        <v>2026810.1690625781</v>
      </c>
      <c r="R315" s="105">
        <f t="shared" si="1063"/>
        <v>2178711.9921811526</v>
      </c>
      <c r="S315" s="105">
        <f t="shared" si="1063"/>
        <v>2335170.8699932843</v>
      </c>
      <c r="T315" s="105">
        <f t="shared" si="1063"/>
        <v>2496323.5141397803</v>
      </c>
      <c r="U315" s="105">
        <f t="shared" si="1063"/>
        <v>2662310.7376106712</v>
      </c>
      <c r="V315" s="105">
        <f t="shared" si="1063"/>
        <v>2833277.5777856885</v>
      </c>
      <c r="W315" s="105">
        <f t="shared" si="1063"/>
        <v>3009373.4231659565</v>
      </c>
      <c r="X315" s="105">
        <f t="shared" si="1063"/>
        <v>3190752.1439076327</v>
      </c>
      <c r="Y315" s="105">
        <f t="shared" si="1063"/>
        <v>3377572.226271559</v>
      </c>
      <c r="Z315" s="105">
        <f t="shared" si="1063"/>
        <v>3569996.911106403</v>
      </c>
      <c r="AA315" s="105">
        <f t="shared" si="1063"/>
        <v>3768194.3364862925</v>
      </c>
      <c r="AB315" s="105">
        <f t="shared" si="1063"/>
        <v>3972337.6846275786</v>
      </c>
      <c r="AC315" s="105">
        <f t="shared" si="1063"/>
        <v>4182605.3332131035</v>
      </c>
      <c r="AD315" s="105">
        <f t="shared" si="1063"/>
        <v>4399181.0112561937</v>
      </c>
      <c r="AE315" s="105">
        <f t="shared" si="1063"/>
        <v>5068399.856409343</v>
      </c>
      <c r="AF315" s="105">
        <f t="shared" si="1063"/>
        <v>5757695.2669170871</v>
      </c>
      <c r="AG315" s="105">
        <f t="shared" si="1063"/>
        <v>6467669.5397400633</v>
      </c>
      <c r="AH315" s="105">
        <f t="shared" si="1063"/>
        <v>7198943.0407477291</v>
      </c>
      <c r="AI315" s="105">
        <f t="shared" si="1063"/>
        <v>7952154.7467856249</v>
      </c>
      <c r="AJ315" s="105">
        <f t="shared" si="1063"/>
        <v>8727962.804004658</v>
      </c>
      <c r="AK315" s="105">
        <f t="shared" si="1063"/>
        <v>9527045.1029402614</v>
      </c>
      <c r="AL315" s="105">
        <f t="shared" si="1063"/>
        <v>10350099.870843932</v>
      </c>
      <c r="AM315" s="105">
        <f t="shared" si="1063"/>
        <v>11197846.281784713</v>
      </c>
      <c r="AN315" s="105">
        <f t="shared" si="1063"/>
        <v>12071025.085053718</v>
      </c>
      <c r="AO315" s="105">
        <f t="shared" si="1063"/>
        <v>13270190.641543152</v>
      </c>
      <c r="AP315" s="105">
        <f t="shared" si="1063"/>
        <v>14505331.164727269</v>
      </c>
      <c r="AQ315" s="105">
        <f t="shared" si="1063"/>
        <v>15777525.903606908</v>
      </c>
      <c r="AR315" s="105">
        <f t="shared" si="1063"/>
        <v>17087886.484652936</v>
      </c>
      <c r="AS315" s="105">
        <f t="shared" si="1063"/>
        <v>18437557.883130345</v>
      </c>
      <c r="AT315" s="105">
        <f t="shared" si="1063"/>
        <v>19827719.42356208</v>
      </c>
      <c r="AU315" s="105">
        <f t="shared" si="1063"/>
        <v>21259585.810206763</v>
      </c>
      <c r="AV315" s="105">
        <f t="shared" si="1063"/>
        <v>22734408.188450791</v>
      </c>
      <c r="AW315" s="105">
        <f t="shared" si="1063"/>
        <v>24253475.238042139</v>
      </c>
      <c r="AX315" s="105">
        <f t="shared" si="1063"/>
        <v>25818114.299121227</v>
      </c>
      <c r="AY315" s="105">
        <f t="shared" si="1063"/>
        <v>25818114.299121227</v>
      </c>
      <c r="AZ315" s="105">
        <f t="shared" si="1063"/>
        <v>25818114.299121227</v>
      </c>
    </row>
    <row r="316" spans="1:53">
      <c r="A316" s="87" t="s">
        <v>20</v>
      </c>
      <c r="C316" s="105">
        <f t="shared" si="1059"/>
        <v>36000</v>
      </c>
      <c r="D316" s="105">
        <f t="shared" si="1060"/>
        <v>73080</v>
      </c>
      <c r="E316" s="105">
        <f t="shared" si="1063"/>
        <v>111272.4</v>
      </c>
      <c r="F316" s="105">
        <f t="shared" si="1063"/>
        <v>150610.57199999999</v>
      </c>
      <c r="G316" s="105">
        <f t="shared" si="1063"/>
        <v>191128.88915999999</v>
      </c>
      <c r="H316" s="105">
        <f t="shared" si="1063"/>
        <v>232862.75583479999</v>
      </c>
      <c r="I316" s="105">
        <f t="shared" si="1063"/>
        <v>275848.63850984396</v>
      </c>
      <c r="J316" s="105">
        <f t="shared" si="1063"/>
        <v>320124.0976651393</v>
      </c>
      <c r="K316" s="105">
        <f t="shared" si="1063"/>
        <v>356227.04498468636</v>
      </c>
      <c r="L316" s="105">
        <f t="shared" si="1063"/>
        <v>393413.08072381985</v>
      </c>
      <c r="M316" s="105">
        <f t="shared" si="1063"/>
        <v>431714.69753512734</v>
      </c>
      <c r="N316" s="105">
        <f t="shared" si="1063"/>
        <v>471165.36285077408</v>
      </c>
      <c r="O316" s="105">
        <f t="shared" si="1063"/>
        <v>511799.5481258902</v>
      </c>
      <c r="P316" s="105">
        <f t="shared" si="1063"/>
        <v>553652.75895925984</v>
      </c>
      <c r="Q316" s="105">
        <f t="shared" si="1063"/>
        <v>596761.56611763057</v>
      </c>
      <c r="R316" s="105">
        <f t="shared" si="1063"/>
        <v>641163.63749075239</v>
      </c>
      <c r="S316" s="105">
        <f t="shared" si="1063"/>
        <v>686897.77100506786</v>
      </c>
      <c r="T316" s="105">
        <f t="shared" si="1063"/>
        <v>734003.9285248128</v>
      </c>
      <c r="U316" s="105">
        <f t="shared" si="1063"/>
        <v>782523.27077015012</v>
      </c>
      <c r="V316" s="105">
        <f t="shared" si="1063"/>
        <v>832498.19328284753</v>
      </c>
      <c r="W316" s="105">
        <f t="shared" si="1063"/>
        <v>883972.36347092583</v>
      </c>
      <c r="X316" s="105">
        <f t="shared" si="1063"/>
        <v>936990.75876464648</v>
      </c>
      <c r="Y316" s="105">
        <f t="shared" si="1063"/>
        <v>991599.70591717877</v>
      </c>
      <c r="Z316" s="105">
        <f t="shared" si="1063"/>
        <v>1047846.921484287</v>
      </c>
      <c r="AA316" s="105">
        <f t="shared" si="1063"/>
        <v>1105781.5535184084</v>
      </c>
      <c r="AB316" s="105">
        <f t="shared" si="1063"/>
        <v>1165454.2245135535</v>
      </c>
      <c r="AC316" s="105">
        <f t="shared" si="1063"/>
        <v>1226917.0756385531</v>
      </c>
      <c r="AD316" s="105">
        <f t="shared" si="1063"/>
        <v>1290223.8122973028</v>
      </c>
      <c r="AE316" s="105">
        <f t="shared" si="1063"/>
        <v>1489273.5200864447</v>
      </c>
      <c r="AF316" s="105">
        <f t="shared" si="1063"/>
        <v>1694294.7191092609</v>
      </c>
      <c r="AG316" s="105">
        <f t="shared" si="1063"/>
        <v>1905466.5541027617</v>
      </c>
      <c r="AH316" s="105">
        <f t="shared" si="1063"/>
        <v>2122973.5441460675</v>
      </c>
      <c r="AI316" s="105">
        <f t="shared" si="1063"/>
        <v>2347005.7438906725</v>
      </c>
      <c r="AJ316" s="105">
        <f t="shared" si="1063"/>
        <v>2577758.9096276155</v>
      </c>
      <c r="AK316" s="105">
        <f t="shared" si="1063"/>
        <v>2815434.6703366665</v>
      </c>
      <c r="AL316" s="105">
        <f t="shared" si="1063"/>
        <v>3060240.7038669894</v>
      </c>
      <c r="AM316" s="105">
        <f t="shared" si="1063"/>
        <v>3312390.9184032218</v>
      </c>
      <c r="AN316" s="105">
        <f t="shared" si="1063"/>
        <v>3572105.6393755414</v>
      </c>
      <c r="AO316" s="105">
        <f t="shared" si="1063"/>
        <v>3931855.3063223716</v>
      </c>
      <c r="AP316" s="105">
        <f t="shared" si="1063"/>
        <v>4302397.4632776063</v>
      </c>
      <c r="AQ316" s="105">
        <f t="shared" si="1063"/>
        <v>4684055.8849414987</v>
      </c>
      <c r="AR316" s="105">
        <f t="shared" si="1063"/>
        <v>5077164.0592553075</v>
      </c>
      <c r="AS316" s="105">
        <f t="shared" si="1063"/>
        <v>5482065.478798531</v>
      </c>
      <c r="AT316" s="105">
        <f t="shared" si="1063"/>
        <v>5899113.9409280512</v>
      </c>
      <c r="AU316" s="105">
        <f t="shared" si="1063"/>
        <v>6328673.8569214568</v>
      </c>
      <c r="AV316" s="105">
        <f t="shared" si="1063"/>
        <v>6771120.5703946641</v>
      </c>
      <c r="AW316" s="105">
        <f t="shared" si="1063"/>
        <v>7226840.6852720678</v>
      </c>
      <c r="AX316" s="105">
        <f t="shared" si="1063"/>
        <v>7696232.403595794</v>
      </c>
      <c r="AY316" s="105">
        <f t="shared" si="1063"/>
        <v>7696232.403595794</v>
      </c>
      <c r="AZ316" s="105">
        <f t="shared" si="1063"/>
        <v>7696232.403595794</v>
      </c>
    </row>
    <row r="317" spans="1:53">
      <c r="A317" s="88" t="s">
        <v>116</v>
      </c>
      <c r="B317" s="90"/>
      <c r="C317" s="97">
        <f>SUM(C298:C316)</f>
        <v>4462500</v>
      </c>
      <c r="D317" s="97">
        <f t="shared" ref="D317:AX317" si="1064">SUM(D298:D316)</f>
        <v>9058875</v>
      </c>
      <c r="E317" s="97">
        <f t="shared" si="1064"/>
        <v>13793141.250000002</v>
      </c>
      <c r="F317" s="97">
        <f t="shared" si="1064"/>
        <v>18669435.487499997</v>
      </c>
      <c r="G317" s="97">
        <f t="shared" si="1064"/>
        <v>23692018.552124999</v>
      </c>
      <c r="H317" s="97">
        <f t="shared" si="1064"/>
        <v>28865279.108688753</v>
      </c>
      <c r="I317" s="97">
        <f t="shared" si="1064"/>
        <v>34193737.481949419</v>
      </c>
      <c r="J317" s="97">
        <f t="shared" si="1064"/>
        <v>39682049.606407888</v>
      </c>
      <c r="K317" s="97">
        <f t="shared" si="1064"/>
        <v>44208219.107205845</v>
      </c>
      <c r="L317" s="97">
        <f t="shared" si="1064"/>
        <v>48870173.693027742</v>
      </c>
      <c r="M317" s="97">
        <f t="shared" si="1064"/>
        <v>53671986.916424282</v>
      </c>
      <c r="N317" s="97">
        <f t="shared" si="1064"/>
        <v>58617854.536522731</v>
      </c>
      <c r="O317" s="97">
        <f t="shared" si="1064"/>
        <v>63712098.185224138</v>
      </c>
      <c r="P317" s="97">
        <f t="shared" si="1064"/>
        <v>68959169.143386602</v>
      </c>
      <c r="Q317" s="97">
        <f t="shared" si="1064"/>
        <v>74363652.230293885</v>
      </c>
      <c r="R317" s="97">
        <f t="shared" si="1064"/>
        <v>79930269.809808433</v>
      </c>
      <c r="S317" s="97">
        <f t="shared" si="1064"/>
        <v>85663885.91670841</v>
      </c>
      <c r="T317" s="97">
        <f t="shared" si="1064"/>
        <v>91569510.506815374</v>
      </c>
      <c r="U317" s="97">
        <f t="shared" si="1064"/>
        <v>97652303.834625512</v>
      </c>
      <c r="V317" s="97">
        <f t="shared" si="1064"/>
        <v>103917580.96227002</v>
      </c>
      <c r="W317" s="97">
        <f t="shared" si="1064"/>
        <v>110370816.40374386</v>
      </c>
      <c r="X317" s="97">
        <f t="shared" si="1064"/>
        <v>117017648.90846188</v>
      </c>
      <c r="Y317" s="97">
        <f t="shared" si="1064"/>
        <v>123863886.38832143</v>
      </c>
      <c r="Z317" s="97">
        <f t="shared" si="1064"/>
        <v>130915510.99257681</v>
      </c>
      <c r="AA317" s="97">
        <f t="shared" si="1064"/>
        <v>138178684.33495986</v>
      </c>
      <c r="AB317" s="97">
        <f t="shared" si="1064"/>
        <v>145659752.87761438</v>
      </c>
      <c r="AC317" s="97">
        <f t="shared" si="1064"/>
        <v>153365253.47654849</v>
      </c>
      <c r="AD317" s="97">
        <f t="shared" si="1064"/>
        <v>161301919.09345073</v>
      </c>
      <c r="AE317" s="97">
        <f t="shared" si="1064"/>
        <v>172448702.7296426</v>
      </c>
      <c r="AF317" s="97">
        <f t="shared" si="1064"/>
        <v>183929889.87492031</v>
      </c>
      <c r="AG317" s="97">
        <f t="shared" si="1064"/>
        <v>195755512.63455635</v>
      </c>
      <c r="AH317" s="97">
        <f t="shared" si="1064"/>
        <v>207935904.07698157</v>
      </c>
      <c r="AI317" s="97">
        <f t="shared" si="1064"/>
        <v>220481707.26267934</v>
      </c>
      <c r="AJ317" s="97">
        <f t="shared" si="1064"/>
        <v>233403884.5439482</v>
      </c>
      <c r="AK317" s="97">
        <f t="shared" si="1064"/>
        <v>246713727.14365503</v>
      </c>
      <c r="AL317" s="97">
        <f t="shared" si="1064"/>
        <v>260422865.02135316</v>
      </c>
      <c r="AM317" s="97">
        <f t="shared" si="1064"/>
        <v>274543277.03538215</v>
      </c>
      <c r="AN317" s="97">
        <f t="shared" si="1064"/>
        <v>289087301.40983212</v>
      </c>
      <c r="AO317" s="97">
        <f t="shared" si="1064"/>
        <v>306069330.55980933</v>
      </c>
      <c r="AP317" s="97">
        <f t="shared" si="1064"/>
        <v>323560820.58428591</v>
      </c>
      <c r="AQ317" s="97">
        <f t="shared" si="1064"/>
        <v>341577055.30949688</v>
      </c>
      <c r="AR317" s="97">
        <f t="shared" si="1064"/>
        <v>360133777.07646412</v>
      </c>
      <c r="AS317" s="97">
        <f t="shared" si="1064"/>
        <v>379247200.49644035</v>
      </c>
      <c r="AT317" s="97">
        <f t="shared" si="1064"/>
        <v>398934026.61901587</v>
      </c>
      <c r="AU317" s="97">
        <f t="shared" si="1064"/>
        <v>419211457.52526873</v>
      </c>
      <c r="AV317" s="97">
        <f t="shared" si="1064"/>
        <v>440097211.35870898</v>
      </c>
      <c r="AW317" s="97">
        <f t="shared" si="1064"/>
        <v>461609537.80715263</v>
      </c>
      <c r="AX317" s="97">
        <f t="shared" si="1064"/>
        <v>483767234.04904956</v>
      </c>
      <c r="AY317" s="97">
        <f>SUM(AY298:AY316)</f>
        <v>483767234.04904956</v>
      </c>
      <c r="AZ317" s="97">
        <f>SUM(AZ298:AZ316)</f>
        <v>483767234.04904956</v>
      </c>
      <c r="BA317" s="100">
        <f>SUM(BA298:BA316)</f>
        <v>0</v>
      </c>
    </row>
    <row r="319" spans="1:53">
      <c r="A319" s="2" t="s">
        <v>89</v>
      </c>
    </row>
    <row r="320" spans="1:53">
      <c r="A320" s="4" t="s">
        <v>0</v>
      </c>
      <c r="B320" s="4"/>
      <c r="C320" s="125">
        <v>1</v>
      </c>
      <c r="D320" s="125">
        <v>2</v>
      </c>
      <c r="E320" s="13">
        <v>3</v>
      </c>
      <c r="F320" s="13">
        <f>E320+1</f>
        <v>4</v>
      </c>
      <c r="G320" s="13">
        <f t="shared" ref="G320" si="1065">F320+1</f>
        <v>5</v>
      </c>
      <c r="H320" s="13">
        <f t="shared" ref="H320" si="1066">G320+1</f>
        <v>6</v>
      </c>
      <c r="I320" s="13">
        <f t="shared" ref="I320" si="1067">H320+1</f>
        <v>7</v>
      </c>
      <c r="J320" s="13">
        <f t="shared" ref="J320" si="1068">I320+1</f>
        <v>8</v>
      </c>
      <c r="K320" s="13">
        <f t="shared" ref="K320" si="1069">J320+1</f>
        <v>9</v>
      </c>
      <c r="L320" s="13">
        <f t="shared" ref="L320" si="1070">K320+1</f>
        <v>10</v>
      </c>
      <c r="M320" s="13">
        <f t="shared" ref="M320" si="1071">L320+1</f>
        <v>11</v>
      </c>
      <c r="N320" s="13">
        <f t="shared" ref="N320" si="1072">M320+1</f>
        <v>12</v>
      </c>
      <c r="O320" s="13">
        <f t="shared" ref="O320" si="1073">N320+1</f>
        <v>13</v>
      </c>
      <c r="P320" s="13">
        <f t="shared" ref="P320" si="1074">O320+1</f>
        <v>14</v>
      </c>
      <c r="Q320" s="13">
        <f t="shared" ref="Q320" si="1075">P320+1</f>
        <v>15</v>
      </c>
      <c r="R320" s="13">
        <f t="shared" ref="R320" si="1076">Q320+1</f>
        <v>16</v>
      </c>
      <c r="S320" s="13">
        <f t="shared" ref="S320" si="1077">R320+1</f>
        <v>17</v>
      </c>
      <c r="T320" s="13">
        <f t="shared" ref="T320" si="1078">S320+1</f>
        <v>18</v>
      </c>
      <c r="U320" s="13">
        <f t="shared" ref="U320" si="1079">T320+1</f>
        <v>19</v>
      </c>
      <c r="V320" s="13">
        <f t="shared" ref="V320" si="1080">U320+1</f>
        <v>20</v>
      </c>
      <c r="W320" s="13">
        <f t="shared" ref="W320" si="1081">V320+1</f>
        <v>21</v>
      </c>
      <c r="X320" s="13">
        <f t="shared" ref="X320" si="1082">W320+1</f>
        <v>22</v>
      </c>
      <c r="Y320" s="13">
        <f t="shared" ref="Y320" si="1083">X320+1</f>
        <v>23</v>
      </c>
      <c r="Z320" s="13">
        <f t="shared" ref="Z320" si="1084">Y320+1</f>
        <v>24</v>
      </c>
      <c r="AA320" s="13">
        <f>Z320+1</f>
        <v>25</v>
      </c>
      <c r="AB320" s="13">
        <f t="shared" ref="AB320" si="1085">AA320+1</f>
        <v>26</v>
      </c>
      <c r="AC320" s="13">
        <f t="shared" ref="AC320" si="1086">AB320+1</f>
        <v>27</v>
      </c>
      <c r="AD320" s="13">
        <f t="shared" ref="AD320" si="1087">AC320+1</f>
        <v>28</v>
      </c>
      <c r="AE320" s="13">
        <f t="shared" ref="AE320" si="1088">AD320+1</f>
        <v>29</v>
      </c>
      <c r="AF320" s="13">
        <f t="shared" ref="AF320" si="1089">AE320+1</f>
        <v>30</v>
      </c>
      <c r="AG320" s="13">
        <f t="shared" ref="AG320" si="1090">AF320+1</f>
        <v>31</v>
      </c>
      <c r="AH320" s="13">
        <f t="shared" ref="AH320" si="1091">AG320+1</f>
        <v>32</v>
      </c>
      <c r="AI320" s="13">
        <f t="shared" ref="AI320" si="1092">AH320+1</f>
        <v>33</v>
      </c>
      <c r="AJ320" s="13">
        <f t="shared" ref="AJ320" si="1093">AI320+1</f>
        <v>34</v>
      </c>
      <c r="AK320" s="13">
        <f t="shared" ref="AK320" si="1094">AJ320+1</f>
        <v>35</v>
      </c>
      <c r="AL320" s="13">
        <f t="shared" ref="AL320" si="1095">AK320+1</f>
        <v>36</v>
      </c>
      <c r="AM320" s="13">
        <f t="shared" ref="AM320" si="1096">AL320+1</f>
        <v>37</v>
      </c>
      <c r="AN320" s="13">
        <f t="shared" ref="AN320" si="1097">AM320+1</f>
        <v>38</v>
      </c>
      <c r="AO320" s="13">
        <f t="shared" ref="AO320" si="1098">AN320+1</f>
        <v>39</v>
      </c>
      <c r="AP320" s="13">
        <f t="shared" ref="AP320" si="1099">AO320+1</f>
        <v>40</v>
      </c>
      <c r="AQ320" s="13">
        <f t="shared" ref="AQ320" si="1100">AP320+1</f>
        <v>41</v>
      </c>
      <c r="AR320" s="13">
        <f t="shared" ref="AR320" si="1101">AQ320+1</f>
        <v>42</v>
      </c>
      <c r="AS320" s="13">
        <f t="shared" ref="AS320" si="1102">AR320+1</f>
        <v>43</v>
      </c>
      <c r="AT320" s="13">
        <f t="shared" ref="AT320" si="1103">AS320+1</f>
        <v>44</v>
      </c>
      <c r="AU320" s="13">
        <f t="shared" ref="AU320" si="1104">AT320+1</f>
        <v>45</v>
      </c>
      <c r="AV320" s="13">
        <f t="shared" ref="AV320" si="1105">AU320+1</f>
        <v>46</v>
      </c>
      <c r="AW320" s="13">
        <f t="shared" ref="AW320" si="1106">AV320+1</f>
        <v>47</v>
      </c>
      <c r="AX320" s="13">
        <f t="shared" ref="AX320" si="1107">AW320+1</f>
        <v>48</v>
      </c>
      <c r="AY320" s="13">
        <v>49</v>
      </c>
      <c r="AZ320" s="13">
        <v>50</v>
      </c>
    </row>
    <row r="321" spans="1:52">
      <c r="A321" s="87" t="s">
        <v>2</v>
      </c>
      <c r="C321" s="105">
        <f>C227</f>
        <v>0</v>
      </c>
      <c r="D321" s="105">
        <f>C321+D227</f>
        <v>0</v>
      </c>
      <c r="E321" s="105">
        <f t="shared" ref="E321:AZ321" si="1108">D321+E227</f>
        <v>0</v>
      </c>
      <c r="F321" s="105">
        <f t="shared" si="1108"/>
        <v>42288.534899999999</v>
      </c>
      <c r="G321" s="105">
        <f t="shared" si="1108"/>
        <v>129402.916794</v>
      </c>
      <c r="H321" s="105">
        <f t="shared" si="1108"/>
        <v>263994.63682022999</v>
      </c>
      <c r="I321" s="105">
        <f t="shared" si="1108"/>
        <v>448833.93232291925</v>
      </c>
      <c r="J321" s="105">
        <f t="shared" si="1108"/>
        <v>686814.52528263163</v>
      </c>
      <c r="K321" s="105">
        <f t="shared" si="1108"/>
        <v>980958.53818083613</v>
      </c>
      <c r="L321" s="105">
        <f t="shared" si="1108"/>
        <v>1334421.5936801785</v>
      </c>
      <c r="M321" s="105">
        <f t="shared" si="1108"/>
        <v>1750498.1047251187</v>
      </c>
      <c r="N321" s="105">
        <f t="shared" si="1108"/>
        <v>2221968.1610938651</v>
      </c>
      <c r="O321" s="105">
        <f t="shared" si="1108"/>
        <v>2751780.9066459052</v>
      </c>
      <c r="P321" s="105">
        <f t="shared" si="1108"/>
        <v>3343012.5796815054</v>
      </c>
      <c r="Q321" s="105">
        <f t="shared" si="1108"/>
        <v>3998871.484378682</v>
      </c>
      <c r="R321" s="105">
        <f t="shared" si="1108"/>
        <v>4722703.1461313972</v>
      </c>
      <c r="S321" s="105">
        <f t="shared" si="1108"/>
        <v>5517995.6573487567</v>
      </c>
      <c r="T321" s="105">
        <f t="shared" si="1108"/>
        <v>6388385.2205030611</v>
      </c>
      <c r="U321" s="105">
        <f t="shared" si="1108"/>
        <v>7337661.8954504319</v>
      </c>
      <c r="V321" s="105">
        <f t="shared" si="1108"/>
        <v>8369775.5582916141</v>
      </c>
      <c r="W321" s="105">
        <f t="shared" si="1108"/>
        <v>9488842.0792927835</v>
      </c>
      <c r="X321" s="105">
        <f t="shared" si="1108"/>
        <v>10699149.727646982</v>
      </c>
      <c r="Y321" s="105">
        <f t="shared" si="1108"/>
        <v>12005165.811126491</v>
      </c>
      <c r="Z321" s="105">
        <f t="shared" si="1108"/>
        <v>13411543.55895531</v>
      </c>
      <c r="AA321" s="105">
        <f t="shared" si="1108"/>
        <v>14923129.256519267</v>
      </c>
      <c r="AB321" s="105">
        <f t="shared" si="1108"/>
        <v>16544969.640829423</v>
      </c>
      <c r="AC321" s="105">
        <f t="shared" si="1108"/>
        <v>18282319.565962743</v>
      </c>
      <c r="AD321" s="105">
        <f t="shared" si="1108"/>
        <v>20140649.948022738</v>
      </c>
      <c r="AE321" s="105">
        <f t="shared" si="1108"/>
        <v>22125655.999492388</v>
      </c>
      <c r="AF321" s="105">
        <f t="shared" si="1108"/>
        <v>24243265.763192419</v>
      </c>
      <c r="AG321" s="105">
        <f t="shared" si="1108"/>
        <v>26499648.95641033</v>
      </c>
      <c r="AH321" s="105">
        <f t="shared" si="1108"/>
        <v>28901226.136129864</v>
      </c>
      <c r="AI321" s="105">
        <f t="shared" si="1108"/>
        <v>31454678.19666722</v>
      </c>
      <c r="AJ321" s="105">
        <f t="shared" si="1108"/>
        <v>34166956.211409725</v>
      </c>
      <c r="AK321" s="105">
        <f t="shared" si="1108"/>
        <v>37045291.630755201</v>
      </c>
      <c r="AL321" s="105">
        <f t="shared" si="1108"/>
        <v>40097206.848766558</v>
      </c>
      <c r="AM321" s="105">
        <f t="shared" si="1108"/>
        <v>43330526.151486337</v>
      </c>
      <c r="AN321" s="105">
        <f t="shared" si="1108"/>
        <v>46753387.060300834</v>
      </c>
      <c r="AO321" s="105">
        <f t="shared" si="1108"/>
        <v>50374252.084203288</v>
      </c>
      <c r="AP321" s="105">
        <f t="shared" si="1108"/>
        <v>54201920.895281039</v>
      </c>
      <c r="AQ321" s="105">
        <f t="shared" si="1108"/>
        <v>58245542.942243099</v>
      </c>
      <c r="AR321" s="105">
        <f t="shared" si="1108"/>
        <v>62514630.517312549</v>
      </c>
      <c r="AS321" s="105">
        <f t="shared" si="1108"/>
        <v>67019072.292333566</v>
      </c>
      <c r="AT321" s="105">
        <f t="shared" si="1108"/>
        <v>71769147.340485692</v>
      </c>
      <c r="AU321" s="105">
        <f t="shared" si="1108"/>
        <v>76775539.660559267</v>
      </c>
      <c r="AV321" s="105">
        <f t="shared" si="1108"/>
        <v>82049353.221326232</v>
      </c>
      <c r="AW321" s="105">
        <f t="shared" si="1108"/>
        <v>87602127.544140145</v>
      </c>
      <c r="AX321" s="105">
        <f t="shared" si="1108"/>
        <v>93445853.842519119</v>
      </c>
      <c r="AY321" s="105">
        <f t="shared" si="1108"/>
        <v>99592991.738106519</v>
      </c>
      <c r="AZ321" s="105">
        <f t="shared" si="1108"/>
        <v>105924543.77056155</v>
      </c>
    </row>
    <row r="322" spans="1:52">
      <c r="A322" s="87" t="s">
        <v>3</v>
      </c>
      <c r="C322" s="105">
        <f t="shared" ref="C322:C339" si="1109">C228</f>
        <v>0</v>
      </c>
      <c r="D322" s="105">
        <f t="shared" ref="D322:AZ322" si="1110">C322+D228</f>
        <v>0</v>
      </c>
      <c r="E322" s="105">
        <f t="shared" si="1110"/>
        <v>0</v>
      </c>
      <c r="F322" s="105">
        <f t="shared" si="1110"/>
        <v>28957.265500000001</v>
      </c>
      <c r="G322" s="105">
        <f t="shared" si="1110"/>
        <v>88609.232430000004</v>
      </c>
      <c r="H322" s="105">
        <f t="shared" si="1110"/>
        <v>180771.52133685001</v>
      </c>
      <c r="I322" s="105">
        <f t="shared" si="1110"/>
        <v>307341.06476892403</v>
      </c>
      <c r="J322" s="105">
        <f t="shared" si="1110"/>
        <v>470299.35193771933</v>
      </c>
      <c r="K322" s="105">
        <f t="shared" si="1110"/>
        <v>671715.79487835034</v>
      </c>
      <c r="L322" s="105">
        <f t="shared" si="1110"/>
        <v>913751.22047867533</v>
      </c>
      <c r="M322" s="105">
        <f t="shared" si="1110"/>
        <v>1198661.4928996293</v>
      </c>
      <c r="N322" s="105">
        <f t="shared" si="1110"/>
        <v>1521464.8315525702</v>
      </c>
      <c r="O322" s="105">
        <f t="shared" si="1110"/>
        <v>1884178.4011662384</v>
      </c>
      <c r="P322" s="105">
        <f t="shared" si="1110"/>
        <v>2288906.2925934894</v>
      </c>
      <c r="Q322" s="105">
        <f t="shared" si="1110"/>
        <v>2737842.9229304865</v>
      </c>
      <c r="R322" s="105">
        <f t="shared" si="1110"/>
        <v>3233276.5614095298</v>
      </c>
      <c r="S322" s="105">
        <f t="shared" si="1110"/>
        <v>3777592.9855518388</v>
      </c>
      <c r="T322" s="105">
        <f t="shared" si="1110"/>
        <v>4373279.2722225785</v>
      </c>
      <c r="U322" s="105">
        <f t="shared" si="1110"/>
        <v>5022927.7283917265</v>
      </c>
      <c r="V322" s="105">
        <f t="shared" si="1110"/>
        <v>5729239.9665711829</v>
      </c>
      <c r="W322" s="105">
        <f t="shared" si="1110"/>
        <v>6495031.1300710151</v>
      </c>
      <c r="X322" s="105">
        <f t="shared" si="1110"/>
        <v>7323234.2733960832</v>
      </c>
      <c r="Y322" s="105">
        <f t="shared" si="1110"/>
        <v>8216904.9032887518</v>
      </c>
      <c r="Z322" s="105">
        <f t="shared" si="1110"/>
        <v>9179225.6861140858</v>
      </c>
      <c r="AA322" s="105">
        <f t="shared" si="1110"/>
        <v>10213511.327481139</v>
      </c>
      <c r="AB322" s="105">
        <f t="shared" si="1110"/>
        <v>11323213.630197875</v>
      </c>
      <c r="AC322" s="105">
        <f t="shared" si="1110"/>
        <v>12511926.736868042</v>
      </c>
      <c r="AD322" s="105">
        <f t="shared" si="1110"/>
        <v>13783392.563656401</v>
      </c>
      <c r="AE322" s="105">
        <f t="shared" si="1110"/>
        <v>15141506.43197404</v>
      </c>
      <c r="AF322" s="105">
        <f t="shared" si="1110"/>
        <v>16590322.905068608</v>
      </c>
      <c r="AG322" s="105">
        <f t="shared" si="1110"/>
        <v>18134061.836745232</v>
      </c>
      <c r="AH322" s="105">
        <f t="shared" si="1110"/>
        <v>19777114.639693055</v>
      </c>
      <c r="AI322" s="105">
        <f t="shared" si="1110"/>
        <v>21524050.781149834</v>
      </c>
      <c r="AJ322" s="105">
        <f t="shared" si="1110"/>
        <v>23379624.513903458</v>
      </c>
      <c r="AK322" s="105">
        <f t="shared" si="1110"/>
        <v>25348781.850904424</v>
      </c>
      <c r="AL322" s="105">
        <f t="shared" si="1110"/>
        <v>27436667.792048097</v>
      </c>
      <c r="AM322" s="105">
        <f t="shared" si="1110"/>
        <v>29648633.811979737</v>
      </c>
      <c r="AN322" s="105">
        <f t="shared" si="1110"/>
        <v>31990245.618079592</v>
      </c>
      <c r="AO322" s="105">
        <f t="shared" si="1110"/>
        <v>34467291.188099816</v>
      </c>
      <c r="AP322" s="105">
        <f t="shared" si="1110"/>
        <v>37085789.097250141</v>
      </c>
      <c r="AQ322" s="105">
        <f t="shared" si="1110"/>
        <v>39851997.144865356</v>
      </c>
      <c r="AR322" s="105">
        <f t="shared" si="1110"/>
        <v>42772421.291135125</v>
      </c>
      <c r="AS322" s="105">
        <f t="shared" si="1110"/>
        <v>45853824.914735861</v>
      </c>
      <c r="AT322" s="105">
        <f t="shared" si="1110"/>
        <v>49103238.402575776</v>
      </c>
      <c r="AU322" s="105">
        <f t="shared" si="1110"/>
        <v>52527969.083247989</v>
      </c>
      <c r="AV322" s="105">
        <f t="shared" si="1110"/>
        <v>56135611.516183376</v>
      </c>
      <c r="AW322" s="105">
        <f t="shared" si="1110"/>
        <v>59934058.148905121</v>
      </c>
      <c r="AX322" s="105">
        <f t="shared" si="1110"/>
        <v>63931510.355210766</v>
      </c>
      <c r="AY322" s="105">
        <f t="shared" si="1110"/>
        <v>68136489.867545903</v>
      </c>
      <c r="AZ322" s="105">
        <f t="shared" si="1110"/>
        <v>72467618.765251085</v>
      </c>
    </row>
    <row r="323" spans="1:52">
      <c r="A323" s="87" t="s">
        <v>4</v>
      </c>
      <c r="C323" s="105">
        <f t="shared" si="1109"/>
        <v>0</v>
      </c>
      <c r="D323" s="105">
        <f t="shared" ref="D323:AZ323" si="1111">C323+D229</f>
        <v>0</v>
      </c>
      <c r="E323" s="105">
        <f t="shared" si="1111"/>
        <v>0</v>
      </c>
      <c r="F323" s="105">
        <f t="shared" si="1111"/>
        <v>67858.346699999995</v>
      </c>
      <c r="G323" s="105">
        <f t="shared" si="1111"/>
        <v>207646.54090200001</v>
      </c>
      <c r="H323" s="105">
        <f t="shared" si="1111"/>
        <v>423619.30094409001</v>
      </c>
      <c r="I323" s="105">
        <f t="shared" si="1111"/>
        <v>720221.89140189369</v>
      </c>
      <c r="J323" s="105">
        <f t="shared" si="1111"/>
        <v>1102097.726616316</v>
      </c>
      <c r="K323" s="105">
        <f t="shared" si="1111"/>
        <v>1574096.2589413419</v>
      </c>
      <c r="L323" s="105">
        <f t="shared" si="1111"/>
        <v>2141281.1619519144</v>
      </c>
      <c r="M323" s="105">
        <f t="shared" si="1111"/>
        <v>2808938.8192100744</v>
      </c>
      <c r="N323" s="105">
        <f t="shared" si="1111"/>
        <v>3565422.6295609842</v>
      </c>
      <c r="O323" s="105">
        <f t="shared" si="1111"/>
        <v>4415461.2702986766</v>
      </c>
      <c r="P323" s="105">
        <f t="shared" si="1111"/>
        <v>5363987.1958170421</v>
      </c>
      <c r="Q323" s="105">
        <f t="shared" si="1111"/>
        <v>6416144.608426258</v>
      </c>
      <c r="R323" s="105">
        <f t="shared" si="1111"/>
        <v>7577297.7240188085</v>
      </c>
      <c r="S323" s="105">
        <f t="shared" si="1111"/>
        <v>8853039.3431023452</v>
      </c>
      <c r="T323" s="105">
        <f t="shared" si="1111"/>
        <v>10249199.738082293</v>
      </c>
      <c r="U323" s="105">
        <f t="shared" si="1111"/>
        <v>11771855.868055264</v>
      </c>
      <c r="V323" s="105">
        <f t="shared" si="1111"/>
        <v>13427340.932765355</v>
      </c>
      <c r="W323" s="105">
        <f t="shared" si="1111"/>
        <v>15222254.277779819</v>
      </c>
      <c r="X323" s="105">
        <f t="shared" si="1111"/>
        <v>17163471.663358681</v>
      </c>
      <c r="Y323" s="105">
        <f t="shared" si="1111"/>
        <v>19258155.909925289</v>
      </c>
      <c r="Z323" s="105">
        <f t="shared" si="1111"/>
        <v>21513767.933491886</v>
      </c>
      <c r="AA323" s="105">
        <f t="shared" si="1111"/>
        <v>23938078.184856564</v>
      </c>
      <c r="AB323" s="105">
        <f t="shared" si="1111"/>
        <v>26539178.506865997</v>
      </c>
      <c r="AC323" s="105">
        <f t="shared" si="1111"/>
        <v>29325494.424532641</v>
      </c>
      <c r="AD323" s="105">
        <f t="shared" si="1111"/>
        <v>32305797.883306123</v>
      </c>
      <c r="AE323" s="105">
        <f t="shared" si="1111"/>
        <v>35489220.451326951</v>
      </c>
      <c r="AF323" s="105">
        <f t="shared" si="1111"/>
        <v>38885267.002037071</v>
      </c>
      <c r="AG323" s="105">
        <f t="shared" si="1111"/>
        <v>42503829.894086622</v>
      </c>
      <c r="AH323" s="105">
        <f t="shared" si="1111"/>
        <v>46355203.666060328</v>
      </c>
      <c r="AI323" s="105">
        <f t="shared" si="1111"/>
        <v>50450100.264150798</v>
      </c>
      <c r="AJ323" s="105">
        <f t="shared" si="1111"/>
        <v>54799664.821530253</v>
      </c>
      <c r="AK323" s="105">
        <f t="shared" si="1111"/>
        <v>59415492.008817762</v>
      </c>
      <c r="AL323" s="105">
        <f t="shared" si="1111"/>
        <v>64309642.97570616</v>
      </c>
      <c r="AM323" s="105">
        <f t="shared" si="1111"/>
        <v>69494662.904502943</v>
      </c>
      <c r="AN323" s="105">
        <f t="shared" si="1111"/>
        <v>74983599.197052419</v>
      </c>
      <c r="AO323" s="105">
        <f t="shared" si="1111"/>
        <v>80790020.317243814</v>
      </c>
      <c r="AP323" s="105">
        <f t="shared" si="1111"/>
        <v>86928035.312072366</v>
      </c>
      <c r="AQ323" s="105">
        <f t="shared" si="1111"/>
        <v>93412314.035008132</v>
      </c>
      <c r="AR323" s="105">
        <f t="shared" si="1111"/>
        <v>100258108.09624219</v>
      </c>
      <c r="AS323" s="105">
        <f t="shared" si="1111"/>
        <v>107481272.5652218</v>
      </c>
      <c r="AT323" s="105">
        <f t="shared" si="1111"/>
        <v>115098288.4517566</v>
      </c>
      <c r="AU323" s="105">
        <f t="shared" si="1111"/>
        <v>123126285.9928778</v>
      </c>
      <c r="AV323" s="105">
        <f t="shared" si="1111"/>
        <v>131583068.7735627</v>
      </c>
      <c r="AW323" s="105">
        <f t="shared" si="1111"/>
        <v>140487138.71039814</v>
      </c>
      <c r="AX323" s="105">
        <f t="shared" si="1111"/>
        <v>149857721.92825049</v>
      </c>
      <c r="AY323" s="105">
        <f t="shared" si="1111"/>
        <v>159714795.56103766</v>
      </c>
      <c r="AZ323" s="105">
        <f t="shared" si="1111"/>
        <v>169867581.40280843</v>
      </c>
    </row>
    <row r="324" spans="1:52">
      <c r="A324" s="87" t="s">
        <v>5</v>
      </c>
      <c r="C324" s="105">
        <f t="shared" si="1109"/>
        <v>0</v>
      </c>
      <c r="D324" s="105">
        <f t="shared" ref="D324:AZ324" si="1112">C324+D230</f>
        <v>0</v>
      </c>
      <c r="E324" s="105">
        <f t="shared" si="1112"/>
        <v>0</v>
      </c>
      <c r="F324" s="105">
        <f t="shared" si="1112"/>
        <v>12784.9059</v>
      </c>
      <c r="G324" s="105">
        <f t="shared" si="1112"/>
        <v>39121.812054000002</v>
      </c>
      <c r="H324" s="105">
        <f t="shared" si="1112"/>
        <v>79812.332061930007</v>
      </c>
      <c r="I324" s="105">
        <f t="shared" si="1112"/>
        <v>135693.97953948722</v>
      </c>
      <c r="J324" s="105">
        <f t="shared" si="1112"/>
        <v>207641.60066684213</v>
      </c>
      <c r="K324" s="105">
        <f t="shared" si="1112"/>
        <v>296568.86038025282</v>
      </c>
      <c r="L324" s="105">
        <f t="shared" si="1112"/>
        <v>403429.78413586796</v>
      </c>
      <c r="M324" s="105">
        <f t="shared" si="1112"/>
        <v>529220.35724247782</v>
      </c>
      <c r="N324" s="105">
        <f t="shared" si="1112"/>
        <v>671796.44592709572</v>
      </c>
      <c r="O324" s="105">
        <f t="shared" si="1112"/>
        <v>832051.9696086063</v>
      </c>
      <c r="P324" s="105">
        <f t="shared" si="1112"/>
        <v>1010919.3759070069</v>
      </c>
      <c r="Q324" s="105">
        <f t="shared" si="1112"/>
        <v>1209371.1478079977</v>
      </c>
      <c r="R324" s="105">
        <f t="shared" si="1112"/>
        <v>1428421.3665820654</v>
      </c>
      <c r="S324" s="105">
        <f t="shared" si="1112"/>
        <v>1669127.3324468837</v>
      </c>
      <c r="T324" s="105">
        <f t="shared" si="1112"/>
        <v>1932591.245031001</v>
      </c>
      <c r="U324" s="105">
        <f t="shared" si="1112"/>
        <v>2219961.9457682967</v>
      </c>
      <c r="V324" s="105">
        <f t="shared" si="1112"/>
        <v>2532436.7244266365</v>
      </c>
      <c r="W324" s="105">
        <f t="shared" si="1112"/>
        <v>2871263.1920506186</v>
      </c>
      <c r="X324" s="105">
        <f t="shared" si="1112"/>
        <v>3237741.2226773896</v>
      </c>
      <c r="Y324" s="105">
        <f t="shared" si="1112"/>
        <v>3633224.9662662554</v>
      </c>
      <c r="Z324" s="105">
        <f t="shared" si="1112"/>
        <v>4059124.935367377</v>
      </c>
      <c r="AA324" s="105">
        <f t="shared" si="1112"/>
        <v>4516910.1681422601</v>
      </c>
      <c r="AB324" s="105">
        <f t="shared" si="1112"/>
        <v>5008110.4704391388</v>
      </c>
      <c r="AC324" s="105">
        <f t="shared" si="1112"/>
        <v>5534318.739719837</v>
      </c>
      <c r="AD324" s="105">
        <f t="shared" si="1112"/>
        <v>6097193.3737313151</v>
      </c>
      <c r="AE324" s="105">
        <f t="shared" si="1112"/>
        <v>6698460.766915068</v>
      </c>
      <c r="AF324" s="105">
        <f t="shared" si="1112"/>
        <v>7339917.8976508211</v>
      </c>
      <c r="AG324" s="105">
        <f t="shared" si="1112"/>
        <v>8023435.00953783</v>
      </c>
      <c r="AH324" s="105">
        <f t="shared" si="1112"/>
        <v>8750958.3900275081</v>
      </c>
      <c r="AI324" s="105">
        <f t="shared" si="1112"/>
        <v>9524513.2498353161</v>
      </c>
      <c r="AJ324" s="105">
        <f t="shared" si="1112"/>
        <v>10346206.706677902</v>
      </c>
      <c r="AK324" s="105">
        <f t="shared" si="1112"/>
        <v>11218230.877003524</v>
      </c>
      <c r="AL324" s="105">
        <f t="shared" si="1112"/>
        <v>12142866.079510009</v>
      </c>
      <c r="AM324" s="105">
        <f t="shared" si="1112"/>
        <v>13122484.154374912</v>
      </c>
      <c r="AN324" s="105">
        <f t="shared" si="1112"/>
        <v>14159551.902257485</v>
      </c>
      <c r="AO324" s="105">
        <f t="shared" si="1112"/>
        <v>15256634.647271408</v>
      </c>
      <c r="AP324" s="105">
        <f t="shared" si="1112"/>
        <v>16416399.928271469</v>
      </c>
      <c r="AQ324" s="105">
        <f t="shared" si="1112"/>
        <v>17641621.322946321</v>
      </c>
      <c r="AR324" s="105">
        <f t="shared" si="1112"/>
        <v>18935182.409363557</v>
      </c>
      <c r="AS324" s="105">
        <f t="shared" si="1112"/>
        <v>20300080.869772509</v>
      </c>
      <c r="AT324" s="105">
        <f t="shared" si="1112"/>
        <v>21739432.741634902</v>
      </c>
      <c r="AU324" s="105">
        <f t="shared" si="1112"/>
        <v>23256476.82102358</v>
      </c>
      <c r="AV324" s="105">
        <f t="shared" si="1112"/>
        <v>24854579.223705441</v>
      </c>
      <c r="AW324" s="105">
        <f t="shared" si="1112"/>
        <v>26537238.109406624</v>
      </c>
      <c r="AX324" s="105">
        <f t="shared" si="1112"/>
        <v>28308088.574945878</v>
      </c>
      <c r="AY324" s="105">
        <f t="shared" si="1112"/>
        <v>30170907.722116355</v>
      </c>
      <c r="AZ324" s="105">
        <f t="shared" si="1112"/>
        <v>32089611.443701945</v>
      </c>
    </row>
    <row r="325" spans="1:52">
      <c r="A325" s="87" t="s">
        <v>6</v>
      </c>
      <c r="C325" s="105">
        <f t="shared" si="1109"/>
        <v>0</v>
      </c>
      <c r="D325" s="105">
        <f t="shared" ref="D325:AZ325" si="1113">C325+D231</f>
        <v>0</v>
      </c>
      <c r="E325" s="105">
        <f t="shared" si="1113"/>
        <v>0</v>
      </c>
      <c r="F325" s="105">
        <f t="shared" si="1113"/>
        <v>27318.174999999999</v>
      </c>
      <c r="G325" s="105">
        <f t="shared" si="1113"/>
        <v>83593.6155</v>
      </c>
      <c r="H325" s="105">
        <f t="shared" si="1113"/>
        <v>170539.1710725</v>
      </c>
      <c r="I325" s="105">
        <f t="shared" si="1113"/>
        <v>289944.40072540002</v>
      </c>
      <c r="J325" s="105">
        <f t="shared" si="1113"/>
        <v>443678.63390350877</v>
      </c>
      <c r="K325" s="105">
        <f t="shared" si="1113"/>
        <v>633694.14611165121</v>
      </c>
      <c r="L325" s="105">
        <f t="shared" si="1113"/>
        <v>862029.45328176906</v>
      </c>
      <c r="M325" s="105">
        <f t="shared" si="1113"/>
        <v>1130812.7291505935</v>
      </c>
      <c r="N325" s="105">
        <f t="shared" si="1113"/>
        <v>1435344.1807099716</v>
      </c>
      <c r="O325" s="105">
        <f t="shared" si="1113"/>
        <v>1777526.7935530546</v>
      </c>
      <c r="P325" s="105">
        <f t="shared" si="1113"/>
        <v>2159345.5590504613</v>
      </c>
      <c r="Q325" s="105">
        <f t="shared" si="1113"/>
        <v>2582870.6820098925</v>
      </c>
      <c r="R325" s="105">
        <f t="shared" si="1113"/>
        <v>3050260.9069901221</v>
      </c>
      <c r="S325" s="105">
        <f t="shared" si="1113"/>
        <v>3563766.9675017344</v>
      </c>
      <c r="T325" s="105">
        <f t="shared" si="1113"/>
        <v>4125735.1624741303</v>
      </c>
      <c r="U325" s="105">
        <f t="shared" si="1113"/>
        <v>4738611.0645204959</v>
      </c>
      <c r="V325" s="105">
        <f t="shared" si="1113"/>
        <v>5404943.3646897944</v>
      </c>
      <c r="W325" s="105">
        <f t="shared" si="1113"/>
        <v>6127387.8585575605</v>
      </c>
      <c r="X325" s="105">
        <f t="shared" si="1113"/>
        <v>6908711.5786755495</v>
      </c>
      <c r="Y325" s="105">
        <f t="shared" si="1113"/>
        <v>7751797.0785742942</v>
      </c>
      <c r="Z325" s="105">
        <f t="shared" si="1113"/>
        <v>8659646.873692533</v>
      </c>
      <c r="AA325" s="105">
        <f t="shared" si="1113"/>
        <v>9635388.0447935276</v>
      </c>
      <c r="AB325" s="105">
        <f t="shared" si="1113"/>
        <v>10682277.009620637</v>
      </c>
      <c r="AC325" s="105">
        <f t="shared" si="1113"/>
        <v>11803704.468743436</v>
      </c>
      <c r="AD325" s="105">
        <f t="shared" si="1113"/>
        <v>13003200.531751322</v>
      </c>
      <c r="AE325" s="105">
        <f t="shared" si="1113"/>
        <v>14284440.03016419</v>
      </c>
      <c r="AF325" s="105">
        <f t="shared" si="1113"/>
        <v>15651248.023649631</v>
      </c>
      <c r="AG325" s="105">
        <f t="shared" si="1113"/>
        <v>17107605.506363429</v>
      </c>
      <c r="AH325" s="105">
        <f t="shared" si="1113"/>
        <v>18657655.320465147</v>
      </c>
      <c r="AI325" s="105">
        <f t="shared" si="1113"/>
        <v>20305708.284103621</v>
      </c>
      <c r="AJ325" s="105">
        <f t="shared" si="1113"/>
        <v>22056249.541418362</v>
      </c>
      <c r="AK325" s="105">
        <f t="shared" si="1113"/>
        <v>23913945.142362673</v>
      </c>
      <c r="AL325" s="105">
        <f t="shared" si="1113"/>
        <v>25883648.860422742</v>
      </c>
      <c r="AM325" s="105">
        <f t="shared" si="1113"/>
        <v>27970409.256584667</v>
      </c>
      <c r="AN325" s="105">
        <f t="shared" si="1113"/>
        <v>30179476.998188302</v>
      </c>
      <c r="AO325" s="105">
        <f t="shared" si="1113"/>
        <v>32516312.441603608</v>
      </c>
      <c r="AP325" s="105">
        <f t="shared" si="1113"/>
        <v>34986593.487971842</v>
      </c>
      <c r="AQ325" s="105">
        <f t="shared" si="1113"/>
        <v>37596223.721571103</v>
      </c>
      <c r="AR325" s="105">
        <f t="shared" si="1113"/>
        <v>40351340.840693526</v>
      </c>
      <c r="AS325" s="105">
        <f t="shared" si="1113"/>
        <v>43258325.391260259</v>
      </c>
      <c r="AT325" s="105">
        <f t="shared" si="1113"/>
        <v>46323809.813750744</v>
      </c>
      <c r="AU325" s="105">
        <f t="shared" si="1113"/>
        <v>49554687.814384907</v>
      </c>
      <c r="AV325" s="105">
        <f t="shared" si="1113"/>
        <v>52958124.071871117</v>
      </c>
      <c r="AW325" s="105">
        <f t="shared" si="1113"/>
        <v>56541564.291419931</v>
      </c>
      <c r="AX325" s="105">
        <f t="shared" si="1113"/>
        <v>60312745.618123367</v>
      </c>
      <c r="AY325" s="105">
        <f t="shared" si="1113"/>
        <v>64279707.422213115</v>
      </c>
      <c r="AZ325" s="105">
        <f t="shared" si="1113"/>
        <v>68365678.08042556</v>
      </c>
    </row>
    <row r="326" spans="1:52">
      <c r="A326" s="87" t="s">
        <v>7</v>
      </c>
      <c r="C326" s="105">
        <f t="shared" si="1109"/>
        <v>0</v>
      </c>
      <c r="D326" s="105">
        <f t="shared" ref="D326:AZ326" si="1114">C326+D232</f>
        <v>0</v>
      </c>
      <c r="E326" s="105">
        <f t="shared" si="1114"/>
        <v>0</v>
      </c>
      <c r="F326" s="105">
        <f t="shared" si="1114"/>
        <v>33218.900800000003</v>
      </c>
      <c r="G326" s="105">
        <f t="shared" si="1114"/>
        <v>101649.83644800002</v>
      </c>
      <c r="H326" s="105">
        <f t="shared" si="1114"/>
        <v>207375.63202416</v>
      </c>
      <c r="I326" s="105">
        <f t="shared" si="1114"/>
        <v>352572.39128208638</v>
      </c>
      <c r="J326" s="105">
        <f t="shared" si="1114"/>
        <v>539513.21882666671</v>
      </c>
      <c r="K326" s="105">
        <f t="shared" si="1114"/>
        <v>770572.08167176787</v>
      </c>
      <c r="L326" s="105">
        <f t="shared" si="1114"/>
        <v>1048227.8151906312</v>
      </c>
      <c r="M326" s="105">
        <f t="shared" si="1114"/>
        <v>1375068.2786471217</v>
      </c>
      <c r="N326" s="105">
        <f t="shared" si="1114"/>
        <v>1745350.839065911</v>
      </c>
      <c r="O326" s="105">
        <f t="shared" si="1114"/>
        <v>2161387.8658476262</v>
      </c>
      <c r="P326" s="105">
        <f t="shared" si="1114"/>
        <v>2625591.3726696661</v>
      </c>
      <c r="Q326" s="105">
        <f t="shared" si="1114"/>
        <v>3140476.9150103461</v>
      </c>
      <c r="R326" s="105">
        <f t="shared" si="1114"/>
        <v>3708667.6318446454</v>
      </c>
      <c r="S326" s="105">
        <f t="shared" si="1114"/>
        <v>4332898.4366540741</v>
      </c>
      <c r="T326" s="105">
        <f t="shared" si="1114"/>
        <v>5016020.3630719893</v>
      </c>
      <c r="U326" s="105">
        <f t="shared" si="1114"/>
        <v>5761005.0706705712</v>
      </c>
      <c r="V326" s="105">
        <f t="shared" si="1114"/>
        <v>6570949.5165868849</v>
      </c>
      <c r="W326" s="105">
        <f t="shared" si="1114"/>
        <v>7449080.7988831541</v>
      </c>
      <c r="X326" s="105">
        <f t="shared" si="1114"/>
        <v>8398761.1777408533</v>
      </c>
      <c r="Y326" s="105">
        <f t="shared" si="1114"/>
        <v>9423493.2807995994</v>
      </c>
      <c r="Z326" s="105">
        <f t="shared" si="1114"/>
        <v>10526925.499170486</v>
      </c>
      <c r="AA326" s="105">
        <f t="shared" si="1114"/>
        <v>11712857.580879485</v>
      </c>
      <c r="AB326" s="105">
        <f t="shared" si="1114"/>
        <v>12985246.428730352</v>
      </c>
      <c r="AC326" s="105">
        <f t="shared" si="1114"/>
        <v>14348212.10981806</v>
      </c>
      <c r="AD326" s="105">
        <f t="shared" si="1114"/>
        <v>15806044.084173756</v>
      </c>
      <c r="AE326" s="105">
        <f t="shared" si="1114"/>
        <v>17363207.660280537</v>
      </c>
      <c r="AF326" s="105">
        <f t="shared" si="1114"/>
        <v>19024350.68546655</v>
      </c>
      <c r="AG326" s="105">
        <f t="shared" si="1114"/>
        <v>20794310.479458053</v>
      </c>
      <c r="AH326" s="105">
        <f t="shared" si="1114"/>
        <v>22678121.019660704</v>
      </c>
      <c r="AI326" s="105">
        <f t="shared" si="1114"/>
        <v>24681020.387032583</v>
      </c>
      <c r="AJ326" s="105">
        <f t="shared" si="1114"/>
        <v>26808458.481717665</v>
      </c>
      <c r="AK326" s="105">
        <f t="shared" si="1114"/>
        <v>29066105.0179241</v>
      </c>
      <c r="AL326" s="105">
        <f t="shared" si="1114"/>
        <v>31459857.807857957</v>
      </c>
      <c r="AM326" s="105">
        <f t="shared" si="1114"/>
        <v>33995851.344860293</v>
      </c>
      <c r="AN326" s="105">
        <f t="shared" si="1114"/>
        <v>36680465.696244277</v>
      </c>
      <c r="AO326" s="105">
        <f t="shared" si="1114"/>
        <v>39520335.716689512</v>
      </c>
      <c r="AP326" s="105">
        <f t="shared" si="1114"/>
        <v>42522360.593423419</v>
      </c>
      <c r="AQ326" s="105">
        <f t="shared" si="1114"/>
        <v>45693713.734804921</v>
      </c>
      <c r="AR326" s="105">
        <f t="shared" si="1114"/>
        <v>49041853.014323816</v>
      </c>
      <c r="AS326" s="105">
        <f t="shared" si="1114"/>
        <v>52574531.382441096</v>
      </c>
      <c r="AT326" s="105">
        <f t="shared" si="1114"/>
        <v>56299807.859121107</v>
      </c>
      <c r="AU326" s="105">
        <f t="shared" si="1114"/>
        <v>60226058.920346305</v>
      </c>
      <c r="AV326" s="105">
        <f t="shared" si="1114"/>
        <v>64361990.29236038</v>
      </c>
      <c r="AW326" s="105">
        <f t="shared" si="1114"/>
        <v>68716649.167855576</v>
      </c>
      <c r="AX326" s="105">
        <f t="shared" si="1114"/>
        <v>73299436.85880594</v>
      </c>
      <c r="AY326" s="105">
        <f t="shared" si="1114"/>
        <v>78120121.901150838</v>
      </c>
      <c r="AZ326" s="105">
        <f t="shared" si="1114"/>
        <v>83085427.494766086</v>
      </c>
    </row>
    <row r="327" spans="1:52">
      <c r="A327" s="87" t="s">
        <v>8</v>
      </c>
      <c r="C327" s="105">
        <f t="shared" si="1109"/>
        <v>0</v>
      </c>
      <c r="D327" s="105">
        <f t="shared" ref="D327:AZ327" si="1115">C327+D233</f>
        <v>0</v>
      </c>
      <c r="E327" s="105">
        <f t="shared" si="1115"/>
        <v>0</v>
      </c>
      <c r="F327" s="105">
        <f t="shared" si="1115"/>
        <v>24477.084800000001</v>
      </c>
      <c r="G327" s="105">
        <f t="shared" si="1115"/>
        <v>74899.879488000006</v>
      </c>
      <c r="H327" s="105">
        <f t="shared" si="1115"/>
        <v>152803.09728096001</v>
      </c>
      <c r="I327" s="105">
        <f t="shared" si="1115"/>
        <v>259790.18304995843</v>
      </c>
      <c r="J327" s="105">
        <f t="shared" si="1115"/>
        <v>397536.05597754393</v>
      </c>
      <c r="K327" s="105">
        <f t="shared" si="1115"/>
        <v>567789.9549160396</v>
      </c>
      <c r="L327" s="105">
        <f t="shared" si="1115"/>
        <v>772378.39014046523</v>
      </c>
      <c r="M327" s="105">
        <f t="shared" si="1115"/>
        <v>1013208.205318932</v>
      </c>
      <c r="N327" s="105">
        <f t="shared" si="1115"/>
        <v>1286040.7012387202</v>
      </c>
      <c r="O327" s="105">
        <f t="shared" si="1115"/>
        <v>1592579.2919106488</v>
      </c>
      <c r="P327" s="105">
        <f t="shared" si="1115"/>
        <v>1934600.7937735182</v>
      </c>
      <c r="Q327" s="105">
        <f t="shared" si="1115"/>
        <v>2313958.2967671803</v>
      </c>
      <c r="R327" s="105">
        <f t="shared" si="1115"/>
        <v>2732584.1416078061</v>
      </c>
      <c r="S327" s="105">
        <f t="shared" si="1115"/>
        <v>3192493.0070535187</v>
      </c>
      <c r="T327" s="105">
        <f t="shared" si="1115"/>
        <v>3695785.111080267</v>
      </c>
      <c r="U327" s="105">
        <f t="shared" si="1115"/>
        <v>4244649.5300240126</v>
      </c>
      <c r="V327" s="105">
        <f t="shared" si="1115"/>
        <v>4841367.6398861501</v>
      </c>
      <c r="W327" s="105">
        <f t="shared" si="1115"/>
        <v>5488316.6841447344</v>
      </c>
      <c r="X327" s="105">
        <f t="shared" si="1115"/>
        <v>6187973.4725646768</v>
      </c>
      <c r="Y327" s="105">
        <f t="shared" si="1115"/>
        <v>6942918.2156558251</v>
      </c>
      <c r="Z327" s="105">
        <f t="shared" si="1115"/>
        <v>7755838.4995888742</v>
      </c>
      <c r="AA327" s="105">
        <f t="shared" si="1115"/>
        <v>8629533.4065455552</v>
      </c>
      <c r="AB327" s="105">
        <f t="shared" si="1115"/>
        <v>9566917.7856517471</v>
      </c>
      <c r="AC327" s="105">
        <f t="shared" si="1115"/>
        <v>10571026.679820161</v>
      </c>
      <c r="AD327" s="105">
        <f t="shared" si="1115"/>
        <v>11645019.914013334</v>
      </c>
      <c r="AE327" s="105">
        <f t="shared" si="1115"/>
        <v>12792186.850627998</v>
      </c>
      <c r="AF327" s="105">
        <f t="shared" si="1115"/>
        <v>14015951.31789867</v>
      </c>
      <c r="AG327" s="105">
        <f t="shared" si="1115"/>
        <v>15319876.717421757</v>
      </c>
      <c r="AH327" s="105">
        <f t="shared" si="1115"/>
        <v>16707671.317111861</v>
      </c>
      <c r="AI327" s="105">
        <f t="shared" si="1115"/>
        <v>18183193.736119431</v>
      </c>
      <c r="AJ327" s="105">
        <f t="shared" si="1115"/>
        <v>19750458.628463794</v>
      </c>
      <c r="AK327" s="105">
        <f t="shared" si="1115"/>
        <v>21413642.572368052</v>
      </c>
      <c r="AL327" s="105">
        <f t="shared" si="1115"/>
        <v>23177090.172522686</v>
      </c>
      <c r="AM327" s="105">
        <f t="shared" si="1115"/>
        <v>25045320.382753208</v>
      </c>
      <c r="AN327" s="105">
        <f t="shared" si="1115"/>
        <v>27023033.056824032</v>
      </c>
      <c r="AO327" s="105">
        <f t="shared" si="1115"/>
        <v>29115115.735376365</v>
      </c>
      <c r="AP327" s="105">
        <f t="shared" si="1115"/>
        <v>31326650.677272439</v>
      </c>
      <c r="AQ327" s="105">
        <f t="shared" si="1115"/>
        <v>33662922.143902175</v>
      </c>
      <c r="AR327" s="105">
        <f t="shared" si="1115"/>
        <v>36129423.94530189</v>
      </c>
      <c r="AS327" s="105">
        <f t="shared" si="1115"/>
        <v>38731867.257237822</v>
      </c>
      <c r="AT327" s="105">
        <f t="shared" si="1115"/>
        <v>41476188.718720876</v>
      </c>
      <c r="AU327" s="105">
        <f t="shared" si="1115"/>
        <v>44368558.819743142</v>
      </c>
      <c r="AV327" s="105">
        <f t="shared" si="1115"/>
        <v>47415390.58936163</v>
      </c>
      <c r="AW327" s="105">
        <f t="shared" si="1115"/>
        <v>50623348.594601199</v>
      </c>
      <c r="AX327" s="105">
        <f t="shared" si="1115"/>
        <v>53999358.26100646</v>
      </c>
      <c r="AY327" s="105">
        <f t="shared" si="1115"/>
        <v>57550615.526042633</v>
      </c>
      <c r="AZ327" s="105">
        <f t="shared" si="1115"/>
        <v>61208410.509029895</v>
      </c>
    </row>
    <row r="328" spans="1:52">
      <c r="A328" s="87" t="s">
        <v>9</v>
      </c>
      <c r="C328" s="105">
        <f t="shared" si="1109"/>
        <v>0</v>
      </c>
      <c r="D328" s="105">
        <f t="shared" ref="D328:AZ328" si="1116">C328+D234</f>
        <v>0</v>
      </c>
      <c r="E328" s="105">
        <f t="shared" si="1116"/>
        <v>0</v>
      </c>
      <c r="F328" s="105">
        <f t="shared" si="1116"/>
        <v>8632.5432999999994</v>
      </c>
      <c r="G328" s="105">
        <f t="shared" si="1116"/>
        <v>26415.582498000003</v>
      </c>
      <c r="H328" s="105">
        <f t="shared" si="1116"/>
        <v>53890.378058910006</v>
      </c>
      <c r="I328" s="105">
        <f t="shared" si="1116"/>
        <v>91622.430629226408</v>
      </c>
      <c r="J328" s="105">
        <f t="shared" si="1116"/>
        <v>140202.44831350876</v>
      </c>
      <c r="K328" s="105">
        <f t="shared" si="1116"/>
        <v>200247.35017128178</v>
      </c>
      <c r="L328" s="105">
        <f t="shared" si="1116"/>
        <v>272401.30723703903</v>
      </c>
      <c r="M328" s="105">
        <f t="shared" si="1116"/>
        <v>357336.82241158758</v>
      </c>
      <c r="N328" s="105">
        <f t="shared" si="1116"/>
        <v>453541.07642693655</v>
      </c>
      <c r="O328" s="105">
        <f t="shared" si="1116"/>
        <v>561613.75164987694</v>
      </c>
      <c r="P328" s="105">
        <f t="shared" si="1116"/>
        <v>682180.36952425039</v>
      </c>
      <c r="Q328" s="105">
        <f t="shared" si="1116"/>
        <v>815893.30120144226</v>
      </c>
      <c r="R328" s="105">
        <f t="shared" si="1116"/>
        <v>963432.81555353478</v>
      </c>
      <c r="S328" s="105">
        <f t="shared" si="1116"/>
        <v>1125508.1659025124</v>
      </c>
      <c r="T328" s="105">
        <f t="shared" si="1116"/>
        <v>1302858.7168452714</v>
      </c>
      <c r="U328" s="105">
        <f t="shared" si="1116"/>
        <v>1496255.1126021245</v>
      </c>
      <c r="V328" s="105">
        <f t="shared" si="1116"/>
        <v>1706500.488366069</v>
      </c>
      <c r="W328" s="105">
        <f t="shared" si="1116"/>
        <v>1934431.7261813493</v>
      </c>
      <c r="X328" s="105">
        <f t="shared" si="1116"/>
        <v>2180920.7569328574</v>
      </c>
      <c r="Y328" s="105">
        <f t="shared" si="1116"/>
        <v>2446875.9100827342</v>
      </c>
      <c r="Z328" s="105">
        <f t="shared" si="1116"/>
        <v>2733243.3128472045</v>
      </c>
      <c r="AA328" s="105">
        <f t="shared" si="1116"/>
        <v>3041008.3405653099</v>
      </c>
      <c r="AB328" s="105">
        <f t="shared" si="1116"/>
        <v>3371197.1200717799</v>
      </c>
      <c r="AC328" s="105">
        <f t="shared" si="1116"/>
        <v>3724878.08794897</v>
      </c>
      <c r="AD328" s="105">
        <f t="shared" si="1116"/>
        <v>4103163.6055975682</v>
      </c>
      <c r="AE328" s="105">
        <f t="shared" si="1116"/>
        <v>4507211.6331327688</v>
      </c>
      <c r="AF328" s="105">
        <f t="shared" si="1116"/>
        <v>4938227.4641818851</v>
      </c>
      <c r="AG328" s="105">
        <f t="shared" si="1116"/>
        <v>5397465.5237309691</v>
      </c>
      <c r="AH328" s="105">
        <f t="shared" si="1116"/>
        <v>5886231.2312420756</v>
      </c>
      <c r="AI328" s="105">
        <f t="shared" si="1116"/>
        <v>6405882.931339331</v>
      </c>
      <c r="AJ328" s="105">
        <f t="shared" si="1116"/>
        <v>6957833.8944411455</v>
      </c>
      <c r="AK328" s="105">
        <f t="shared" si="1116"/>
        <v>7543554.3897977043</v>
      </c>
      <c r="AL328" s="105">
        <f t="shared" si="1116"/>
        <v>8164573.8334774999</v>
      </c>
      <c r="AM328" s="105">
        <f t="shared" si="1116"/>
        <v>8822483.0139341056</v>
      </c>
      <c r="AN328" s="105">
        <f t="shared" si="1116"/>
        <v>9518936.3978748191</v>
      </c>
      <c r="AO328" s="105">
        <f t="shared" si="1116"/>
        <v>10255654.519246276</v>
      </c>
      <c r="AP328" s="105">
        <f t="shared" si="1116"/>
        <v>11034426.454248775</v>
      </c>
      <c r="AQ328" s="105">
        <f t="shared" si="1116"/>
        <v>11857112.385390943</v>
      </c>
      <c r="AR328" s="105">
        <f t="shared" si="1116"/>
        <v>12725646.257699657</v>
      </c>
      <c r="AS328" s="105">
        <f t="shared" si="1116"/>
        <v>13642038.530306883</v>
      </c>
      <c r="AT328" s="105">
        <f t="shared" si="1116"/>
        <v>14608379.026745453</v>
      </c>
      <c r="AU328" s="105">
        <f t="shared" si="1116"/>
        <v>15626839.887399904</v>
      </c>
      <c r="AV328" s="105">
        <f t="shared" si="1116"/>
        <v>16699678.627676392</v>
      </c>
      <c r="AW328" s="105">
        <f t="shared" si="1116"/>
        <v>17829241.305577651</v>
      </c>
      <c r="AX328" s="105">
        <f t="shared" si="1116"/>
        <v>19017965.802494917</v>
      </c>
      <c r="AY328" s="105">
        <f t="shared" si="1116"/>
        <v>20268385.221159041</v>
      </c>
      <c r="AZ328" s="105">
        <f t="shared" si="1116"/>
        <v>21556317.222383086</v>
      </c>
    </row>
    <row r="329" spans="1:52">
      <c r="A329" s="87" t="s">
        <v>10</v>
      </c>
      <c r="C329" s="105">
        <f t="shared" si="1109"/>
        <v>0</v>
      </c>
      <c r="D329" s="105">
        <f t="shared" ref="D329:AZ329" si="1117">C329+D235</f>
        <v>0</v>
      </c>
      <c r="E329" s="105">
        <f t="shared" si="1117"/>
        <v>0</v>
      </c>
      <c r="F329" s="105">
        <f t="shared" si="1117"/>
        <v>20543.267599999999</v>
      </c>
      <c r="G329" s="105">
        <f t="shared" si="1117"/>
        <v>62862.398856000007</v>
      </c>
      <c r="H329" s="105">
        <f t="shared" si="1117"/>
        <v>128245.45664652</v>
      </c>
      <c r="I329" s="105">
        <f t="shared" si="1117"/>
        <v>218038.18934550081</v>
      </c>
      <c r="J329" s="105">
        <f t="shared" si="1117"/>
        <v>333646.33269543864</v>
      </c>
      <c r="K329" s="105">
        <f t="shared" si="1117"/>
        <v>476537.99787596177</v>
      </c>
      <c r="L329" s="105">
        <f t="shared" si="1117"/>
        <v>648246.14886789036</v>
      </c>
      <c r="M329" s="105">
        <f t="shared" si="1117"/>
        <v>850371.17232124635</v>
      </c>
      <c r="N329" s="105">
        <f t="shared" si="1117"/>
        <v>1079461.8779261422</v>
      </c>
      <c r="O329" s="105">
        <f t="shared" si="1117"/>
        <v>1336954.2940905623</v>
      </c>
      <c r="P329" s="105">
        <f t="shared" si="1117"/>
        <v>1624346.3418130334</v>
      </c>
      <c r="Q329" s="105">
        <f t="shared" si="1117"/>
        <v>1943200.2558124911</v>
      </c>
      <c r="R329" s="105">
        <f t="shared" si="1117"/>
        <v>2295145.095222604</v>
      </c>
      <c r="S329" s="105">
        <f t="shared" si="1117"/>
        <v>2681879.3470454118</v>
      </c>
      <c r="T329" s="105">
        <f t="shared" si="1117"/>
        <v>3105173.6256702077</v>
      </c>
      <c r="U329" s="105">
        <f t="shared" si="1117"/>
        <v>3566873.4718784699</v>
      </c>
      <c r="V329" s="105">
        <f t="shared" si="1117"/>
        <v>4068902.2548744441</v>
      </c>
      <c r="W329" s="105">
        <f t="shared" si="1117"/>
        <v>4613264.1810038062</v>
      </c>
      <c r="X329" s="105">
        <f t="shared" si="1117"/>
        <v>5202047.412949862</v>
      </c>
      <c r="Y329" s="105">
        <f t="shared" si="1117"/>
        <v>5837427.3033280978</v>
      </c>
      <c r="Z329" s="105">
        <f t="shared" si="1117"/>
        <v>6521669.746735692</v>
      </c>
      <c r="AA329" s="105">
        <f t="shared" si="1117"/>
        <v>7257134.6544530662</v>
      </c>
      <c r="AB329" s="105">
        <f t="shared" si="1117"/>
        <v>8046279.5561397402</v>
      </c>
      <c r="AC329" s="105">
        <f t="shared" si="1117"/>
        <v>8891663.3330169264</v>
      </c>
      <c r="AD329" s="105">
        <f t="shared" si="1117"/>
        <v>9795950.0871845372</v>
      </c>
      <c r="AE329" s="105">
        <f t="shared" si="1117"/>
        <v>10761913.15188081</v>
      </c>
      <c r="AF329" s="105">
        <f t="shared" si="1117"/>
        <v>11792439.247658713</v>
      </c>
      <c r="AG329" s="105">
        <f t="shared" si="1117"/>
        <v>12890532.789624916</v>
      </c>
      <c r="AH329" s="105">
        <f t="shared" si="1117"/>
        <v>14059320.351064518</v>
      </c>
      <c r="AI329" s="105">
        <f t="shared" si="1117"/>
        <v>15302055.288958155</v>
      </c>
      <c r="AJ329" s="105">
        <f t="shared" si="1117"/>
        <v>16622122.53708777</v>
      </c>
      <c r="AK329" s="105">
        <f t="shared" si="1117"/>
        <v>18023043.572623421</v>
      </c>
      <c r="AL329" s="105">
        <f t="shared" si="1117"/>
        <v>19508481.56228615</v>
      </c>
      <c r="AM329" s="105">
        <f t="shared" si="1117"/>
        <v>21082246.694391601</v>
      </c>
      <c r="AN329" s="105">
        <f t="shared" si="1117"/>
        <v>22748301.703295641</v>
      </c>
      <c r="AO329" s="105">
        <f t="shared" si="1117"/>
        <v>24510767.592987292</v>
      </c>
      <c r="AP329" s="105">
        <f t="shared" si="1117"/>
        <v>26373929.566805795</v>
      </c>
      <c r="AQ329" s="105">
        <f t="shared" si="1117"/>
        <v>28342243.17049804</v>
      </c>
      <c r="AR329" s="105">
        <f t="shared" si="1117"/>
        <v>30420340.656080011</v>
      </c>
      <c r="AS329" s="105">
        <f t="shared" si="1117"/>
        <v>32613037.574221775</v>
      </c>
      <c r="AT329" s="105">
        <f t="shared" si="1117"/>
        <v>34925339.603139892</v>
      </c>
      <c r="AU329" s="105">
        <f t="shared" si="1117"/>
        <v>37362449.622254618</v>
      </c>
      <c r="AV329" s="105">
        <f t="shared" si="1117"/>
        <v>39929775.039151721</v>
      </c>
      <c r="AW329" s="105">
        <f t="shared" si="1117"/>
        <v>42632935.378680937</v>
      </c>
      <c r="AX329" s="105">
        <f t="shared" si="1117"/>
        <v>45477770.143324986</v>
      </c>
      <c r="AY329" s="105">
        <f t="shared" si="1117"/>
        <v>48470346.95428519</v>
      </c>
      <c r="AZ329" s="105">
        <f t="shared" si="1117"/>
        <v>51552701.0695742</v>
      </c>
    </row>
    <row r="330" spans="1:52">
      <c r="A330" s="87" t="s">
        <v>11</v>
      </c>
      <c r="C330" s="105">
        <f t="shared" si="1109"/>
        <v>0</v>
      </c>
      <c r="D330" s="105">
        <f t="shared" ref="D330:AZ330" si="1118">C330+D236</f>
        <v>0</v>
      </c>
      <c r="E330" s="105">
        <f t="shared" si="1118"/>
        <v>0</v>
      </c>
      <c r="F330" s="105">
        <f t="shared" si="1118"/>
        <v>10599.4519</v>
      </c>
      <c r="G330" s="105">
        <f t="shared" si="1118"/>
        <v>32434.322814000003</v>
      </c>
      <c r="H330" s="105">
        <f t="shared" si="1118"/>
        <v>66169.198376130007</v>
      </c>
      <c r="I330" s="105">
        <f t="shared" si="1118"/>
        <v>112498.4274814552</v>
      </c>
      <c r="J330" s="105">
        <f t="shared" si="1118"/>
        <v>172147.30995456141</v>
      </c>
      <c r="K330" s="105">
        <f t="shared" si="1118"/>
        <v>245873.32869132067</v>
      </c>
      <c r="L330" s="105">
        <f t="shared" si="1118"/>
        <v>334467.42787332641</v>
      </c>
      <c r="M330" s="105">
        <f t="shared" si="1118"/>
        <v>438755.33891043032</v>
      </c>
      <c r="N330" s="105">
        <f t="shared" si="1118"/>
        <v>556968.91147029796</v>
      </c>
      <c r="O330" s="105">
        <f t="shared" si="1118"/>
        <v>689849.82612436183</v>
      </c>
      <c r="P330" s="105">
        <f t="shared" si="1118"/>
        <v>838171.73118296987</v>
      </c>
      <c r="Q330" s="105">
        <f t="shared" si="1118"/>
        <v>1002741.4932472061</v>
      </c>
      <c r="R330" s="105">
        <f t="shared" si="1118"/>
        <v>1184400.4940228553</v>
      </c>
      <c r="S330" s="105">
        <f t="shared" si="1118"/>
        <v>1384025.9750467446</v>
      </c>
      <c r="T330" s="105">
        <f t="shared" si="1118"/>
        <v>1602532.4320330701</v>
      </c>
      <c r="U330" s="105">
        <f t="shared" si="1118"/>
        <v>1840873.0606066568</v>
      </c>
      <c r="V330" s="105">
        <f t="shared" si="1118"/>
        <v>2100041.2552514523</v>
      </c>
      <c r="W330" s="105">
        <f t="shared" si="1118"/>
        <v>2381072.1633660132</v>
      </c>
      <c r="X330" s="105">
        <f t="shared" si="1118"/>
        <v>2685044.296383345</v>
      </c>
      <c r="Y330" s="105">
        <f t="shared" si="1118"/>
        <v>3013081.1999803111</v>
      </c>
      <c r="Z330" s="105">
        <f t="shared" si="1118"/>
        <v>3366353.1854719734</v>
      </c>
      <c r="AA330" s="105">
        <f t="shared" si="1118"/>
        <v>3746079.1245587771</v>
      </c>
      <c r="AB330" s="105">
        <f t="shared" si="1118"/>
        <v>4153528.3096694876</v>
      </c>
      <c r="AC330" s="105">
        <f t="shared" si="1118"/>
        <v>4590022.3822203614</v>
      </c>
      <c r="AD330" s="105">
        <f t="shared" si="1118"/>
        <v>5056937.3311912091</v>
      </c>
      <c r="AE330" s="105">
        <f t="shared" si="1118"/>
        <v>5555705.5645019328</v>
      </c>
      <c r="AF330" s="105">
        <f t="shared" si="1118"/>
        <v>6087818.0557588506</v>
      </c>
      <c r="AG330" s="105">
        <f t="shared" si="1118"/>
        <v>6654826.5690287556</v>
      </c>
      <c r="AH330" s="105">
        <f t="shared" si="1118"/>
        <v>7297347.2177773714</v>
      </c>
      <c r="AI330" s="105">
        <f t="shared" si="1118"/>
        <v>8019400.4224714767</v>
      </c>
      <c r="AJ330" s="105">
        <f t="shared" si="1118"/>
        <v>8825179.8678839281</v>
      </c>
      <c r="AK330" s="105">
        <f t="shared" si="1118"/>
        <v>9719059.2805736009</v>
      </c>
      <c r="AL330" s="105">
        <f t="shared" si="1118"/>
        <v>10705599.457076259</v>
      </c>
      <c r="AM330" s="105">
        <f t="shared" si="1118"/>
        <v>11789555.551749259</v>
      </c>
      <c r="AN330" s="105">
        <f t="shared" si="1118"/>
        <v>12975884.633523969</v>
      </c>
      <c r="AO330" s="105">
        <f t="shared" si="1118"/>
        <v>14269753.521141287</v>
      </c>
      <c r="AP330" s="105">
        <f t="shared" si="1118"/>
        <v>15676546.906778172</v>
      </c>
      <c r="AQ330" s="105">
        <f t="shared" si="1118"/>
        <v>17201875.778316941</v>
      </c>
      <c r="AR330" s="105">
        <f t="shared" si="1118"/>
        <v>18877793.362485554</v>
      </c>
      <c r="AS330" s="105">
        <f t="shared" si="1118"/>
        <v>20711962.186057419</v>
      </c>
      <c r="AT330" s="105">
        <f t="shared" si="1118"/>
        <v>22712368.99757098</v>
      </c>
      <c r="AU330" s="105">
        <f t="shared" si="1118"/>
        <v>24887337.324361522</v>
      </c>
      <c r="AV330" s="105">
        <f t="shared" si="1118"/>
        <v>27245540.491215304</v>
      </c>
      <c r="AW330" s="105">
        <f t="shared" si="1118"/>
        <v>29796015.117042005</v>
      </c>
      <c r="AX330" s="105">
        <f t="shared" si="1118"/>
        <v>32548175.106529836</v>
      </c>
      <c r="AY330" s="105">
        <f t="shared" si="1118"/>
        <v>35511826.154335216</v>
      </c>
      <c r="AZ330" s="105">
        <f t="shared" si="1118"/>
        <v>38564386.733574755</v>
      </c>
    </row>
    <row r="331" spans="1:52">
      <c r="A331" s="87" t="s">
        <v>12</v>
      </c>
      <c r="C331" s="105">
        <f t="shared" si="1109"/>
        <v>0</v>
      </c>
      <c r="D331" s="105">
        <f t="shared" ref="D331:AZ331" si="1119">C331+D237</f>
        <v>0</v>
      </c>
      <c r="E331" s="105">
        <f t="shared" si="1119"/>
        <v>0</v>
      </c>
      <c r="F331" s="105">
        <f t="shared" si="1119"/>
        <v>10708.7246</v>
      </c>
      <c r="G331" s="105">
        <f t="shared" si="1119"/>
        <v>32768.697275999999</v>
      </c>
      <c r="H331" s="105">
        <f t="shared" si="1119"/>
        <v>66851.355060419999</v>
      </c>
      <c r="I331" s="105">
        <f t="shared" si="1119"/>
        <v>113658.2050843568</v>
      </c>
      <c r="J331" s="105">
        <f t="shared" si="1119"/>
        <v>173922.02449017545</v>
      </c>
      <c r="K331" s="105">
        <f t="shared" si="1119"/>
        <v>248408.10527576727</v>
      </c>
      <c r="L331" s="105">
        <f t="shared" si="1119"/>
        <v>337915.54568645346</v>
      </c>
      <c r="M331" s="105">
        <f t="shared" si="1119"/>
        <v>443278.58982703264</v>
      </c>
      <c r="N331" s="105">
        <f t="shared" si="1119"/>
        <v>562737.97287055233</v>
      </c>
      <c r="O331" s="105">
        <f t="shared" si="1119"/>
        <v>697044.64841146243</v>
      </c>
      <c r="P331" s="105">
        <f t="shared" si="1119"/>
        <v>846981.94055486727</v>
      </c>
      <c r="Q331" s="105">
        <f t="shared" si="1119"/>
        <v>1013366.8102889296</v>
      </c>
      <c r="R331" s="105">
        <f t="shared" si="1119"/>
        <v>1197051.1687061598</v>
      </c>
      <c r="S331" s="105">
        <f t="shared" si="1119"/>
        <v>1398923.2387447874</v>
      </c>
      <c r="T331" s="105">
        <f t="shared" si="1119"/>
        <v>1619908.9671795205</v>
      </c>
      <c r="U331" s="105">
        <f t="shared" si="1119"/>
        <v>1860973.488651091</v>
      </c>
      <c r="V331" s="105">
        <f t="shared" si="1119"/>
        <v>2123122.6435861178</v>
      </c>
      <c r="W331" s="105">
        <f t="shared" si="1119"/>
        <v>2407404.5519230836</v>
      </c>
      <c r="X331" s="105">
        <f t="shared" si="1119"/>
        <v>2714911.2446266636</v>
      </c>
      <c r="Y331" s="105">
        <f t="shared" si="1119"/>
        <v>3046780.3550413512</v>
      </c>
      <c r="Z331" s="105">
        <f t="shared" si="1119"/>
        <v>3404196.8722063797</v>
      </c>
      <c r="AA331" s="105">
        <f t="shared" si="1119"/>
        <v>3788394.9583273963</v>
      </c>
      <c r="AB331" s="105">
        <f t="shared" si="1119"/>
        <v>4200659.832676312</v>
      </c>
      <c r="AC331" s="105">
        <f t="shared" si="1119"/>
        <v>4642329.7242692914</v>
      </c>
      <c r="AD331" s="105">
        <f t="shared" si="1119"/>
        <v>5114797.8957540644</v>
      </c>
      <c r="AE331" s="105">
        <f t="shared" si="1119"/>
        <v>5619514.7410217049</v>
      </c>
      <c r="AF331" s="105">
        <f t="shared" si="1119"/>
        <v>6157989.9591448484</v>
      </c>
      <c r="AG331" s="105">
        <f t="shared" si="1119"/>
        <v>6731794.807334085</v>
      </c>
      <c r="AH331" s="105">
        <f t="shared" si="1119"/>
        <v>7381815.6971186763</v>
      </c>
      <c r="AI331" s="105">
        <f t="shared" si="1119"/>
        <v>8112109.166630974</v>
      </c>
      <c r="AJ331" s="105">
        <f t="shared" si="1119"/>
        <v>8926906.5518538356</v>
      </c>
      <c r="AK331" s="105">
        <f t="shared" si="1119"/>
        <v>9830620.8236073311</v>
      </c>
      <c r="AL331" s="105">
        <f t="shared" si="1119"/>
        <v>10827853.6774366</v>
      </c>
      <c r="AM331" s="105">
        <f t="shared" si="1119"/>
        <v>11923402.88542161</v>
      </c>
      <c r="AN331" s="105">
        <f t="shared" si="1119"/>
        <v>13122269.919243259</v>
      </c>
      <c r="AO331" s="105">
        <f t="shared" si="1119"/>
        <v>14429667.854164559</v>
      </c>
      <c r="AP331" s="105">
        <f t="shared" si="1119"/>
        <v>15851029.563921051</v>
      </c>
      <c r="AQ331" s="105">
        <f t="shared" si="1119"/>
        <v>17392016.216861416</v>
      </c>
      <c r="AR331" s="105">
        <f t="shared" si="1119"/>
        <v>19085069.285551403</v>
      </c>
      <c r="AS331" s="105">
        <f t="shared" si="1119"/>
        <v>20937925.86694834</v>
      </c>
      <c r="AT331" s="105">
        <f t="shared" si="1119"/>
        <v>22958650.424052827</v>
      </c>
      <c r="AU331" s="105">
        <f t="shared" si="1119"/>
        <v>25155647.464484058</v>
      </c>
      <c r="AV331" s="105">
        <f t="shared" si="1119"/>
        <v>27537674.685140241</v>
      </c>
      <c r="AW331" s="105">
        <f t="shared" si="1119"/>
        <v>30113856.599498488</v>
      </c>
      <c r="AX331" s="105">
        <f t="shared" si="1119"/>
        <v>32893698.664682332</v>
      </c>
      <c r="AY331" s="105">
        <f t="shared" si="1119"/>
        <v>35887101.926018387</v>
      </c>
      <c r="AZ331" s="105">
        <f t="shared" si="1119"/>
        <v>38970307.285194524</v>
      </c>
    </row>
    <row r="332" spans="1:52">
      <c r="A332" s="87" t="s">
        <v>13</v>
      </c>
      <c r="C332" s="105">
        <f t="shared" si="1109"/>
        <v>0</v>
      </c>
      <c r="D332" s="105">
        <f t="shared" ref="D332:AZ332" si="1120">C332+D238</f>
        <v>0</v>
      </c>
      <c r="E332" s="105">
        <f t="shared" si="1120"/>
        <v>0</v>
      </c>
      <c r="F332" s="105">
        <f t="shared" si="1120"/>
        <v>5791.4530999999997</v>
      </c>
      <c r="G332" s="105">
        <f t="shared" si="1120"/>
        <v>17721.846486000002</v>
      </c>
      <c r="H332" s="105">
        <f t="shared" si="1120"/>
        <v>36154.304267370004</v>
      </c>
      <c r="I332" s="105">
        <f t="shared" si="1120"/>
        <v>61468.212953784809</v>
      </c>
      <c r="J332" s="105">
        <f t="shared" si="1120"/>
        <v>94059.870387543866</v>
      </c>
      <c r="K332" s="105">
        <f t="shared" si="1120"/>
        <v>134343.15897567006</v>
      </c>
      <c r="L332" s="105">
        <f t="shared" si="1120"/>
        <v>182750.24409573505</v>
      </c>
      <c r="M332" s="105">
        <f t="shared" si="1120"/>
        <v>239732.29857992585</v>
      </c>
      <c r="N332" s="105">
        <f t="shared" si="1120"/>
        <v>304376.02034275746</v>
      </c>
      <c r="O332" s="105">
        <f t="shared" si="1120"/>
        <v>377089.82557191257</v>
      </c>
      <c r="P332" s="105">
        <f t="shared" si="1120"/>
        <v>458299.73992578412</v>
      </c>
      <c r="Q332" s="105">
        <f t="shared" si="1120"/>
        <v>548450.08752714877</v>
      </c>
      <c r="R332" s="105">
        <f t="shared" si="1120"/>
        <v>648004.20544793771</v>
      </c>
      <c r="S332" s="105">
        <f t="shared" si="1120"/>
        <v>757445.18459447508</v>
      </c>
      <c r="T332" s="105">
        <f t="shared" si="1120"/>
        <v>877276.63793417707</v>
      </c>
      <c r="U332" s="105">
        <f t="shared" si="1120"/>
        <v>1008023.4970374018</v>
      </c>
      <c r="V332" s="105">
        <f t="shared" si="1120"/>
        <v>1150232.8379419548</v>
      </c>
      <c r="W332" s="105">
        <f t="shared" si="1120"/>
        <v>1304474.7373827228</v>
      </c>
      <c r="X332" s="105">
        <f t="shared" si="1120"/>
        <v>1471343.1604650647</v>
      </c>
      <c r="Y332" s="105">
        <f t="shared" si="1120"/>
        <v>1651456.8808979783</v>
      </c>
      <c r="Z332" s="105">
        <f t="shared" si="1120"/>
        <v>1845460.4349417237</v>
      </c>
      <c r="AA332" s="105">
        <f t="shared" si="1120"/>
        <v>2054025.1102645611</v>
      </c>
      <c r="AB332" s="105">
        <f t="shared" si="1120"/>
        <v>2277849.9709445969</v>
      </c>
      <c r="AC332" s="105">
        <f t="shared" si="1120"/>
        <v>2517662.9198954725</v>
      </c>
      <c r="AD332" s="105">
        <f t="shared" si="1120"/>
        <v>2774221.8000388257</v>
      </c>
      <c r="AE332" s="105">
        <f t="shared" si="1120"/>
        <v>3048315.5355921499</v>
      </c>
      <c r="AF332" s="105">
        <f t="shared" si="1120"/>
        <v>3340765.3148879143</v>
      </c>
      <c r="AG332" s="105">
        <f t="shared" si="1120"/>
        <v>3652425.816188667</v>
      </c>
      <c r="AH332" s="105">
        <f t="shared" si="1120"/>
        <v>4005437.1609486067</v>
      </c>
      <c r="AI332" s="105">
        <f t="shared" si="1120"/>
        <v>4401999.9053241145</v>
      </c>
      <c r="AJ332" s="105">
        <f t="shared" si="1120"/>
        <v>4844409.4230818395</v>
      </c>
      <c r="AK332" s="105">
        <f t="shared" si="1120"/>
        <v>5335059.6141547775</v>
      </c>
      <c r="AL332" s="105">
        <f t="shared" si="1120"/>
        <v>5876446.7503758594</v>
      </c>
      <c r="AM332" s="105">
        <f t="shared" si="1120"/>
        <v>6471173.4632820077</v>
      </c>
      <c r="AN332" s="105">
        <f t="shared" si="1120"/>
        <v>7121952.8790517282</v>
      </c>
      <c r="AO332" s="105">
        <f t="shared" si="1120"/>
        <v>7831612.9058152186</v>
      </c>
      <c r="AP332" s="105">
        <f t="shared" si="1120"/>
        <v>8603100.6787579134</v>
      </c>
      <c r="AQ332" s="105">
        <f t="shared" si="1120"/>
        <v>9439487.1686264761</v>
      </c>
      <c r="AR332" s="105">
        <f t="shared" si="1120"/>
        <v>10358419.524821576</v>
      </c>
      <c r="AS332" s="105">
        <f t="shared" si="1120"/>
        <v>11364097.751481922</v>
      </c>
      <c r="AT332" s="105">
        <f t="shared" si="1120"/>
        <v>12460899.561714856</v>
      </c>
      <c r="AU332" s="105">
        <f t="shared" si="1120"/>
        <v>13653387.260130737</v>
      </c>
      <c r="AV332" s="105">
        <f t="shared" si="1120"/>
        <v>14946314.878391333</v>
      </c>
      <c r="AW332" s="105">
        <f t="shared" si="1120"/>
        <v>16344635.572758751</v>
      </c>
      <c r="AX332" s="105">
        <f t="shared" si="1120"/>
        <v>17853509.292942967</v>
      </c>
      <c r="AY332" s="105">
        <f t="shared" si="1120"/>
        <v>19478310.731868058</v>
      </c>
      <c r="AZ332" s="105">
        <f t="shared" si="1120"/>
        <v>21151856.213960905</v>
      </c>
    </row>
    <row r="333" spans="1:52">
      <c r="A333" s="87" t="s">
        <v>14</v>
      </c>
      <c r="C333" s="105">
        <f t="shared" si="1109"/>
        <v>0</v>
      </c>
      <c r="D333" s="105">
        <f t="shared" ref="D333:AZ333" si="1121">C333+D239</f>
        <v>0</v>
      </c>
      <c r="E333" s="105">
        <f t="shared" si="1121"/>
        <v>0</v>
      </c>
      <c r="F333" s="105">
        <f t="shared" si="1121"/>
        <v>2731.8175000000001</v>
      </c>
      <c r="G333" s="105">
        <f t="shared" si="1121"/>
        <v>8359.3615500000014</v>
      </c>
      <c r="H333" s="105">
        <f t="shared" si="1121"/>
        <v>17053.917107250003</v>
      </c>
      <c r="I333" s="105">
        <f t="shared" si="1121"/>
        <v>28994.440072540005</v>
      </c>
      <c r="J333" s="105">
        <f t="shared" si="1121"/>
        <v>44367.863390350882</v>
      </c>
      <c r="K333" s="105">
        <f t="shared" si="1121"/>
        <v>63369.414611165128</v>
      </c>
      <c r="L333" s="105">
        <f t="shared" si="1121"/>
        <v>86202.945328176909</v>
      </c>
      <c r="M333" s="105">
        <f t="shared" si="1121"/>
        <v>113081.27291505935</v>
      </c>
      <c r="N333" s="105">
        <f t="shared" si="1121"/>
        <v>143534.41807099717</v>
      </c>
      <c r="O333" s="105">
        <f t="shared" si="1121"/>
        <v>177752.67935530547</v>
      </c>
      <c r="P333" s="105">
        <f t="shared" si="1121"/>
        <v>215934.55590504617</v>
      </c>
      <c r="Q333" s="105">
        <f t="shared" si="1121"/>
        <v>258287.06820098931</v>
      </c>
      <c r="R333" s="105">
        <f t="shared" si="1121"/>
        <v>305026.09069901227</v>
      </c>
      <c r="S333" s="105">
        <f t="shared" si="1121"/>
        <v>356376.69675017352</v>
      </c>
      <c r="T333" s="105">
        <f t="shared" si="1121"/>
        <v>412573.51624741312</v>
      </c>
      <c r="U333" s="105">
        <f t="shared" si="1121"/>
        <v>473861.10645204969</v>
      </c>
      <c r="V333" s="105">
        <f t="shared" si="1121"/>
        <v>540494.3364689796</v>
      </c>
      <c r="W333" s="105">
        <f t="shared" si="1121"/>
        <v>612738.78585575614</v>
      </c>
      <c r="X333" s="105">
        <f t="shared" si="1121"/>
        <v>690871.15786755504</v>
      </c>
      <c r="Y333" s="105">
        <f t="shared" si="1121"/>
        <v>775179.70785742952</v>
      </c>
      <c r="Z333" s="105">
        <f t="shared" si="1121"/>
        <v>865964.68736925337</v>
      </c>
      <c r="AA333" s="105">
        <f t="shared" si="1121"/>
        <v>963538.80447935278</v>
      </c>
      <c r="AB333" s="105">
        <f t="shared" si="1121"/>
        <v>1068227.7009620636</v>
      </c>
      <c r="AC333" s="105">
        <f t="shared" si="1121"/>
        <v>1180370.4468743436</v>
      </c>
      <c r="AD333" s="105">
        <f t="shared" si="1121"/>
        <v>1300320.053175132</v>
      </c>
      <c r="AE333" s="105">
        <f t="shared" si="1121"/>
        <v>1428444.0030164188</v>
      </c>
      <c r="AF333" s="105">
        <f t="shared" si="1121"/>
        <v>1565124.8023649629</v>
      </c>
      <c r="AG333" s="105">
        <f t="shared" si="1121"/>
        <v>1710760.5506363427</v>
      </c>
      <c r="AH333" s="105">
        <f t="shared" si="1121"/>
        <v>1875515.8453932835</v>
      </c>
      <c r="AI333" s="105">
        <f t="shared" si="1121"/>
        <v>2060406.7872514746</v>
      </c>
      <c r="AJ333" s="105">
        <f t="shared" si="1121"/>
        <v>2266493.23527171</v>
      </c>
      <c r="AK333" s="105">
        <f t="shared" si="1121"/>
        <v>2494880.5179760396</v>
      </c>
      <c r="AL333" s="105">
        <f t="shared" si="1121"/>
        <v>2746721.2076422912</v>
      </c>
      <c r="AM333" s="105">
        <f t="shared" si="1121"/>
        <v>3023216.9601337463</v>
      </c>
      <c r="AN333" s="105">
        <f t="shared" si="1121"/>
        <v>3325620.4225992169</v>
      </c>
      <c r="AO333" s="105">
        <f t="shared" si="1121"/>
        <v>3655237.2114599021</v>
      </c>
      <c r="AP333" s="105">
        <f t="shared" si="1121"/>
        <v>4013427.9631832959</v>
      </c>
      <c r="AQ333" s="105">
        <f t="shared" si="1121"/>
        <v>4401610.4604311865</v>
      </c>
      <c r="AR333" s="105">
        <f t="shared" si="1121"/>
        <v>4827981.6341100102</v>
      </c>
      <c r="AS333" s="105">
        <f t="shared" si="1121"/>
        <v>5294483.4405581001</v>
      </c>
      <c r="AT333" s="105">
        <f t="shared" si="1121"/>
        <v>5803139.9836853007</v>
      </c>
      <c r="AU333" s="105">
        <f t="shared" si="1121"/>
        <v>6356060.6960665556</v>
      </c>
      <c r="AV333" s="105">
        <f t="shared" si="1121"/>
        <v>6955443.6369682942</v>
      </c>
      <c r="AW333" s="105">
        <f t="shared" si="1121"/>
        <v>7603578.9114606017</v>
      </c>
      <c r="AX333" s="105">
        <f t="shared" si="1121"/>
        <v>8302852.2149121016</v>
      </c>
      <c r="AY333" s="105">
        <f t="shared" si="1121"/>
        <v>9055748.5073133018</v>
      </c>
      <c r="AZ333" s="105">
        <f t="shared" si="1121"/>
        <v>9831231.688486537</v>
      </c>
    </row>
    <row r="334" spans="1:52">
      <c r="A334" s="87" t="s">
        <v>15</v>
      </c>
      <c r="C334" s="105">
        <f t="shared" si="1109"/>
        <v>0</v>
      </c>
      <c r="D334" s="105">
        <f t="shared" ref="D334:AZ334" si="1122">C334+D240</f>
        <v>0</v>
      </c>
      <c r="E334" s="105">
        <f t="shared" si="1122"/>
        <v>0</v>
      </c>
      <c r="F334" s="105">
        <f t="shared" si="1122"/>
        <v>5900.7258000000002</v>
      </c>
      <c r="G334" s="105">
        <f t="shared" si="1122"/>
        <v>18056.220948000002</v>
      </c>
      <c r="H334" s="105">
        <f t="shared" si="1122"/>
        <v>36836.460951660003</v>
      </c>
      <c r="I334" s="105">
        <f t="shared" si="1122"/>
        <v>62627.990556686404</v>
      </c>
      <c r="J334" s="105">
        <f t="shared" si="1122"/>
        <v>95834.584923157905</v>
      </c>
      <c r="K334" s="105">
        <f t="shared" si="1122"/>
        <v>136877.93556011666</v>
      </c>
      <c r="L334" s="105">
        <f t="shared" si="1122"/>
        <v>186198.36190886213</v>
      </c>
      <c r="M334" s="105">
        <f t="shared" si="1122"/>
        <v>244255.54949652823</v>
      </c>
      <c r="N334" s="105">
        <f t="shared" si="1122"/>
        <v>310006.65835593943</v>
      </c>
      <c r="O334" s="105">
        <f t="shared" si="1122"/>
        <v>383861.07229457155</v>
      </c>
      <c r="P334" s="105">
        <f t="shared" si="1122"/>
        <v>466245.81361920433</v>
      </c>
      <c r="Q334" s="105">
        <f t="shared" si="1122"/>
        <v>557606.2330004531</v>
      </c>
      <c r="R334" s="105">
        <f t="shared" si="1122"/>
        <v>658406.72485452262</v>
      </c>
      <c r="S334" s="105">
        <f t="shared" si="1122"/>
        <v>769131.46915233904</v>
      </c>
      <c r="T334" s="105">
        <f t="shared" si="1122"/>
        <v>890285.20059785852</v>
      </c>
      <c r="U334" s="105">
        <f t="shared" si="1122"/>
        <v>1022394.0061500751</v>
      </c>
      <c r="V334" s="105">
        <f t="shared" si="1122"/>
        <v>1166006.1518970898</v>
      </c>
      <c r="W334" s="105">
        <f t="shared" si="1122"/>
        <v>1321692.9403255933</v>
      </c>
      <c r="X334" s="105">
        <f t="shared" si="1122"/>
        <v>1490049.5990653029</v>
      </c>
      <c r="Y334" s="105">
        <f t="shared" si="1122"/>
        <v>1671696.2022253051</v>
      </c>
      <c r="Z334" s="105">
        <f t="shared" si="1122"/>
        <v>1867278.6254779517</v>
      </c>
      <c r="AA334" s="105">
        <f t="shared" si="1122"/>
        <v>2077469.5360859577</v>
      </c>
      <c r="AB334" s="105">
        <f t="shared" si="1122"/>
        <v>2302969.419109717</v>
      </c>
      <c r="AC334" s="105">
        <f t="shared" si="1122"/>
        <v>2544507.6410746276</v>
      </c>
      <c r="AD334" s="105">
        <f t="shared" si="1122"/>
        <v>2802843.5524224369</v>
      </c>
      <c r="AE334" s="105">
        <f t="shared" si="1122"/>
        <v>3078767.6301163509</v>
      </c>
      <c r="AF334" s="105">
        <f t="shared" si="1122"/>
        <v>3373102.6618169225</v>
      </c>
      <c r="AG334" s="105">
        <f t="shared" si="1122"/>
        <v>3686704.9730946268</v>
      </c>
      <c r="AH334" s="105">
        <f t="shared" si="1122"/>
        <v>4041966.3901653592</v>
      </c>
      <c r="AI334" s="105">
        <f t="shared" si="1122"/>
        <v>4441104.2172965519</v>
      </c>
      <c r="AJ334" s="105">
        <f t="shared" si="1122"/>
        <v>4886431.3038164685</v>
      </c>
      <c r="AK334" s="105">
        <f t="shared" si="1122"/>
        <v>5380359.7812440144</v>
      </c>
      <c r="AL334" s="105">
        <f t="shared" si="1122"/>
        <v>5925404.9386557788</v>
      </c>
      <c r="AM334" s="105">
        <f t="shared" si="1122"/>
        <v>6524189.2412211308</v>
      </c>
      <c r="AN334" s="105">
        <f t="shared" si="1122"/>
        <v>7179446.4970076149</v>
      </c>
      <c r="AO334" s="105">
        <f t="shared" si="1122"/>
        <v>7894026.1773361899</v>
      </c>
      <c r="AP334" s="105">
        <f t="shared" si="1122"/>
        <v>8670897.8961491734</v>
      </c>
      <c r="AQ334" s="105">
        <f t="shared" si="1122"/>
        <v>9513156.0540433358</v>
      </c>
      <c r="AR334" s="105">
        <f t="shared" si="1122"/>
        <v>10438472.218197377</v>
      </c>
      <c r="AS334" s="105">
        <f t="shared" si="1122"/>
        <v>11451071.836644789</v>
      </c>
      <c r="AT334" s="105">
        <f t="shared" si="1122"/>
        <v>12555359.132095432</v>
      </c>
      <c r="AU334" s="105">
        <f t="shared" si="1122"/>
        <v>13755924.025512898</v>
      </c>
      <c r="AV334" s="105">
        <f t="shared" si="1122"/>
        <v>15057549.314209292</v>
      </c>
      <c r="AW334" s="105">
        <f t="shared" si="1122"/>
        <v>16465218.113497272</v>
      </c>
      <c r="AX334" s="105">
        <f t="shared" si="1122"/>
        <v>17984121.57125251</v>
      </c>
      <c r="AY334" s="105">
        <f t="shared" si="1122"/>
        <v>19619666.865063678</v>
      </c>
      <c r="AZ334" s="105">
        <f t="shared" si="1122"/>
        <v>21304278.517689183</v>
      </c>
    </row>
    <row r="335" spans="1:52">
      <c r="A335" s="87" t="s">
        <v>16</v>
      </c>
      <c r="C335" s="105">
        <f t="shared" si="1109"/>
        <v>0</v>
      </c>
      <c r="D335" s="105">
        <f t="shared" ref="D335:AZ335" si="1123">C335+D241</f>
        <v>0</v>
      </c>
      <c r="E335" s="105">
        <f t="shared" si="1123"/>
        <v>0</v>
      </c>
      <c r="F335" s="105">
        <f t="shared" si="1123"/>
        <v>3933.8172</v>
      </c>
      <c r="G335" s="105">
        <f t="shared" si="1123"/>
        <v>12037.480632000001</v>
      </c>
      <c r="H335" s="105">
        <f t="shared" si="1123"/>
        <v>24557.640634440002</v>
      </c>
      <c r="I335" s="105">
        <f t="shared" si="1123"/>
        <v>41751.993704457607</v>
      </c>
      <c r="J335" s="105">
        <f t="shared" si="1123"/>
        <v>63889.723282105275</v>
      </c>
      <c r="K335" s="105">
        <f t="shared" si="1123"/>
        <v>91251.957040077788</v>
      </c>
      <c r="L335" s="105">
        <f t="shared" si="1123"/>
        <v>124132.24127257476</v>
      </c>
      <c r="M335" s="105">
        <f t="shared" si="1123"/>
        <v>162837.03299768548</v>
      </c>
      <c r="N335" s="105">
        <f t="shared" si="1123"/>
        <v>206717.24669965042</v>
      </c>
      <c r="O335" s="105">
        <f t="shared" si="1123"/>
        <v>256048.57338452822</v>
      </c>
      <c r="P335" s="105">
        <f t="shared" si="1123"/>
        <v>311118.58763896191</v>
      </c>
      <c r="Q335" s="105">
        <f t="shared" si="1123"/>
        <v>372227.21252310841</v>
      </c>
      <c r="R335" s="105">
        <f t="shared" si="1123"/>
        <v>439687.20166192157</v>
      </c>
      <c r="S335" s="105">
        <f t="shared" si="1123"/>
        <v>513824.63914828561</v>
      </c>
      <c r="T335" s="105">
        <f t="shared" si="1123"/>
        <v>594979.45789282862</v>
      </c>
      <c r="U335" s="105">
        <f t="shared" si="1123"/>
        <v>683505.97707730369</v>
      </c>
      <c r="V335" s="105">
        <f t="shared" si="1123"/>
        <v>779773.45939123654</v>
      </c>
      <c r="W335" s="105">
        <f t="shared" si="1123"/>
        <v>884166.68875512877</v>
      </c>
      <c r="X335" s="105">
        <f t="shared" si="1123"/>
        <v>997086.56925789523</v>
      </c>
      <c r="Y335" s="105">
        <f t="shared" si="1123"/>
        <v>1118950.746061441</v>
      </c>
      <c r="Z335" s="105">
        <f t="shared" si="1123"/>
        <v>1250194.2490513604</v>
      </c>
      <c r="AA335" s="105">
        <f t="shared" si="1123"/>
        <v>1391270.1600397124</v>
      </c>
      <c r="AB335" s="105">
        <f t="shared" si="1123"/>
        <v>1542650.3043537124</v>
      </c>
      <c r="AC335" s="105">
        <f t="shared" si="1123"/>
        <v>1704825.9676730093</v>
      </c>
      <c r="AD335" s="105">
        <f t="shared" si="1123"/>
        <v>1878308.6390080387</v>
      </c>
      <c r="AE335" s="105">
        <f t="shared" si="1123"/>
        <v>2063630.780742757</v>
      </c>
      <c r="AF335" s="105">
        <f t="shared" si="1123"/>
        <v>2261346.6266969442</v>
      </c>
      <c r="AG335" s="105">
        <f t="shared" si="1123"/>
        <v>2472033.0091962069</v>
      </c>
      <c r="AH335" s="105">
        <f t="shared" si="1123"/>
        <v>2710790.6821747781</v>
      </c>
      <c r="AI335" s="105">
        <f t="shared" si="1123"/>
        <v>2979114.3053171667</v>
      </c>
      <c r="AJ335" s="105">
        <f t="shared" si="1123"/>
        <v>3278562.9537275215</v>
      </c>
      <c r="AK335" s="105">
        <f t="shared" si="1123"/>
        <v>3610762.637661092</v>
      </c>
      <c r="AL335" s="105">
        <f t="shared" si="1123"/>
        <v>3977408.9154657018</v>
      </c>
      <c r="AM335" s="105">
        <f t="shared" si="1123"/>
        <v>4380269.6030580737</v>
      </c>
      <c r="AN335" s="105">
        <f t="shared" si="1123"/>
        <v>4821187.5833754484</v>
      </c>
      <c r="AO335" s="105">
        <f t="shared" si="1123"/>
        <v>5302083.7193624927</v>
      </c>
      <c r="AP335" s="105">
        <f t="shared" si="1123"/>
        <v>5824959.874177102</v>
      </c>
      <c r="AQ335" s="105">
        <f t="shared" si="1123"/>
        <v>6391902.0424265414</v>
      </c>
      <c r="AR335" s="105">
        <f t="shared" si="1123"/>
        <v>7014827.3032622691</v>
      </c>
      <c r="AS335" s="105">
        <f t="shared" si="1123"/>
        <v>7696584.3942880379</v>
      </c>
      <c r="AT335" s="105">
        <f t="shared" si="1123"/>
        <v>8440142.5925804973</v>
      </c>
      <c r="AU335" s="105">
        <f t="shared" si="1123"/>
        <v>9248596.3831937276</v>
      </c>
      <c r="AV335" s="105">
        <f t="shared" si="1123"/>
        <v>10125170.299288509</v>
      </c>
      <c r="AW335" s="105">
        <f t="shared" si="1123"/>
        <v>11073223.939982185</v>
      </c>
      <c r="AX335" s="105">
        <f t="shared" si="1123"/>
        <v>12096257.172226204</v>
      </c>
      <c r="AY335" s="105">
        <f t="shared" si="1123"/>
        <v>13197915.52323696</v>
      </c>
      <c r="AZ335" s="105">
        <f t="shared" si="1123"/>
        <v>14332623.62477804</v>
      </c>
    </row>
    <row r="336" spans="1:52">
      <c r="A336" s="87" t="s">
        <v>17</v>
      </c>
      <c r="C336" s="105">
        <f t="shared" si="1109"/>
        <v>0</v>
      </c>
      <c r="D336" s="105">
        <f t="shared" ref="D336:AZ336" si="1124">C336+D242</f>
        <v>0</v>
      </c>
      <c r="E336" s="105">
        <f t="shared" si="1124"/>
        <v>0</v>
      </c>
      <c r="F336" s="105">
        <f t="shared" si="1124"/>
        <v>2185.4540000000002</v>
      </c>
      <c r="G336" s="105">
        <f t="shared" si="1124"/>
        <v>6687.4892400000008</v>
      </c>
      <c r="H336" s="105">
        <f t="shared" si="1124"/>
        <v>13643.133685800001</v>
      </c>
      <c r="I336" s="105">
        <f t="shared" si="1124"/>
        <v>23195.552058032001</v>
      </c>
      <c r="J336" s="105">
        <f t="shared" si="1124"/>
        <v>35494.290712280701</v>
      </c>
      <c r="K336" s="105">
        <f t="shared" si="1124"/>
        <v>50695.531688932097</v>
      </c>
      <c r="L336" s="105">
        <f t="shared" si="1124"/>
        <v>68962.356262541522</v>
      </c>
      <c r="M336" s="105">
        <f t="shared" si="1124"/>
        <v>90465.018332047475</v>
      </c>
      <c r="N336" s="105">
        <f t="shared" si="1124"/>
        <v>114827.53445679773</v>
      </c>
      <c r="O336" s="105">
        <f t="shared" si="1124"/>
        <v>142202.14348424439</v>
      </c>
      <c r="P336" s="105">
        <f t="shared" si="1124"/>
        <v>172747.64472403695</v>
      </c>
      <c r="Q336" s="105">
        <f t="shared" si="1124"/>
        <v>206629.65456079144</v>
      </c>
      <c r="R336" s="105">
        <f t="shared" si="1124"/>
        <v>244020.87255920982</v>
      </c>
      <c r="S336" s="105">
        <f t="shared" si="1124"/>
        <v>285101.3574001388</v>
      </c>
      <c r="T336" s="105">
        <f t="shared" si="1124"/>
        <v>330058.81299793045</v>
      </c>
      <c r="U336" s="105">
        <f t="shared" si="1124"/>
        <v>379088.88516163972</v>
      </c>
      <c r="V336" s="105">
        <f t="shared" si="1124"/>
        <v>432395.46917518362</v>
      </c>
      <c r="W336" s="105">
        <f t="shared" si="1124"/>
        <v>490191.02868460491</v>
      </c>
      <c r="X336" s="105">
        <f t="shared" si="1124"/>
        <v>552696.92629404401</v>
      </c>
      <c r="Y336" s="105">
        <f t="shared" si="1124"/>
        <v>620143.76628594357</v>
      </c>
      <c r="Z336" s="105">
        <f t="shared" si="1124"/>
        <v>692771.7498954027</v>
      </c>
      <c r="AA336" s="105">
        <f t="shared" si="1124"/>
        <v>770831.04358348227</v>
      </c>
      <c r="AB336" s="105">
        <f t="shared" si="1124"/>
        <v>854582.16076965095</v>
      </c>
      <c r="AC336" s="105">
        <f t="shared" si="1124"/>
        <v>944296.35749947478</v>
      </c>
      <c r="AD336" s="105">
        <f t="shared" si="1124"/>
        <v>1040256.0425401056</v>
      </c>
      <c r="AE336" s="105">
        <f t="shared" si="1124"/>
        <v>1142755.202413135</v>
      </c>
      <c r="AF336" s="105">
        <f t="shared" si="1124"/>
        <v>1252099.8418919703</v>
      </c>
      <c r="AG336" s="105">
        <f t="shared" si="1124"/>
        <v>1368608.4405090741</v>
      </c>
      <c r="AH336" s="105">
        <f t="shared" si="1124"/>
        <v>1500862.6907767854</v>
      </c>
      <c r="AI336" s="105">
        <f t="shared" si="1124"/>
        <v>1649702.474055385</v>
      </c>
      <c r="AJ336" s="105">
        <f t="shared" si="1124"/>
        <v>1816003.8935002852</v>
      </c>
      <c r="AK336" s="105">
        <f t="shared" si="1124"/>
        <v>2000680.6914765136</v>
      </c>
      <c r="AL336" s="105">
        <f t="shared" si="1124"/>
        <v>2204685.7194184493</v>
      </c>
      <c r="AM336" s="105">
        <f t="shared" si="1124"/>
        <v>2429012.462005856</v>
      </c>
      <c r="AN336" s="105">
        <f t="shared" si="1124"/>
        <v>2674696.6175923147</v>
      </c>
      <c r="AO336" s="105">
        <f t="shared" si="1124"/>
        <v>2942817.7368894396</v>
      </c>
      <c r="AP336" s="105">
        <f t="shared" si="1124"/>
        <v>3234500.9219798427</v>
      </c>
      <c r="AQ336" s="105">
        <f t="shared" si="1124"/>
        <v>3550918.5878037531</v>
      </c>
      <c r="AR336" s="105">
        <f t="shared" si="1124"/>
        <v>3898668.1266198149</v>
      </c>
      <c r="AS336" s="105">
        <f t="shared" si="1124"/>
        <v>4279344.6749083158</v>
      </c>
      <c r="AT336" s="105">
        <f t="shared" si="1124"/>
        <v>4694610.8786526667</v>
      </c>
      <c r="AU336" s="105">
        <f t="shared" si="1124"/>
        <v>5146199.5082867593</v>
      </c>
      <c r="AV336" s="105">
        <f t="shared" si="1124"/>
        <v>5635916.1697806092</v>
      </c>
      <c r="AW336" s="105">
        <f t="shared" si="1124"/>
        <v>6165642.1152791297</v>
      </c>
      <c r="AX336" s="105">
        <f t="shared" si="1124"/>
        <v>6737337.1568272579</v>
      </c>
      <c r="AY336" s="105">
        <f t="shared" si="1124"/>
        <v>7353042.6868370203</v>
      </c>
      <c r="AZ336" s="105">
        <f t="shared" si="1124"/>
        <v>7987219.3827470765</v>
      </c>
    </row>
    <row r="337" spans="1:53">
      <c r="A337" s="87" t="s">
        <v>18</v>
      </c>
      <c r="C337" s="105">
        <f t="shared" si="1109"/>
        <v>0</v>
      </c>
      <c r="D337" s="105">
        <f t="shared" ref="D337:AZ337" si="1125">C337+D243</f>
        <v>0</v>
      </c>
      <c r="E337" s="105">
        <f t="shared" si="1125"/>
        <v>0</v>
      </c>
      <c r="F337" s="105">
        <f t="shared" si="1125"/>
        <v>5682.1804000000002</v>
      </c>
      <c r="G337" s="105">
        <f t="shared" si="1125"/>
        <v>17387.472024000002</v>
      </c>
      <c r="H337" s="105">
        <f t="shared" si="1125"/>
        <v>35472.147583080005</v>
      </c>
      <c r="I337" s="105">
        <f t="shared" si="1125"/>
        <v>60308.435350883206</v>
      </c>
      <c r="J337" s="105">
        <f t="shared" si="1125"/>
        <v>92285.155851929827</v>
      </c>
      <c r="K337" s="105">
        <f t="shared" si="1125"/>
        <v>131808.38239122345</v>
      </c>
      <c r="L337" s="105">
        <f t="shared" si="1125"/>
        <v>179302.12628260796</v>
      </c>
      <c r="M337" s="105">
        <f t="shared" si="1125"/>
        <v>235209.04766332344</v>
      </c>
      <c r="N337" s="105">
        <f t="shared" si="1125"/>
        <v>298468.53555543063</v>
      </c>
      <c r="O337" s="105">
        <f t="shared" si="1125"/>
        <v>369471.42772037035</v>
      </c>
      <c r="P337" s="105">
        <f t="shared" si="1125"/>
        <v>448625.39487540966</v>
      </c>
      <c r="Q337" s="105">
        <f t="shared" si="1125"/>
        <v>536355.59891700617</v>
      </c>
      <c r="R337" s="105">
        <f t="shared" si="1125"/>
        <v>633105.37548791373</v>
      </c>
      <c r="S337" s="105">
        <f t="shared" si="1125"/>
        <v>739336.94175625348</v>
      </c>
      <c r="T337" s="105">
        <f t="shared" si="1125"/>
        <v>855532.13030495762</v>
      </c>
      <c r="U337" s="105">
        <f t="shared" si="1125"/>
        <v>982193.15006120654</v>
      </c>
      <c r="V337" s="105">
        <f t="shared" si="1125"/>
        <v>1119843.3752277591</v>
      </c>
      <c r="W337" s="105">
        <f t="shared" si="1125"/>
        <v>1269028.1632114528</v>
      </c>
      <c r="X337" s="105">
        <f t="shared" si="1125"/>
        <v>1430315.7025786662</v>
      </c>
      <c r="Y337" s="105">
        <f t="shared" si="1125"/>
        <v>1604297.8921032252</v>
      </c>
      <c r="Z337" s="105">
        <f t="shared" si="1125"/>
        <v>1791591.2520091401</v>
      </c>
      <c r="AA337" s="105">
        <f t="shared" si="1125"/>
        <v>1992837.8685487201</v>
      </c>
      <c r="AB337" s="105">
        <f t="shared" si="1125"/>
        <v>2208706.3730960698</v>
      </c>
      <c r="AC337" s="105">
        <f t="shared" si="1125"/>
        <v>2439892.95697677</v>
      </c>
      <c r="AD337" s="105">
        <f t="shared" si="1125"/>
        <v>2687122.4232967286</v>
      </c>
      <c r="AE337" s="105">
        <f t="shared" si="1125"/>
        <v>2951149.2770768087</v>
      </c>
      <c r="AF337" s="105">
        <f t="shared" si="1125"/>
        <v>3232758.8550449298</v>
      </c>
      <c r="AG337" s="105">
        <f t="shared" si="1125"/>
        <v>3532768.4964839723</v>
      </c>
      <c r="AH337" s="105">
        <f t="shared" si="1125"/>
        <v>3872779.4234482204</v>
      </c>
      <c r="AI337" s="105">
        <f t="shared" si="1125"/>
        <v>4254921.7043918911</v>
      </c>
      <c r="AJ337" s="105">
        <f t="shared" si="1125"/>
        <v>4681417.210719482</v>
      </c>
      <c r="AK337" s="105">
        <f t="shared" si="1125"/>
        <v>5154583.2079011798</v>
      </c>
      <c r="AL337" s="105">
        <f t="shared" si="1125"/>
        <v>5676836.079432535</v>
      </c>
      <c r="AM337" s="105">
        <f t="shared" si="1125"/>
        <v>6250695.1883770637</v>
      </c>
      <c r="AN337" s="105">
        <f t="shared" si="1125"/>
        <v>6878786.8813951788</v>
      </c>
      <c r="AO337" s="105">
        <f t="shared" si="1125"/>
        <v>7563848.6403332446</v>
      </c>
      <c r="AP337" s="105">
        <f t="shared" si="1125"/>
        <v>8308733.3866227427</v>
      </c>
      <c r="AQ337" s="105">
        <f t="shared" si="1125"/>
        <v>9116413.943921715</v>
      </c>
      <c r="AR337" s="105">
        <f t="shared" si="1125"/>
        <v>10003763.250214681</v>
      </c>
      <c r="AS337" s="105">
        <f t="shared" si="1125"/>
        <v>10974834.517939711</v>
      </c>
      <c r="AT337" s="105">
        <f t="shared" si="1125"/>
        <v>12033852.450407064</v>
      </c>
      <c r="AU337" s="105">
        <f t="shared" si="1125"/>
        <v>13185219.883360328</v>
      </c>
      <c r="AV337" s="105">
        <f t="shared" si="1125"/>
        <v>14433524.670689438</v>
      </c>
      <c r="AW337" s="105">
        <f t="shared" si="1125"/>
        <v>15783546.822967285</v>
      </c>
      <c r="AX337" s="105">
        <f t="shared" si="1125"/>
        <v>17240265.907782201</v>
      </c>
      <c r="AY337" s="105">
        <f t="shared" si="1125"/>
        <v>18808868.721149355</v>
      </c>
      <c r="AZ337" s="105">
        <f t="shared" si="1125"/>
        <v>20424529.618917525</v>
      </c>
    </row>
    <row r="338" spans="1:53">
      <c r="A338" s="87" t="s">
        <v>19</v>
      </c>
      <c r="C338" s="105">
        <f t="shared" si="1109"/>
        <v>0</v>
      </c>
      <c r="D338" s="105">
        <f t="shared" ref="D338:AZ338" si="1126">C338+D244</f>
        <v>0</v>
      </c>
      <c r="E338" s="105">
        <f t="shared" si="1126"/>
        <v>0</v>
      </c>
      <c r="F338" s="105">
        <f t="shared" si="1126"/>
        <v>8851.0887000000002</v>
      </c>
      <c r="G338" s="105">
        <f t="shared" si="1126"/>
        <v>27084.331422000003</v>
      </c>
      <c r="H338" s="105">
        <f t="shared" si="1126"/>
        <v>55254.691427490005</v>
      </c>
      <c r="I338" s="105">
        <f t="shared" si="1126"/>
        <v>93941.985835029598</v>
      </c>
      <c r="J338" s="105">
        <f t="shared" si="1126"/>
        <v>143751.87738473684</v>
      </c>
      <c r="K338" s="105">
        <f t="shared" si="1126"/>
        <v>205316.90334017499</v>
      </c>
      <c r="L338" s="105">
        <f t="shared" si="1126"/>
        <v>279297.5428632932</v>
      </c>
      <c r="M338" s="105">
        <f t="shared" si="1126"/>
        <v>366383.32424479234</v>
      </c>
      <c r="N338" s="105">
        <f t="shared" si="1126"/>
        <v>465079.19922744535</v>
      </c>
      <c r="O338" s="105">
        <f t="shared" si="1126"/>
        <v>576003.39622407814</v>
      </c>
      <c r="P338" s="105">
        <f t="shared" si="1126"/>
        <v>699800.78826804506</v>
      </c>
      <c r="Q338" s="105">
        <f t="shared" si="1126"/>
        <v>837143.93528488919</v>
      </c>
      <c r="R338" s="105">
        <f t="shared" si="1126"/>
        <v>988734.16492014367</v>
      </c>
      <c r="S338" s="105">
        <f t="shared" si="1126"/>
        <v>1155302.6932985978</v>
      </c>
      <c r="T338" s="105">
        <f t="shared" si="1126"/>
        <v>1337611.787138172</v>
      </c>
      <c r="U338" s="105">
        <f t="shared" si="1126"/>
        <v>1536455.9686909928</v>
      </c>
      <c r="V338" s="105">
        <f t="shared" si="1126"/>
        <v>1752663.2650353995</v>
      </c>
      <c r="W338" s="105">
        <f t="shared" si="1126"/>
        <v>1987096.5032954896</v>
      </c>
      <c r="X338" s="105">
        <f t="shared" si="1126"/>
        <v>2240654.6534194942</v>
      </c>
      <c r="Y338" s="105">
        <f t="shared" si="1126"/>
        <v>2514274.2202048139</v>
      </c>
      <c r="Z338" s="105">
        <f t="shared" si="1126"/>
        <v>2808930.6863160161</v>
      </c>
      <c r="AA338" s="105">
        <f t="shared" si="1126"/>
        <v>3125640.0081025474</v>
      </c>
      <c r="AB338" s="105">
        <f t="shared" si="1126"/>
        <v>3465460.1660854267</v>
      </c>
      <c r="AC338" s="105">
        <f t="shared" si="1126"/>
        <v>3829492.7720468272</v>
      </c>
      <c r="AD338" s="105">
        <f t="shared" si="1126"/>
        <v>4218884.7347232765</v>
      </c>
      <c r="AE338" s="105">
        <f t="shared" si="1126"/>
        <v>4634829.986172311</v>
      </c>
      <c r="AF338" s="105">
        <f t="shared" si="1126"/>
        <v>5078571.2709538778</v>
      </c>
      <c r="AG338" s="105">
        <f t="shared" si="1126"/>
        <v>5551402.000341624</v>
      </c>
      <c r="AH338" s="105">
        <f t="shared" si="1126"/>
        <v>6087169.2183448467</v>
      </c>
      <c r="AI338" s="105">
        <f t="shared" si="1126"/>
        <v>6689223.5666240258</v>
      </c>
      <c r="AJ338" s="105">
        <f t="shared" si="1126"/>
        <v>7361060.0824995162</v>
      </c>
      <c r="AK338" s="105">
        <f t="shared" si="1126"/>
        <v>8106323.8471136447</v>
      </c>
      <c r="AL338" s="105">
        <f t="shared" si="1126"/>
        <v>8928815.8425264414</v>
      </c>
      <c r="AM338" s="105">
        <f t="shared" si="1126"/>
        <v>9832499.0251976755</v>
      </c>
      <c r="AN338" s="105">
        <f t="shared" si="1126"/>
        <v>10821504.62356698</v>
      </c>
      <c r="AO338" s="105">
        <f t="shared" si="1126"/>
        <v>11900138.667711833</v>
      </c>
      <c r="AP338" s="105">
        <f t="shared" si="1126"/>
        <v>13072888.75934024</v>
      </c>
      <c r="AQ338" s="105">
        <f t="shared" si="1126"/>
        <v>14344431.090661481</v>
      </c>
      <c r="AR338" s="105">
        <f t="shared" si="1126"/>
        <v>15741477.063992094</v>
      </c>
      <c r="AS338" s="105">
        <f t="shared" si="1126"/>
        <v>17270412.509754453</v>
      </c>
      <c r="AT338" s="105">
        <f t="shared" si="1126"/>
        <v>18937893.454918467</v>
      </c>
      <c r="AU338" s="105">
        <f t="shared" si="1126"/>
        <v>20750856.587547045</v>
      </c>
      <c r="AV338" s="105">
        <f t="shared" si="1126"/>
        <v>22716530.106037416</v>
      </c>
      <c r="AW338" s="105">
        <f t="shared" si="1126"/>
        <v>24842444.966721922</v>
      </c>
      <c r="AX338" s="105">
        <f t="shared" si="1126"/>
        <v>27136446.543965567</v>
      </c>
      <c r="AY338" s="105">
        <f t="shared" si="1126"/>
        <v>29606706.717387285</v>
      </c>
      <c r="AZ338" s="105">
        <f t="shared" si="1126"/>
        <v>32151074.696011655</v>
      </c>
    </row>
    <row r="339" spans="1:53">
      <c r="A339" s="87" t="s">
        <v>20</v>
      </c>
      <c r="C339" s="105">
        <f t="shared" si="1109"/>
        <v>0</v>
      </c>
      <c r="D339" s="105">
        <f t="shared" ref="D339:AZ339" si="1127">C339+D245</f>
        <v>0</v>
      </c>
      <c r="E339" s="105">
        <f t="shared" si="1127"/>
        <v>0</v>
      </c>
      <c r="F339" s="105">
        <f t="shared" si="1127"/>
        <v>2622.5448000000001</v>
      </c>
      <c r="G339" s="105">
        <f t="shared" si="1127"/>
        <v>8024.9870880000017</v>
      </c>
      <c r="H339" s="105">
        <f t="shared" si="1127"/>
        <v>16371.760422960002</v>
      </c>
      <c r="I339" s="105">
        <f t="shared" si="1127"/>
        <v>27834.662469638402</v>
      </c>
      <c r="J339" s="105">
        <f t="shared" si="1127"/>
        <v>42593.148854736843</v>
      </c>
      <c r="K339" s="105">
        <f t="shared" si="1127"/>
        <v>60834.638026718516</v>
      </c>
      <c r="L339" s="105">
        <f t="shared" si="1127"/>
        <v>82754.827515049838</v>
      </c>
      <c r="M339" s="105">
        <f t="shared" si="1127"/>
        <v>108558.02199845698</v>
      </c>
      <c r="N339" s="105">
        <f t="shared" si="1127"/>
        <v>137765.3566707428</v>
      </c>
      <c r="O339" s="105">
        <f t="shared" si="1127"/>
        <v>170557.8570682049</v>
      </c>
      <c r="P339" s="105">
        <f t="shared" si="1127"/>
        <v>207124.34653314887</v>
      </c>
      <c r="Q339" s="105">
        <f t="shared" si="1127"/>
        <v>247661.75115926587</v>
      </c>
      <c r="R339" s="105">
        <f t="shared" si="1127"/>
        <v>292375.41601570783</v>
      </c>
      <c r="S339" s="105">
        <f t="shared" si="1127"/>
        <v>341479.43305213074</v>
      </c>
      <c r="T339" s="105">
        <f t="shared" si="1127"/>
        <v>395196.98110096267</v>
      </c>
      <c r="U339" s="105">
        <f t="shared" si="1127"/>
        <v>453760.6784076154</v>
      </c>
      <c r="V339" s="105">
        <f t="shared" si="1127"/>
        <v>517412.94813431421</v>
      </c>
      <c r="W339" s="105">
        <f t="shared" si="1127"/>
        <v>586406.39729868586</v>
      </c>
      <c r="X339" s="105">
        <f t="shared" si="1127"/>
        <v>661004.20962423668</v>
      </c>
      <c r="Y339" s="105">
        <f t="shared" si="1127"/>
        <v>741480.55279638956</v>
      </c>
      <c r="Z339" s="105">
        <f t="shared" si="1127"/>
        <v>828121.00063484756</v>
      </c>
      <c r="AA339" s="105">
        <f t="shared" si="1127"/>
        <v>921222.97071073414</v>
      </c>
      <c r="AB339" s="105">
        <f t="shared" si="1127"/>
        <v>1021096.1779552402</v>
      </c>
      <c r="AC339" s="105">
        <f t="shared" si="1127"/>
        <v>1128063.104825415</v>
      </c>
      <c r="AD339" s="105">
        <f t="shared" si="1127"/>
        <v>1242459.4886122781</v>
      </c>
      <c r="AE339" s="105">
        <f t="shared" si="1127"/>
        <v>1364634.8264966479</v>
      </c>
      <c r="AF339" s="105">
        <f t="shared" si="1127"/>
        <v>1494952.8989789668</v>
      </c>
      <c r="AG339" s="105">
        <f t="shared" si="1127"/>
        <v>1633792.3123310155</v>
      </c>
      <c r="AH339" s="105">
        <f t="shared" si="1127"/>
        <v>1791297.3740865127</v>
      </c>
      <c r="AI339" s="105">
        <f t="shared" si="1127"/>
        <v>1968463.0676776485</v>
      </c>
      <c r="AJ339" s="105">
        <f t="shared" si="1127"/>
        <v>2166327.2764589814</v>
      </c>
      <c r="AK339" s="105">
        <f t="shared" si="1127"/>
        <v>2385972.4622176909</v>
      </c>
      <c r="AL339" s="105">
        <f t="shared" si="1127"/>
        <v>2628527.4057845166</v>
      </c>
      <c r="AM339" s="105">
        <f t="shared" si="1127"/>
        <v>2895169.0119607626</v>
      </c>
      <c r="AN339" s="105">
        <f t="shared" si="1127"/>
        <v>3187124.1810537837</v>
      </c>
      <c r="AO339" s="105">
        <f t="shared" si="1127"/>
        <v>3505671.7493930282</v>
      </c>
      <c r="AP339" s="105">
        <f t="shared" si="1127"/>
        <v>3852144.5012810854</v>
      </c>
      <c r="AQ339" s="105">
        <f t="shared" si="1127"/>
        <v>4227931.254919379</v>
      </c>
      <c r="AR339" s="105">
        <f t="shared" si="1127"/>
        <v>4641198.8227877421</v>
      </c>
      <c r="AS339" s="105">
        <f t="shared" si="1127"/>
        <v>5093857.8456617044</v>
      </c>
      <c r="AT339" s="105">
        <f t="shared" si="1127"/>
        <v>5587899.8700305205</v>
      </c>
      <c r="AU339" s="105">
        <f t="shared" si="1127"/>
        <v>6125400.4828632949</v>
      </c>
      <c r="AV339" s="105">
        <f t="shared" si="1127"/>
        <v>6708522.5616459325</v>
      </c>
      <c r="AW339" s="105">
        <f t="shared" si="1127"/>
        <v>7339519.6437838767</v>
      </c>
      <c r="AX339" s="105">
        <f t="shared" si="1127"/>
        <v>8020739.4196075406</v>
      </c>
      <c r="AY339" s="105">
        <f t="shared" si="1127"/>
        <v>8754627.3533641435</v>
      </c>
      <c r="AZ339" s="105">
        <f t="shared" si="1127"/>
        <v>9510531.9251334444</v>
      </c>
    </row>
    <row r="340" spans="1:53">
      <c r="A340" s="88" t="s">
        <v>87</v>
      </c>
      <c r="B340" s="90"/>
      <c r="C340" s="97">
        <f>SUM(C321:C339)</f>
        <v>0</v>
      </c>
      <c r="D340" s="97">
        <f t="shared" ref="D340:AX340" si="1128">SUM(D321:D339)</f>
        <v>0</v>
      </c>
      <c r="E340" s="97">
        <f t="shared" si="1128"/>
        <v>0</v>
      </c>
      <c r="F340" s="97">
        <f t="shared" si="1128"/>
        <v>325086.28250000003</v>
      </c>
      <c r="G340" s="97">
        <f t="shared" si="1128"/>
        <v>994764.02445000003</v>
      </c>
      <c r="H340" s="97">
        <f t="shared" si="1128"/>
        <v>2029416.1357627497</v>
      </c>
      <c r="I340" s="97">
        <f t="shared" si="1128"/>
        <v>3450338.3686322612</v>
      </c>
      <c r="J340" s="97">
        <f t="shared" si="1128"/>
        <v>5279775.7434517546</v>
      </c>
      <c r="K340" s="97">
        <f t="shared" si="1128"/>
        <v>7540960.3387286495</v>
      </c>
      <c r="L340" s="97">
        <f t="shared" si="1128"/>
        <v>10258150.494053055</v>
      </c>
      <c r="M340" s="97">
        <f t="shared" si="1128"/>
        <v>13456671.476892062</v>
      </c>
      <c r="N340" s="97">
        <f t="shared" si="1128"/>
        <v>17080872.597222809</v>
      </c>
      <c r="O340" s="97">
        <f t="shared" si="1128"/>
        <v>21153415.994410235</v>
      </c>
      <c r="P340" s="97">
        <f t="shared" si="1128"/>
        <v>25697940.424057454</v>
      </c>
      <c r="Q340" s="97">
        <f t="shared" si="1128"/>
        <v>30739099.459054574</v>
      </c>
      <c r="R340" s="97">
        <f t="shared" si="1128"/>
        <v>36302601.103735901</v>
      </c>
      <c r="S340" s="97">
        <f t="shared" si="1128"/>
        <v>42415248.871551007</v>
      </c>
      <c r="T340" s="97">
        <f t="shared" si="1128"/>
        <v>49104984.378407694</v>
      </c>
      <c r="U340" s="97">
        <f t="shared" si="1128"/>
        <v>56400931.50565742</v>
      </c>
      <c r="V340" s="97">
        <f t="shared" si="1128"/>
        <v>64333442.188567601</v>
      </c>
      <c r="W340" s="97">
        <f t="shared" si="1128"/>
        <v>72934143.888063371</v>
      </c>
      <c r="X340" s="97">
        <f t="shared" si="1128"/>
        <v>82235988.805525213</v>
      </c>
      <c r="Y340" s="97">
        <f t="shared" si="1128"/>
        <v>92273304.902501523</v>
      </c>
      <c r="Z340" s="97">
        <f t="shared" si="1128"/>
        <v>103081848.78933752</v>
      </c>
      <c r="AA340" s="97">
        <f t="shared" si="1128"/>
        <v>114698860.54893741</v>
      </c>
      <c r="AB340" s="97">
        <f t="shared" si="1128"/>
        <v>127163120.56416896</v>
      </c>
      <c r="AC340" s="97">
        <f t="shared" si="1128"/>
        <v>140515008.41978639</v>
      </c>
      <c r="AD340" s="97">
        <f t="shared" si="1128"/>
        <v>154796563.95219913</v>
      </c>
      <c r="AE340" s="97">
        <f t="shared" si="1128"/>
        <v>170051550.52294499</v>
      </c>
      <c r="AF340" s="97">
        <f t="shared" si="1128"/>
        <v>186325520.59434456</v>
      </c>
      <c r="AG340" s="97">
        <f t="shared" si="1128"/>
        <v>203665883.68852356</v>
      </c>
      <c r="AH340" s="97">
        <f t="shared" si="1128"/>
        <v>222338483.77168947</v>
      </c>
      <c r="AI340" s="97">
        <f t="shared" si="1128"/>
        <v>242407648.73639694</v>
      </c>
      <c r="AJ340" s="97">
        <f t="shared" si="1128"/>
        <v>263940367.13546368</v>
      </c>
      <c r="AK340" s="97">
        <f t="shared" si="1128"/>
        <v>287006389.9264828</v>
      </c>
      <c r="AL340" s="97">
        <f t="shared" si="1128"/>
        <v>311678335.92641234</v>
      </c>
      <c r="AM340" s="97">
        <f t="shared" si="1128"/>
        <v>338031801.10727501</v>
      </c>
      <c r="AN340" s="97">
        <f t="shared" si="1128"/>
        <v>366145471.86852682</v>
      </c>
      <c r="AO340" s="97">
        <f t="shared" si="1128"/>
        <v>396101242.4263286</v>
      </c>
      <c r="AP340" s="97">
        <f t="shared" si="1128"/>
        <v>427984336.46478778</v>
      </c>
      <c r="AQ340" s="97">
        <f t="shared" si="1128"/>
        <v>461883433.19924223</v>
      </c>
      <c r="AR340" s="97">
        <f t="shared" si="1128"/>
        <v>498036617.62019497</v>
      </c>
      <c r="AS340" s="97">
        <f t="shared" si="1128"/>
        <v>536548625.8017745</v>
      </c>
      <c r="AT340" s="97">
        <f t="shared" si="1128"/>
        <v>577528449.30363965</v>
      </c>
      <c r="AU340" s="97">
        <f t="shared" si="1128"/>
        <v>621089496.23764443</v>
      </c>
      <c r="AV340" s="97">
        <f t="shared" si="1128"/>
        <v>667349758.16856539</v>
      </c>
      <c r="AW340" s="97">
        <f t="shared" si="1128"/>
        <v>716431983.05397677</v>
      </c>
      <c r="AX340" s="97">
        <f t="shared" si="1128"/>
        <v>768463854.43541038</v>
      </c>
      <c r="AY340" s="97">
        <f>SUM(AY321:AY339)</f>
        <v>823578177.10023057</v>
      </c>
      <c r="AZ340" s="97">
        <f>SUM(AZ321:AZ339)</f>
        <v>880345929.44499552</v>
      </c>
      <c r="BA340" s="100">
        <f>SUM(BA321:BA339)</f>
        <v>0</v>
      </c>
    </row>
    <row r="342" spans="1:53">
      <c r="A342" s="2" t="s">
        <v>99</v>
      </c>
    </row>
    <row r="343" spans="1:53">
      <c r="A343" s="4" t="s">
        <v>0</v>
      </c>
      <c r="B343" s="4"/>
      <c r="C343" s="125">
        <v>1</v>
      </c>
      <c r="D343" s="125">
        <v>2</v>
      </c>
      <c r="E343" s="13">
        <v>3</v>
      </c>
      <c r="F343" s="13">
        <f>E343+1</f>
        <v>4</v>
      </c>
      <c r="G343" s="13">
        <f t="shared" ref="G343" si="1129">F343+1</f>
        <v>5</v>
      </c>
      <c r="H343" s="13">
        <f t="shared" ref="H343" si="1130">G343+1</f>
        <v>6</v>
      </c>
      <c r="I343" s="13">
        <f t="shared" ref="I343" si="1131">H343+1</f>
        <v>7</v>
      </c>
      <c r="J343" s="13">
        <f t="shared" ref="J343" si="1132">I343+1</f>
        <v>8</v>
      </c>
      <c r="K343" s="13">
        <f t="shared" ref="K343" si="1133">J343+1</f>
        <v>9</v>
      </c>
      <c r="L343" s="13">
        <f t="shared" ref="L343" si="1134">K343+1</f>
        <v>10</v>
      </c>
      <c r="M343" s="13">
        <f t="shared" ref="M343" si="1135">L343+1</f>
        <v>11</v>
      </c>
      <c r="N343" s="13">
        <f t="shared" ref="N343" si="1136">M343+1</f>
        <v>12</v>
      </c>
      <c r="O343" s="13">
        <f t="shared" ref="O343" si="1137">N343+1</f>
        <v>13</v>
      </c>
      <c r="P343" s="13">
        <f t="shared" ref="P343" si="1138">O343+1</f>
        <v>14</v>
      </c>
      <c r="Q343" s="13">
        <f t="shared" ref="Q343" si="1139">P343+1</f>
        <v>15</v>
      </c>
      <c r="R343" s="13">
        <f t="shared" ref="R343" si="1140">Q343+1</f>
        <v>16</v>
      </c>
      <c r="S343" s="13">
        <f t="shared" ref="S343" si="1141">R343+1</f>
        <v>17</v>
      </c>
      <c r="T343" s="13">
        <f t="shared" ref="T343" si="1142">S343+1</f>
        <v>18</v>
      </c>
      <c r="U343" s="13">
        <f t="shared" ref="U343" si="1143">T343+1</f>
        <v>19</v>
      </c>
      <c r="V343" s="13">
        <f t="shared" ref="V343" si="1144">U343+1</f>
        <v>20</v>
      </c>
      <c r="W343" s="13">
        <f t="shared" ref="W343" si="1145">V343+1</f>
        <v>21</v>
      </c>
      <c r="X343" s="13">
        <f t="shared" ref="X343" si="1146">W343+1</f>
        <v>22</v>
      </c>
      <c r="Y343" s="13">
        <f t="shared" ref="Y343" si="1147">X343+1</f>
        <v>23</v>
      </c>
      <c r="Z343" s="13">
        <f t="shared" ref="Z343" si="1148">Y343+1</f>
        <v>24</v>
      </c>
      <c r="AA343" s="13">
        <f>Z343+1</f>
        <v>25</v>
      </c>
      <c r="AB343" s="13">
        <f t="shared" ref="AB343" si="1149">AA343+1</f>
        <v>26</v>
      </c>
      <c r="AC343" s="13">
        <f t="shared" ref="AC343" si="1150">AB343+1</f>
        <v>27</v>
      </c>
      <c r="AD343" s="13">
        <f t="shared" ref="AD343" si="1151">AC343+1</f>
        <v>28</v>
      </c>
      <c r="AE343" s="13">
        <f t="shared" ref="AE343" si="1152">AD343+1</f>
        <v>29</v>
      </c>
      <c r="AF343" s="13">
        <f t="shared" ref="AF343" si="1153">AE343+1</f>
        <v>30</v>
      </c>
      <c r="AG343" s="13">
        <f t="shared" ref="AG343" si="1154">AF343+1</f>
        <v>31</v>
      </c>
      <c r="AH343" s="13">
        <f t="shared" ref="AH343" si="1155">AG343+1</f>
        <v>32</v>
      </c>
      <c r="AI343" s="13">
        <f t="shared" ref="AI343" si="1156">AH343+1</f>
        <v>33</v>
      </c>
      <c r="AJ343" s="13">
        <f t="shared" ref="AJ343" si="1157">AI343+1</f>
        <v>34</v>
      </c>
      <c r="AK343" s="13">
        <f t="shared" ref="AK343" si="1158">AJ343+1</f>
        <v>35</v>
      </c>
      <c r="AL343" s="13">
        <f t="shared" ref="AL343" si="1159">AK343+1</f>
        <v>36</v>
      </c>
      <c r="AM343" s="13">
        <f t="shared" ref="AM343" si="1160">AL343+1</f>
        <v>37</v>
      </c>
      <c r="AN343" s="13">
        <f t="shared" ref="AN343" si="1161">AM343+1</f>
        <v>38</v>
      </c>
      <c r="AO343" s="13">
        <f t="shared" ref="AO343" si="1162">AN343+1</f>
        <v>39</v>
      </c>
      <c r="AP343" s="13">
        <f t="shared" ref="AP343" si="1163">AO343+1</f>
        <v>40</v>
      </c>
      <c r="AQ343" s="13">
        <f t="shared" ref="AQ343" si="1164">AP343+1</f>
        <v>41</v>
      </c>
      <c r="AR343" s="13">
        <f t="shared" ref="AR343" si="1165">AQ343+1</f>
        <v>42</v>
      </c>
      <c r="AS343" s="13">
        <f t="shared" ref="AS343" si="1166">AR343+1</f>
        <v>43</v>
      </c>
      <c r="AT343" s="13">
        <f t="shared" ref="AT343" si="1167">AS343+1</f>
        <v>44</v>
      </c>
      <c r="AU343" s="13">
        <f t="shared" ref="AU343" si="1168">AT343+1</f>
        <v>45</v>
      </c>
      <c r="AV343" s="13">
        <f t="shared" ref="AV343" si="1169">AU343+1</f>
        <v>46</v>
      </c>
      <c r="AW343" s="13">
        <f t="shared" ref="AW343" si="1170">AV343+1</f>
        <v>47</v>
      </c>
      <c r="AX343" s="13">
        <f t="shared" ref="AX343" si="1171">AW343+1</f>
        <v>48</v>
      </c>
      <c r="AY343" s="13">
        <v>49</v>
      </c>
      <c r="AZ343" s="13">
        <v>50</v>
      </c>
    </row>
    <row r="344" spans="1:53">
      <c r="A344" s="87" t="s">
        <v>2</v>
      </c>
      <c r="C344" s="105">
        <f>C250</f>
        <v>580500</v>
      </c>
      <c r="D344" s="105">
        <f>C344+D250</f>
        <v>1178415</v>
      </c>
      <c r="E344" s="105">
        <f t="shared" ref="E344:AZ344" si="1172">D344+E250</f>
        <v>5899950.4500000002</v>
      </c>
      <c r="F344" s="105">
        <f t="shared" si="1172"/>
        <v>10805420.498399999</v>
      </c>
      <c r="G344" s="105">
        <f t="shared" si="1172"/>
        <v>15901611.839198999</v>
      </c>
      <c r="H344" s="105">
        <f t="shared" si="1172"/>
        <v>21195552.826897379</v>
      </c>
      <c r="I344" s="105">
        <f t="shared" si="1172"/>
        <v>26694521.868102383</v>
      </c>
      <c r="J344" s="105">
        <f t="shared" si="1172"/>
        <v>32406056.099135481</v>
      </c>
      <c r="K344" s="105">
        <f t="shared" si="1172"/>
        <v>38191648.414848998</v>
      </c>
      <c r="L344" s="105">
        <f t="shared" si="1172"/>
        <v>44201303.222248115</v>
      </c>
      <c r="M344" s="105">
        <f t="shared" si="1172"/>
        <v>49408441.625654846</v>
      </c>
      <c r="N344" s="105">
        <f t="shared" si="1172"/>
        <v>54814705.43115624</v>
      </c>
      <c r="O344" s="105">
        <f t="shared" si="1172"/>
        <v>60427355.738314912</v>
      </c>
      <c r="P344" s="105">
        <f t="shared" si="1172"/>
        <v>66253910.09980534</v>
      </c>
      <c r="Q344" s="105">
        <f t="shared" si="1172"/>
        <v>72302151.373610988</v>
      </c>
      <c r="R344" s="105">
        <f t="shared" si="1172"/>
        <v>78580136.875545427</v>
      </c>
      <c r="S344" s="105">
        <f t="shared" si="1172"/>
        <v>85096207.842149973</v>
      </c>
      <c r="T344" s="105">
        <f t="shared" si="1172"/>
        <v>91858999.21435307</v>
      </c>
      <c r="U344" s="105">
        <f t="shared" si="1172"/>
        <v>98877449.752620697</v>
      </c>
      <c r="V344" s="105">
        <f t="shared" si="1172"/>
        <v>106160812.49468175</v>
      </c>
      <c r="W344" s="105">
        <f t="shared" si="1172"/>
        <v>113718665.56727938</v>
      </c>
      <c r="X344" s="105">
        <f t="shared" si="1172"/>
        <v>121560923.36377794</v>
      </c>
      <c r="Y344" s="105">
        <f t="shared" si="1172"/>
        <v>129697848.09984614</v>
      </c>
      <c r="Z344" s="105">
        <f t="shared" si="1172"/>
        <v>138140061.75984132</v>
      </c>
      <c r="AA344" s="105">
        <f t="shared" si="1172"/>
        <v>146898558.44693661</v>
      </c>
      <c r="AB344" s="105">
        <f t="shared" si="1172"/>
        <v>155984717.15046406</v>
      </c>
      <c r="AC344" s="105">
        <f t="shared" si="1172"/>
        <v>165410314.94439119</v>
      </c>
      <c r="AD344" s="105">
        <f t="shared" si="1172"/>
        <v>175187540.63130879</v>
      </c>
      <c r="AE344" s="105">
        <f t="shared" si="1172"/>
        <v>185329008.84678179</v>
      </c>
      <c r="AF344" s="105">
        <f t="shared" si="1172"/>
        <v>195847774.63940525</v>
      </c>
      <c r="AG344" s="105">
        <f t="shared" si="1172"/>
        <v>206757348.54241431</v>
      </c>
      <c r="AH344" s="105">
        <f t="shared" si="1172"/>
        <v>218071712.15321872</v>
      </c>
      <c r="AI344" s="105">
        <f t="shared" si="1172"/>
        <v>229805334.23777351</v>
      </c>
      <c r="AJ344" s="105">
        <f t="shared" si="1172"/>
        <v>241973187.37725395</v>
      </c>
      <c r="AK344" s="105">
        <f t="shared" si="1172"/>
        <v>254590765.17507952</v>
      </c>
      <c r="AL344" s="105">
        <f t="shared" si="1172"/>
        <v>267674100.04292539</v>
      </c>
      <c r="AM344" s="105">
        <f t="shared" si="1172"/>
        <v>281239781.58497471</v>
      </c>
      <c r="AN344" s="105">
        <f t="shared" si="1172"/>
        <v>295304975.60029864</v>
      </c>
      <c r="AO344" s="105">
        <f t="shared" si="1172"/>
        <v>309887443.7239058</v>
      </c>
      <c r="AP344" s="105">
        <f t="shared" si="1172"/>
        <v>325005563.72767937</v>
      </c>
      <c r="AQ344" s="105">
        <f t="shared" si="1172"/>
        <v>340678350.50311816</v>
      </c>
      <c r="AR344" s="105">
        <f t="shared" si="1172"/>
        <v>356925477.74851865</v>
      </c>
      <c r="AS344" s="105">
        <f t="shared" si="1172"/>
        <v>373767300.38398063</v>
      </c>
      <c r="AT344" s="105">
        <f t="shared" si="1172"/>
        <v>391224877.71838695</v>
      </c>
      <c r="AU344" s="105">
        <f t="shared" si="1172"/>
        <v>409319997.39330232</v>
      </c>
      <c r="AV344" s="105">
        <f t="shared" si="1172"/>
        <v>428075200.12955636</v>
      </c>
      <c r="AW344" s="105">
        <f t="shared" si="1172"/>
        <v>447513805.30312192</v>
      </c>
      <c r="AX344" s="105">
        <f t="shared" si="1172"/>
        <v>467659937.37777513</v>
      </c>
      <c r="AY344" s="105">
        <f t="shared" si="1172"/>
        <v>486617056.099069</v>
      </c>
      <c r="AZ344" s="105">
        <f t="shared" si="1172"/>
        <v>506142888.3820017</v>
      </c>
    </row>
    <row r="345" spans="1:53">
      <c r="A345" s="87" t="s">
        <v>3</v>
      </c>
      <c r="C345" s="105">
        <f t="shared" ref="C345:C362" si="1173">C251</f>
        <v>397500</v>
      </c>
      <c r="D345" s="105">
        <f t="shared" ref="D345:AZ345" si="1174">C345+D251</f>
        <v>806925</v>
      </c>
      <c r="E345" s="105">
        <f t="shared" si="1174"/>
        <v>4040017.75</v>
      </c>
      <c r="F345" s="105">
        <f t="shared" si="1174"/>
        <v>7399060.5480000004</v>
      </c>
      <c r="G345" s="105">
        <f t="shared" si="1174"/>
        <v>10888700.613405</v>
      </c>
      <c r="H345" s="105">
        <f t="shared" si="1174"/>
        <v>14513750.643741101</v>
      </c>
      <c r="I345" s="105">
        <f t="shared" si="1174"/>
        <v>18279194.560845304</v>
      </c>
      <c r="J345" s="105">
        <f t="shared" si="1174"/>
        <v>22190193.45289639</v>
      </c>
      <c r="K345" s="105">
        <f t="shared" si="1174"/>
        <v>26151383.497395467</v>
      </c>
      <c r="L345" s="105">
        <f t="shared" si="1174"/>
        <v>30265985.732600991</v>
      </c>
      <c r="M345" s="105">
        <f t="shared" si="1174"/>
        <v>33827364.137862913</v>
      </c>
      <c r="N345" s="105">
        <f t="shared" si="1174"/>
        <v>37524929.653342053</v>
      </c>
      <c r="O345" s="105">
        <f t="shared" si="1174"/>
        <v>41363648.265086703</v>
      </c>
      <c r="P345" s="105">
        <f t="shared" si="1174"/>
        <v>45348661.349908866</v>
      </c>
      <c r="Q345" s="105">
        <f t="shared" si="1174"/>
        <v>49485291.729442626</v>
      </c>
      <c r="R345" s="105">
        <f t="shared" si="1174"/>
        <v>53779049.929594338</v>
      </c>
      <c r="S345" s="105">
        <f t="shared" si="1174"/>
        <v>58235640.652259491</v>
      </c>
      <c r="T345" s="105">
        <f t="shared" si="1174"/>
        <v>62860969.466408759</v>
      </c>
      <c r="U345" s="105">
        <f t="shared" si="1174"/>
        <v>67661149.725880802</v>
      </c>
      <c r="V345" s="105">
        <f t="shared" si="1174"/>
        <v>72642509.721462235</v>
      </c>
      <c r="W345" s="105">
        <f t="shared" si="1174"/>
        <v>77811600.075086102</v>
      </c>
      <c r="X345" s="105">
        <f t="shared" si="1174"/>
        <v>83175201.384238929</v>
      </c>
      <c r="Y345" s="105">
        <f t="shared" si="1174"/>
        <v>88740332.124934182</v>
      </c>
      <c r="Z345" s="105">
        <f t="shared" si="1174"/>
        <v>94514256.821886182</v>
      </c>
      <c r="AA345" s="105">
        <f t="shared" si="1174"/>
        <v>100504494.4948037</v>
      </c>
      <c r="AB345" s="105">
        <f t="shared" si="1174"/>
        <v>106718827.39001741</v>
      </c>
      <c r="AC345" s="105">
        <f t="shared" si="1174"/>
        <v>113165310.00695947</v>
      </c>
      <c r="AD345" s="105">
        <f t="shared" si="1174"/>
        <v>119852278.42932788</v>
      </c>
      <c r="AE345" s="105">
        <f t="shared" si="1174"/>
        <v>126788359.97109297</v>
      </c>
      <c r="AF345" s="105">
        <f t="shared" si="1174"/>
        <v>133982483.14783841</v>
      </c>
      <c r="AG345" s="105">
        <f t="shared" si="1174"/>
        <v>141443887.98427543</v>
      </c>
      <c r="AH345" s="105">
        <f t="shared" si="1174"/>
        <v>149182136.66912645</v>
      </c>
      <c r="AI345" s="105">
        <f t="shared" si="1174"/>
        <v>157207124.56894353</v>
      </c>
      <c r="AJ345" s="105">
        <f t="shared" si="1174"/>
        <v>165529091.61280826</v>
      </c>
      <c r="AK345" s="105">
        <f t="shared" si="1174"/>
        <v>174158634.06025368</v>
      </c>
      <c r="AL345" s="105">
        <f t="shared" si="1174"/>
        <v>183106716.66515514</v>
      </c>
      <c r="AM345" s="105">
        <f t="shared" si="1174"/>
        <v>192384685.2487573</v>
      </c>
      <c r="AN345" s="105">
        <f t="shared" si="1174"/>
        <v>202004279.69543779</v>
      </c>
      <c r="AO345" s="105">
        <f t="shared" si="1174"/>
        <v>211977647.38525605</v>
      </c>
      <c r="AP345" s="105">
        <f t="shared" si="1174"/>
        <v>222317357.07779837</v>
      </c>
      <c r="AQ345" s="105">
        <f t="shared" si="1174"/>
        <v>233036413.26230735</v>
      </c>
      <c r="AR345" s="105">
        <f t="shared" si="1174"/>
        <v>244148270.98957768</v>
      </c>
      <c r="AS345" s="105">
        <f t="shared" si="1174"/>
        <v>255666851.20160899</v>
      </c>
      <c r="AT345" s="105">
        <f t="shared" si="1174"/>
        <v>267606556.57553241</v>
      </c>
      <c r="AU345" s="105">
        <f t="shared" si="1174"/>
        <v>279982287.89887065</v>
      </c>
      <c r="AV345" s="105">
        <f t="shared" si="1174"/>
        <v>292809460.993752</v>
      </c>
      <c r="AW345" s="105">
        <f t="shared" si="1174"/>
        <v>306104024.20827812</v>
      </c>
      <c r="AX345" s="105">
        <f t="shared" si="1174"/>
        <v>319882476.49384224</v>
      </c>
      <c r="AY345" s="105">
        <f t="shared" si="1174"/>
        <v>332847829.99020892</v>
      </c>
      <c r="AZ345" s="105">
        <f t="shared" si="1174"/>
        <v>346202144.09146661</v>
      </c>
    </row>
    <row r="346" spans="1:53">
      <c r="A346" s="87" t="s">
        <v>4</v>
      </c>
      <c r="C346" s="105">
        <f t="shared" si="1173"/>
        <v>931500</v>
      </c>
      <c r="D346" s="105">
        <f t="shared" ref="D346:AZ346" si="1175">C346+D252</f>
        <v>1890945</v>
      </c>
      <c r="E346" s="105">
        <f t="shared" si="1175"/>
        <v>9467362.3499999996</v>
      </c>
      <c r="F346" s="105">
        <f t="shared" si="1175"/>
        <v>17338930.567199998</v>
      </c>
      <c r="G346" s="105">
        <f t="shared" si="1175"/>
        <v>25516539.928016998</v>
      </c>
      <c r="H346" s="105">
        <f t="shared" si="1175"/>
        <v>34011468.489672542</v>
      </c>
      <c r="I346" s="105">
        <f t="shared" si="1175"/>
        <v>42835395.555792198</v>
      </c>
      <c r="J346" s="105">
        <f t="shared" si="1175"/>
        <v>52000415.600938328</v>
      </c>
      <c r="K346" s="105">
        <f t="shared" si="1175"/>
        <v>61283433.434354916</v>
      </c>
      <c r="L346" s="105">
        <f t="shared" si="1175"/>
        <v>70925968.217489809</v>
      </c>
      <c r="M346" s="105">
        <f t="shared" si="1175"/>
        <v>79274779.940889299</v>
      </c>
      <c r="N346" s="105">
        <f t="shared" si="1175"/>
        <v>87942852.439365774</v>
      </c>
      <c r="O346" s="105">
        <f t="shared" si="1175"/>
        <v>96941827.428872809</v>
      </c>
      <c r="P346" s="105">
        <f t="shared" si="1175"/>
        <v>106283757.7936236</v>
      </c>
      <c r="Q346" s="105">
        <f t="shared" si="1175"/>
        <v>115981121.77864221</v>
      </c>
      <c r="R346" s="105">
        <f t="shared" si="1175"/>
        <v>126046837.66381644</v>
      </c>
      <c r="S346" s="105">
        <f t="shared" si="1175"/>
        <v>136494278.93556911</v>
      </c>
      <c r="T346" s="105">
        <f t="shared" si="1175"/>
        <v>147337289.97279826</v>
      </c>
      <c r="U346" s="105">
        <f t="shared" si="1175"/>
        <v>158590202.26428789</v>
      </c>
      <c r="V346" s="105">
        <f t="shared" si="1175"/>
        <v>170267851.17536014</v>
      </c>
      <c r="W346" s="105">
        <f t="shared" si="1175"/>
        <v>182385593.28212765</v>
      </c>
      <c r="X346" s="105">
        <f t="shared" si="1175"/>
        <v>194959324.29231215</v>
      </c>
      <c r="Y346" s="105">
        <f t="shared" si="1175"/>
        <v>208005497.57222256</v>
      </c>
      <c r="Z346" s="105">
        <f t="shared" si="1175"/>
        <v>221541143.30013329</v>
      </c>
      <c r="AA346" s="105">
        <f t="shared" si="1175"/>
        <v>235583888.26697242</v>
      </c>
      <c r="AB346" s="105">
        <f t="shared" si="1175"/>
        <v>250151976.34592053</v>
      </c>
      <c r="AC346" s="105">
        <f t="shared" si="1175"/>
        <v>265264289.653234</v>
      </c>
      <c r="AD346" s="105">
        <f t="shared" si="1175"/>
        <v>280940370.42334372</v>
      </c>
      <c r="AE346" s="105">
        <f t="shared" si="1175"/>
        <v>297200443.62204087</v>
      </c>
      <c r="AF346" s="105">
        <f t="shared" si="1175"/>
        <v>314065440.32234758</v>
      </c>
      <c r="AG346" s="105">
        <f t="shared" si="1175"/>
        <v>331557021.86848164</v>
      </c>
      <c r="AH346" s="105">
        <f t="shared" si="1175"/>
        <v>349697604.8541624</v>
      </c>
      <c r="AI346" s="105">
        <f t="shared" si="1175"/>
        <v>368510386.94237113</v>
      </c>
      <c r="AJ346" s="105">
        <f t="shared" si="1175"/>
        <v>388019373.5545724</v>
      </c>
      <c r="AK346" s="105">
        <f t="shared" si="1175"/>
        <v>408249405.4583264</v>
      </c>
      <c r="AL346" s="105">
        <f t="shared" si="1175"/>
        <v>429226187.28317523</v>
      </c>
      <c r="AM346" s="105">
        <f t="shared" si="1175"/>
        <v>450976316.99567127</v>
      </c>
      <c r="AN346" s="105">
        <f t="shared" si="1175"/>
        <v>473527316.36543101</v>
      </c>
      <c r="AO346" s="105">
        <f t="shared" si="1175"/>
        <v>496907662.45514899</v>
      </c>
      <c r="AP346" s="105">
        <f t="shared" si="1175"/>
        <v>521146820.16858989</v>
      </c>
      <c r="AQ346" s="105">
        <f t="shared" si="1175"/>
        <v>546275275.89169633</v>
      </c>
      <c r="AR346" s="105">
        <f t="shared" si="1175"/>
        <v>572324572.26310623</v>
      </c>
      <c r="AS346" s="105">
        <f t="shared" si="1175"/>
        <v>599327344.11156702</v>
      </c>
      <c r="AT346" s="105">
        <f t="shared" si="1175"/>
        <v>627317355.59896743</v>
      </c>
      <c r="AU346" s="105">
        <f t="shared" si="1175"/>
        <v>656329538.60898018</v>
      </c>
      <c r="AV346" s="105">
        <f t="shared" si="1175"/>
        <v>686400032.4226234</v>
      </c>
      <c r="AW346" s="105">
        <f t="shared" si="1175"/>
        <v>717566224.72340584</v>
      </c>
      <c r="AX346" s="105">
        <f t="shared" si="1175"/>
        <v>749866793.97612369</v>
      </c>
      <c r="AY346" s="105">
        <f t="shared" si="1175"/>
        <v>780261159.44883382</v>
      </c>
      <c r="AZ346" s="105">
        <f t="shared" si="1175"/>
        <v>811567355.88572526</v>
      </c>
    </row>
    <row r="347" spans="1:53">
      <c r="A347" s="87" t="s">
        <v>5</v>
      </c>
      <c r="C347" s="105">
        <f t="shared" si="1173"/>
        <v>175500</v>
      </c>
      <c r="D347" s="105">
        <f t="shared" ref="D347:AZ347" si="1176">C347+D253</f>
        <v>356265</v>
      </c>
      <c r="E347" s="105">
        <f t="shared" si="1176"/>
        <v>1783705.95</v>
      </c>
      <c r="F347" s="105">
        <f t="shared" si="1176"/>
        <v>3266755.0344000002</v>
      </c>
      <c r="G347" s="105">
        <f t="shared" si="1176"/>
        <v>4807464.0444090003</v>
      </c>
      <c r="H347" s="105">
        <f t="shared" si="1176"/>
        <v>6407957.8313875804</v>
      </c>
      <c r="I347" s="105">
        <f t="shared" si="1176"/>
        <v>8070436.8438449074</v>
      </c>
      <c r="J347" s="105">
        <f t="shared" si="1176"/>
        <v>9797179.7509014253</v>
      </c>
      <c r="K347" s="105">
        <f t="shared" si="1176"/>
        <v>11546842.587314</v>
      </c>
      <c r="L347" s="105">
        <f t="shared" si="1176"/>
        <v>13364261.155069755</v>
      </c>
      <c r="M347" s="105">
        <f t="shared" si="1176"/>
        <v>14942825.334247362</v>
      </c>
      <c r="N347" s="105">
        <f t="shared" si="1176"/>
        <v>16581758.237185106</v>
      </c>
      <c r="O347" s="105">
        <f t="shared" si="1176"/>
        <v>18283261.279547337</v>
      </c>
      <c r="P347" s="105">
        <f t="shared" si="1176"/>
        <v>20049613.63008688</v>
      </c>
      <c r="Q347" s="105">
        <f t="shared" si="1176"/>
        <v>21883174.894556247</v>
      </c>
      <c r="R347" s="105">
        <f t="shared" si="1176"/>
        <v>23786387.890675742</v>
      </c>
      <c r="S347" s="105">
        <f t="shared" si="1176"/>
        <v>25761781.517206352</v>
      </c>
      <c r="T347" s="105">
        <f t="shared" si="1176"/>
        <v>27811973.720276233</v>
      </c>
      <c r="U347" s="105">
        <f t="shared" si="1176"/>
        <v>29939674.560213864</v>
      </c>
      <c r="V347" s="105">
        <f t="shared" si="1176"/>
        <v>32147689.382248551</v>
      </c>
      <c r="W347" s="105">
        <f t="shared" si="1176"/>
        <v>34438922.09455017</v>
      </c>
      <c r="X347" s="105">
        <f t="shared" si="1176"/>
        <v>36816378.557194911</v>
      </c>
      <c r="Y347" s="105">
        <f t="shared" si="1176"/>
        <v>39283170.085762285</v>
      </c>
      <c r="Z347" s="105">
        <f t="shared" si="1176"/>
        <v>41842517.073391266</v>
      </c>
      <c r="AA347" s="105">
        <f t="shared" si="1176"/>
        <v>44497752.735249847</v>
      </c>
      <c r="AB347" s="105">
        <f t="shared" si="1176"/>
        <v>47252326.979502931</v>
      </c>
      <c r="AC347" s="105">
        <f t="shared" si="1176"/>
        <v>50109810.408998527</v>
      </c>
      <c r="AD347" s="105">
        <f t="shared" si="1176"/>
        <v>53073898.458031349</v>
      </c>
      <c r="AE347" s="105">
        <f t="shared" si="1176"/>
        <v>56148415.668687083</v>
      </c>
      <c r="AF347" s="105">
        <f t="shared" si="1176"/>
        <v>59337320.111418977</v>
      </c>
      <c r="AG347" s="105">
        <f t="shared" si="1176"/>
        <v>62644707.95466201</v>
      </c>
      <c r="AH347" s="105">
        <f t="shared" si="1176"/>
        <v>66074818.188448392</v>
      </c>
      <c r="AI347" s="105">
        <f t="shared" si="1176"/>
        <v>69632037.507151812</v>
      </c>
      <c r="AJ347" s="105">
        <f t="shared" si="1176"/>
        <v>73320905.356656879</v>
      </c>
      <c r="AK347" s="105">
        <f t="shared" si="1176"/>
        <v>77146119.151424855</v>
      </c>
      <c r="AL347" s="105">
        <f t="shared" si="1176"/>
        <v>81112539.667106956</v>
      </c>
      <c r="AM347" s="105">
        <f t="shared" si="1176"/>
        <v>85225196.614542753</v>
      </c>
      <c r="AN347" s="105">
        <f t="shared" si="1176"/>
        <v>89489294.401173338</v>
      </c>
      <c r="AO347" s="105">
        <f t="shared" si="1176"/>
        <v>93910218.086097717</v>
      </c>
      <c r="AP347" s="105">
        <f t="shared" si="1176"/>
        <v>98493539.535205543</v>
      </c>
      <c r="AQ347" s="105">
        <f t="shared" si="1176"/>
        <v>103245023.7830314</v>
      </c>
      <c r="AR347" s="105">
        <f t="shared" si="1176"/>
        <v>108170635.60819417</v>
      </c>
      <c r="AS347" s="105">
        <f t="shared" si="1176"/>
        <v>113276546.32951102</v>
      </c>
      <c r="AT347" s="105">
        <f t="shared" si="1176"/>
        <v>118569140.83010855</v>
      </c>
      <c r="AU347" s="105">
        <f t="shared" si="1176"/>
        <v>124055024.81709442</v>
      </c>
      <c r="AV347" s="105">
        <f t="shared" si="1176"/>
        <v>129741032.32460138</v>
      </c>
      <c r="AW347" s="105">
        <f t="shared" si="1176"/>
        <v>135634233.46827242</v>
      </c>
      <c r="AX347" s="105">
        <f t="shared" si="1176"/>
        <v>141741942.45952064</v>
      </c>
      <c r="AY347" s="105">
        <f t="shared" si="1176"/>
        <v>147489078.37319565</v>
      </c>
      <c r="AZ347" s="105">
        <f t="shared" si="1176"/>
        <v>153408628.36428091</v>
      </c>
    </row>
    <row r="348" spans="1:53">
      <c r="A348" s="87" t="s">
        <v>6</v>
      </c>
      <c r="C348" s="105">
        <f t="shared" si="1173"/>
        <v>375000</v>
      </c>
      <c r="D348" s="105">
        <f t="shared" ref="D348:AZ348" si="1177">C348+D254</f>
        <v>761250</v>
      </c>
      <c r="E348" s="105">
        <f t="shared" si="1177"/>
        <v>3811337.5</v>
      </c>
      <c r="F348" s="105">
        <f t="shared" si="1177"/>
        <v>6980245.7999999998</v>
      </c>
      <c r="G348" s="105">
        <f t="shared" si="1177"/>
        <v>10272359.069250001</v>
      </c>
      <c r="H348" s="105">
        <f t="shared" si="1177"/>
        <v>13692217.588435002</v>
      </c>
      <c r="I348" s="105">
        <f t="shared" si="1177"/>
        <v>17244523.170608778</v>
      </c>
      <c r="J348" s="105">
        <f t="shared" si="1177"/>
        <v>20934144.766883388</v>
      </c>
      <c r="K348" s="105">
        <f t="shared" si="1177"/>
        <v>24671116.506976858</v>
      </c>
      <c r="L348" s="105">
        <f t="shared" si="1177"/>
        <v>28552816.728868861</v>
      </c>
      <c r="M348" s="105">
        <f t="shared" si="1177"/>
        <v>31912607.677229166</v>
      </c>
      <c r="N348" s="105">
        <f t="shared" si="1177"/>
        <v>35400877.031454772</v>
      </c>
      <c r="O348" s="105">
        <f t="shared" si="1177"/>
        <v>39022309.684044071</v>
      </c>
      <c r="P348" s="105">
        <f t="shared" si="1177"/>
        <v>42781755.99048008</v>
      </c>
      <c r="Q348" s="105">
        <f t="shared" si="1177"/>
        <v>46684237.480606273</v>
      </c>
      <c r="R348" s="105">
        <f t="shared" si="1177"/>
        <v>50734952.763768263</v>
      </c>
      <c r="S348" s="105">
        <f t="shared" si="1177"/>
        <v>54939283.634207085</v>
      </c>
      <c r="T348" s="105">
        <f t="shared" si="1177"/>
        <v>59302801.383404508</v>
      </c>
      <c r="U348" s="105">
        <f t="shared" si="1177"/>
        <v>63831273.326302655</v>
      </c>
      <c r="V348" s="105">
        <f t="shared" si="1177"/>
        <v>68530669.548549294</v>
      </c>
      <c r="W348" s="105">
        <f t="shared" si="1177"/>
        <v>73407169.882156715</v>
      </c>
      <c r="X348" s="105">
        <f t="shared" si="1177"/>
        <v>78467171.117206544</v>
      </c>
      <c r="Y348" s="105">
        <f t="shared" si="1177"/>
        <v>83717294.457485095</v>
      </c>
      <c r="Z348" s="105">
        <f t="shared" si="1177"/>
        <v>89164393.228194535</v>
      </c>
      <c r="AA348" s="105">
        <f t="shared" si="1177"/>
        <v>94815560.844154462</v>
      </c>
      <c r="AB348" s="105">
        <f t="shared" si="1177"/>
        <v>100678139.04718627</v>
      </c>
      <c r="AC348" s="105">
        <f t="shared" si="1177"/>
        <v>106759726.4216599</v>
      </c>
      <c r="AD348" s="105">
        <f t="shared" si="1177"/>
        <v>113068187.19747916</v>
      </c>
      <c r="AE348" s="105">
        <f t="shared" si="1177"/>
        <v>119611660.35008773</v>
      </c>
      <c r="AF348" s="105">
        <f t="shared" si="1177"/>
        <v>126398569.00739475</v>
      </c>
      <c r="AG348" s="105">
        <f t="shared" si="1177"/>
        <v>133437630.17384477</v>
      </c>
      <c r="AH348" s="105">
        <f t="shared" si="1177"/>
        <v>140737864.78219479</v>
      </c>
      <c r="AI348" s="105">
        <f t="shared" si="1177"/>
        <v>148308608.08390903</v>
      </c>
      <c r="AJ348" s="105">
        <f t="shared" si="1177"/>
        <v>156159520.38944182</v>
      </c>
      <c r="AK348" s="105">
        <f t="shared" si="1177"/>
        <v>164300598.17005071</v>
      </c>
      <c r="AL348" s="105">
        <f t="shared" si="1177"/>
        <v>172742185.53316528</v>
      </c>
      <c r="AM348" s="105">
        <f t="shared" si="1177"/>
        <v>181494986.08373335</v>
      </c>
      <c r="AN348" s="105">
        <f t="shared" si="1177"/>
        <v>190570075.18437532</v>
      </c>
      <c r="AO348" s="105">
        <f t="shared" si="1177"/>
        <v>199978912.6276001</v>
      </c>
      <c r="AP348" s="105">
        <f t="shared" si="1177"/>
        <v>209733355.7337721</v>
      </c>
      <c r="AQ348" s="105">
        <f t="shared" si="1177"/>
        <v>219845672.88896924</v>
      </c>
      <c r="AR348" s="105">
        <f t="shared" si="1177"/>
        <v>230328557.53733748</v>
      </c>
      <c r="AS348" s="105">
        <f t="shared" si="1177"/>
        <v>241195142.6430274</v>
      </c>
      <c r="AT348" s="105">
        <f t="shared" si="1177"/>
        <v>252459015.63729477</v>
      </c>
      <c r="AU348" s="105">
        <f t="shared" si="1177"/>
        <v>264134233.86685914</v>
      </c>
      <c r="AV348" s="105">
        <f t="shared" si="1177"/>
        <v>276235340.56014347</v>
      </c>
      <c r="AW348" s="105">
        <f t="shared" si="1177"/>
        <v>288777381.32856435</v>
      </c>
      <c r="AX348" s="105">
        <f t="shared" si="1177"/>
        <v>301775921.22060597</v>
      </c>
      <c r="AY348" s="105">
        <f t="shared" si="1177"/>
        <v>314007386.783216</v>
      </c>
      <c r="AZ348" s="105">
        <f t="shared" si="1177"/>
        <v>326605796.31270432</v>
      </c>
    </row>
    <row r="349" spans="1:53">
      <c r="A349" s="87" t="s">
        <v>7</v>
      </c>
      <c r="C349" s="105">
        <f t="shared" si="1173"/>
        <v>456000</v>
      </c>
      <c r="D349" s="105">
        <f t="shared" ref="D349:AZ349" si="1178">C349+D255</f>
        <v>925680</v>
      </c>
      <c r="E349" s="105">
        <f t="shared" si="1178"/>
        <v>4634586.4000000004</v>
      </c>
      <c r="F349" s="105">
        <f t="shared" si="1178"/>
        <v>8487978.8927999996</v>
      </c>
      <c r="G349" s="105">
        <f t="shared" si="1178"/>
        <v>12491188.628208</v>
      </c>
      <c r="H349" s="105">
        <f t="shared" si="1178"/>
        <v>16649736.587536961</v>
      </c>
      <c r="I349" s="105">
        <f t="shared" si="1178"/>
        <v>20969340.175460272</v>
      </c>
      <c r="J349" s="105">
        <f t="shared" si="1178"/>
        <v>25455920.036530197</v>
      </c>
      <c r="K349" s="105">
        <f t="shared" si="1178"/>
        <v>29999697.641459439</v>
      </c>
      <c r="L349" s="105">
        <f t="shared" si="1178"/>
        <v>34719453.67932497</v>
      </c>
      <c r="M349" s="105">
        <f t="shared" si="1178"/>
        <v>38801868.464858606</v>
      </c>
      <c r="N349" s="105">
        <f t="shared" si="1178"/>
        <v>43040392.57701686</v>
      </c>
      <c r="O349" s="105">
        <f t="shared" si="1178"/>
        <v>47440718.402090222</v>
      </c>
      <c r="P349" s="105">
        <f t="shared" si="1178"/>
        <v>52008739.371152662</v>
      </c>
      <c r="Q349" s="105">
        <f t="shared" si="1178"/>
        <v>56750556.899600953</v>
      </c>
      <c r="R349" s="105">
        <f t="shared" si="1178"/>
        <v>61672487.562126093</v>
      </c>
      <c r="S349" s="105">
        <f t="shared" si="1178"/>
        <v>66781070.510997087</v>
      </c>
      <c r="T349" s="105">
        <f t="shared" si="1178"/>
        <v>72083075.145798415</v>
      </c>
      <c r="U349" s="105">
        <f t="shared" si="1178"/>
        <v>77585509.043031916</v>
      </c>
      <c r="V349" s="105">
        <f t="shared" si="1178"/>
        <v>83295626.154272184</v>
      </c>
      <c r="W349" s="105">
        <f t="shared" si="1178"/>
        <v>89220935.281852126</v>
      </c>
      <c r="X349" s="105">
        <f t="shared" si="1178"/>
        <v>95369208.841352016</v>
      </c>
      <c r="Y349" s="105">
        <f t="shared" si="1178"/>
        <v>101748491.92047222</v>
      </c>
      <c r="Z349" s="105">
        <f t="shared" si="1178"/>
        <v>108367111.64418641</v>
      </c>
      <c r="AA349" s="105">
        <f t="shared" si="1178"/>
        <v>115233686.85639901</v>
      </c>
      <c r="AB349" s="105">
        <f t="shared" si="1178"/>
        <v>122357138.12866859</v>
      </c>
      <c r="AC349" s="105">
        <f t="shared" si="1178"/>
        <v>129746698.10690758</v>
      </c>
      <c r="AD349" s="105">
        <f t="shared" si="1178"/>
        <v>137411922.20732909</v>
      </c>
      <c r="AE349" s="105">
        <f t="shared" si="1178"/>
        <v>145362699.67328367</v>
      </c>
      <c r="AF349" s="105">
        <f t="shared" si="1178"/>
        <v>153609265.0050129</v>
      </c>
      <c r="AG349" s="105">
        <f t="shared" si="1178"/>
        <v>162162209.77474391</v>
      </c>
      <c r="AH349" s="105">
        <f t="shared" si="1178"/>
        <v>171032494.83995825</v>
      </c>
      <c r="AI349" s="105">
        <f t="shared" si="1178"/>
        <v>180231462.96809217</v>
      </c>
      <c r="AJ349" s="105">
        <f t="shared" si="1178"/>
        <v>189770851.88636217</v>
      </c>
      <c r="AK349" s="105">
        <f t="shared" si="1178"/>
        <v>199662807.77086106</v>
      </c>
      <c r="AL349" s="105">
        <f t="shared" si="1178"/>
        <v>209919899.18953615</v>
      </c>
      <c r="AM349" s="105">
        <f t="shared" si="1178"/>
        <v>220555131.51414195</v>
      </c>
      <c r="AN349" s="105">
        <f t="shared" si="1178"/>
        <v>231581961.8167575</v>
      </c>
      <c r="AO349" s="105">
        <f t="shared" si="1178"/>
        <v>243014314.26697126</v>
      </c>
      <c r="AP349" s="105">
        <f t="shared" si="1178"/>
        <v>254866596.04636675</v>
      </c>
      <c r="AQ349" s="105">
        <f t="shared" si="1178"/>
        <v>267153713.79748967</v>
      </c>
      <c r="AR349" s="105">
        <f t="shared" si="1178"/>
        <v>279891090.62504226</v>
      </c>
      <c r="AS349" s="105">
        <f t="shared" si="1178"/>
        <v>293094683.66763425</v>
      </c>
      <c r="AT349" s="105">
        <f t="shared" si="1178"/>
        <v>306781002.25902319</v>
      </c>
      <c r="AU349" s="105">
        <f t="shared" si="1178"/>
        <v>320967126.69839859</v>
      </c>
      <c r="AV349" s="105">
        <f t="shared" si="1178"/>
        <v>335670727.64990735</v>
      </c>
      <c r="AW349" s="105">
        <f t="shared" si="1178"/>
        <v>350910086.19228208</v>
      </c>
      <c r="AX349" s="105">
        <f t="shared" si="1178"/>
        <v>366704114.54011834</v>
      </c>
      <c r="AY349" s="105">
        <f t="shared" si="1178"/>
        <v>381566171.64906538</v>
      </c>
      <c r="AZ349" s="105">
        <f t="shared" si="1178"/>
        <v>396874090.47128087</v>
      </c>
    </row>
    <row r="350" spans="1:53">
      <c r="A350" s="87" t="s">
        <v>8</v>
      </c>
      <c r="C350" s="105">
        <f t="shared" si="1173"/>
        <v>336000</v>
      </c>
      <c r="D350" s="105">
        <f t="shared" ref="D350:AZ350" si="1179">C350+D256</f>
        <v>682080</v>
      </c>
      <c r="E350" s="105">
        <f t="shared" si="1179"/>
        <v>3414958.4</v>
      </c>
      <c r="F350" s="105">
        <f t="shared" si="1179"/>
        <v>6254300.2368000001</v>
      </c>
      <c r="G350" s="105">
        <f t="shared" si="1179"/>
        <v>9204033.7260480002</v>
      </c>
      <c r="H350" s="105">
        <f t="shared" si="1179"/>
        <v>12268226.95923776</v>
      </c>
      <c r="I350" s="105">
        <f t="shared" si="1179"/>
        <v>15451092.760865463</v>
      </c>
      <c r="J350" s="105">
        <f t="shared" si="1179"/>
        <v>18756993.711127512</v>
      </c>
      <c r="K350" s="105">
        <f t="shared" si="1179"/>
        <v>22104940.359226845</v>
      </c>
      <c r="L350" s="105">
        <f t="shared" si="1179"/>
        <v>25582552.326086931</v>
      </c>
      <c r="M350" s="105">
        <f t="shared" si="1179"/>
        <v>28589834.008145273</v>
      </c>
      <c r="N350" s="105">
        <f t="shared" si="1179"/>
        <v>31712111.926951334</v>
      </c>
      <c r="O350" s="105">
        <f t="shared" si="1179"/>
        <v>34953579.303196125</v>
      </c>
      <c r="P350" s="105">
        <f t="shared" si="1179"/>
        <v>38318577.454199038</v>
      </c>
      <c r="Q350" s="105">
        <f t="shared" si="1179"/>
        <v>41811600.905806951</v>
      </c>
      <c r="R350" s="105">
        <f t="shared" si="1179"/>
        <v>45437302.677720249</v>
      </c>
      <c r="S350" s="105">
        <f t="shared" si="1179"/>
        <v>49200499.748050816</v>
      </c>
      <c r="T350" s="105">
        <f t="shared" si="1179"/>
        <v>53106178.703108966</v>
      </c>
      <c r="U350" s="105">
        <f t="shared" si="1179"/>
        <v>57159501.578615054</v>
      </c>
      <c r="V350" s="105">
        <f t="shared" si="1179"/>
        <v>61365811.898736402</v>
      </c>
      <c r="W350" s="105">
        <f t="shared" si="1179"/>
        <v>65730640.919561975</v>
      </c>
      <c r="X350" s="105">
        <f t="shared" si="1179"/>
        <v>70259714.083845913</v>
      </c>
      <c r="Y350" s="105">
        <f t="shared" si="1179"/>
        <v>74958957.694076985</v>
      </c>
      <c r="Z350" s="105">
        <f t="shared" si="1179"/>
        <v>79834505.811164156</v>
      </c>
      <c r="AA350" s="105">
        <f t="shared" si="1179"/>
        <v>84892707.386269584</v>
      </c>
      <c r="AB350" s="105">
        <f t="shared" si="1179"/>
        <v>90140133.633568987</v>
      </c>
      <c r="AC350" s="105">
        <f t="shared" si="1179"/>
        <v>95583585.651976407</v>
      </c>
      <c r="AD350" s="105">
        <f t="shared" si="1179"/>
        <v>101230102.30413575</v>
      </c>
      <c r="AE350" s="105">
        <f t="shared" si="1179"/>
        <v>107086968.36125557</v>
      </c>
      <c r="AF350" s="105">
        <f t="shared" si="1179"/>
        <v>113161722.92264655</v>
      </c>
      <c r="AG350" s="105">
        <f t="shared" si="1179"/>
        <v>119462168.11911356</v>
      </c>
      <c r="AH350" s="105">
        <f t="shared" si="1179"/>
        <v>125996378.1096559</v>
      </c>
      <c r="AI350" s="105">
        <f t="shared" si="1179"/>
        <v>132772708.38124128</v>
      </c>
      <c r="AJ350" s="105">
        <f t="shared" si="1179"/>
        <v>139799805.36174077</v>
      </c>
      <c r="AK350" s="105">
        <f t="shared" si="1179"/>
        <v>147086616.35644481</v>
      </c>
      <c r="AL350" s="105">
        <f t="shared" si="1179"/>
        <v>154642399.81892323</v>
      </c>
      <c r="AM350" s="105">
        <f t="shared" si="1179"/>
        <v>162476735.96734726</v>
      </c>
      <c r="AN350" s="105">
        <f t="shared" si="1179"/>
        <v>170599537.7577574</v>
      </c>
      <c r="AO350" s="105">
        <f t="shared" si="1179"/>
        <v>179021062.22613922</v>
      </c>
      <c r="AP350" s="105">
        <f t="shared" si="1179"/>
        <v>187751922.21155965</v>
      </c>
      <c r="AQ350" s="105">
        <f t="shared" si="1179"/>
        <v>196803098.47301948</v>
      </c>
      <c r="AR350" s="105">
        <f t="shared" si="1179"/>
        <v>206185952.2130942</v>
      </c>
      <c r="AS350" s="105">
        <f t="shared" si="1179"/>
        <v>215912238.0218654</v>
      </c>
      <c r="AT350" s="105">
        <f t="shared" si="1179"/>
        <v>225994117.25508878</v>
      </c>
      <c r="AU350" s="105">
        <f t="shared" si="1179"/>
        <v>236444171.86100358</v>
      </c>
      <c r="AV350" s="105">
        <f t="shared" si="1179"/>
        <v>247275418.67066136</v>
      </c>
      <c r="AW350" s="105">
        <f t="shared" si="1179"/>
        <v>258501324.16714141</v>
      </c>
      <c r="AX350" s="105">
        <f t="shared" si="1179"/>
        <v>270135819.74952435</v>
      </c>
      <c r="AY350" s="105">
        <f t="shared" si="1179"/>
        <v>281083807.87843621</v>
      </c>
      <c r="AZ350" s="105">
        <f t="shared" si="1179"/>
        <v>292360235.65121543</v>
      </c>
    </row>
    <row r="351" spans="1:53">
      <c r="A351" s="87" t="s">
        <v>9</v>
      </c>
      <c r="C351" s="105">
        <f t="shared" si="1173"/>
        <v>118500</v>
      </c>
      <c r="D351" s="105">
        <f t="shared" ref="D351:AZ351" si="1180">C351+D257</f>
        <v>240555</v>
      </c>
      <c r="E351" s="105">
        <f t="shared" si="1180"/>
        <v>1204382.6499999999</v>
      </c>
      <c r="F351" s="105">
        <f t="shared" si="1180"/>
        <v>2205757.6727999998</v>
      </c>
      <c r="G351" s="105">
        <f t="shared" si="1180"/>
        <v>3246065.4658829998</v>
      </c>
      <c r="H351" s="105">
        <f t="shared" si="1180"/>
        <v>4326740.7579454593</v>
      </c>
      <c r="I351" s="105">
        <f t="shared" si="1180"/>
        <v>5449269.3219123725</v>
      </c>
      <c r="J351" s="105">
        <f t="shared" si="1180"/>
        <v>6615189.7463351497</v>
      </c>
      <c r="K351" s="105">
        <f t="shared" si="1180"/>
        <v>7795692.7851802697</v>
      </c>
      <c r="L351" s="105">
        <f t="shared" si="1180"/>
        <v>9021918.6233429946</v>
      </c>
      <c r="M351" s="105">
        <f t="shared" si="1180"/>
        <v>10080521.55535236</v>
      </c>
      <c r="N351" s="105">
        <f t="shared" si="1180"/>
        <v>11179603.24870757</v>
      </c>
      <c r="O351" s="105">
        <f t="shared" si="1180"/>
        <v>12320639.686450567</v>
      </c>
      <c r="P351" s="105">
        <f t="shared" si="1180"/>
        <v>13505158.9797206</v>
      </c>
      <c r="Q351" s="105">
        <f t="shared" si="1180"/>
        <v>14734743.16705532</v>
      </c>
      <c r="R351" s="105">
        <f t="shared" si="1180"/>
        <v>16011030.074734667</v>
      </c>
      <c r="S351" s="105">
        <f t="shared" si="1180"/>
        <v>17335715.240210716</v>
      </c>
      <c r="T351" s="105">
        <f t="shared" si="1180"/>
        <v>18710553.900734358</v>
      </c>
      <c r="U351" s="105">
        <f t="shared" si="1180"/>
        <v>20137363.049359523</v>
      </c>
      <c r="V351" s="105">
        <f t="shared" si="1180"/>
        <v>21618023.560577828</v>
      </c>
      <c r="W351" s="105">
        <f t="shared" si="1180"/>
        <v>23154482.3879111</v>
      </c>
      <c r="X351" s="105">
        <f t="shared" si="1180"/>
        <v>24748754.835866138</v>
      </c>
      <c r="Y351" s="105">
        <f t="shared" si="1180"/>
        <v>26402926.908735652</v>
      </c>
      <c r="Z351" s="105">
        <f t="shared" si="1180"/>
        <v>28119157.738811348</v>
      </c>
      <c r="AA351" s="105">
        <f t="shared" si="1180"/>
        <v>29899682.096660014</v>
      </c>
      <c r="AB351" s="105">
        <f t="shared" si="1180"/>
        <v>31746812.986200966</v>
      </c>
      <c r="AC351" s="105">
        <f t="shared" si="1180"/>
        <v>33662944.327413671</v>
      </c>
      <c r="AD351" s="105">
        <f t="shared" si="1180"/>
        <v>35650553.729597852</v>
      </c>
      <c r="AE351" s="105">
        <f t="shared" si="1180"/>
        <v>37712205.3582047</v>
      </c>
      <c r="AF351" s="105">
        <f t="shared" si="1180"/>
        <v>39850552.898357615</v>
      </c>
      <c r="AG351" s="105">
        <f t="shared" si="1180"/>
        <v>42068342.618283607</v>
      </c>
      <c r="AH351" s="105">
        <f t="shared" si="1180"/>
        <v>44368416.535982929</v>
      </c>
      <c r="AI351" s="105">
        <f t="shared" si="1180"/>
        <v>46753715.692574047</v>
      </c>
      <c r="AJ351" s="105">
        <f t="shared" si="1180"/>
        <v>49227283.535864539</v>
      </c>
      <c r="AK351" s="105">
        <f t="shared" si="1180"/>
        <v>51792269.417815439</v>
      </c>
      <c r="AL351" s="105">
        <f t="shared" si="1180"/>
        <v>54451932.209687404</v>
      </c>
      <c r="AM351" s="105">
        <f t="shared" si="1180"/>
        <v>57209644.038781948</v>
      </c>
      <c r="AN351" s="105">
        <f t="shared" si="1180"/>
        <v>60068894.150819734</v>
      </c>
      <c r="AO351" s="105">
        <f t="shared" si="1180"/>
        <v>63033292.902131177</v>
      </c>
      <c r="AP351" s="105">
        <f t="shared" si="1180"/>
        <v>66106575.885971859</v>
      </c>
      <c r="AQ351" s="105">
        <f t="shared" si="1180"/>
        <v>69292608.197417364</v>
      </c>
      <c r="AR351" s="105">
        <f t="shared" si="1180"/>
        <v>72595388.841438517</v>
      </c>
      <c r="AS351" s="105">
        <f t="shared" si="1180"/>
        <v>76019055.288909554</v>
      </c>
      <c r="AT351" s="105">
        <f t="shared" si="1180"/>
        <v>79567888.185457841</v>
      </c>
      <c r="AU351" s="105">
        <f t="shared" si="1180"/>
        <v>83246316.2182253</v>
      </c>
      <c r="AV351" s="105">
        <f t="shared" si="1180"/>
        <v>87058921.145778194</v>
      </c>
      <c r="AW351" s="105">
        <f t="shared" si="1180"/>
        <v>91010442.996574149</v>
      </c>
      <c r="AX351" s="105">
        <f t="shared" si="1180"/>
        <v>95105785.441572949</v>
      </c>
      <c r="AY351" s="105">
        <f t="shared" si="1180"/>
        <v>98959523.544170961</v>
      </c>
      <c r="AZ351" s="105">
        <f t="shared" si="1180"/>
        <v>102928873.78984693</v>
      </c>
    </row>
    <row r="352" spans="1:53">
      <c r="A352" s="87" t="s">
        <v>10</v>
      </c>
      <c r="C352" s="105">
        <f t="shared" si="1173"/>
        <v>282000</v>
      </c>
      <c r="D352" s="105">
        <f t="shared" ref="D352:AZ352" si="1181">C352+D258</f>
        <v>572460</v>
      </c>
      <c r="E352" s="105">
        <f t="shared" si="1181"/>
        <v>2866125.8</v>
      </c>
      <c r="F352" s="105">
        <f t="shared" si="1181"/>
        <v>5249144.8415999999</v>
      </c>
      <c r="G352" s="105">
        <f t="shared" si="1181"/>
        <v>7724814.0200760001</v>
      </c>
      <c r="H352" s="105">
        <f t="shared" si="1181"/>
        <v>10296547.626503121</v>
      </c>
      <c r="I352" s="105">
        <f t="shared" si="1181"/>
        <v>12967881.4242978</v>
      </c>
      <c r="J352" s="105">
        <f t="shared" si="1181"/>
        <v>15742476.864696307</v>
      </c>
      <c r="K352" s="105">
        <f t="shared" si="1181"/>
        <v>18553819.706319846</v>
      </c>
      <c r="L352" s="105">
        <f t="shared" si="1181"/>
        <v>21474032.569048081</v>
      </c>
      <c r="M352" s="105">
        <f t="shared" si="1181"/>
        <v>24009868.385232504</v>
      </c>
      <c r="N352" s="105">
        <f t="shared" si="1181"/>
        <v>26642681.207350399</v>
      </c>
      <c r="O352" s="105">
        <f t="shared" si="1181"/>
        <v>29376007.40352321</v>
      </c>
      <c r="P352" s="105">
        <f t="shared" si="1181"/>
        <v>32213508.244654324</v>
      </c>
      <c r="Q352" s="105">
        <f t="shared" si="1181"/>
        <v>35158974.215864681</v>
      </c>
      <c r="R352" s="105">
        <f t="shared" si="1181"/>
        <v>38216329.474202022</v>
      </c>
      <c r="S352" s="105">
        <f t="shared" si="1181"/>
        <v>41389636.457519874</v>
      </c>
      <c r="T352" s="105">
        <f t="shared" si="1181"/>
        <v>44683100.649584569</v>
      </c>
      <c r="U352" s="105">
        <f t="shared" si="1181"/>
        <v>48101075.506635927</v>
      </c>
      <c r="V352" s="105">
        <f t="shared" si="1181"/>
        <v>51648067.550800286</v>
      </c>
      <c r="W352" s="105">
        <f t="shared" si="1181"/>
        <v>55328741.635933086</v>
      </c>
      <c r="X352" s="105">
        <f t="shared" si="1181"/>
        <v>59147926.391652688</v>
      </c>
      <c r="Y352" s="105">
        <f t="shared" si="1181"/>
        <v>63110619.85151767</v>
      </c>
      <c r="Z352" s="105">
        <f t="shared" si="1181"/>
        <v>67221995.271496609</v>
      </c>
      <c r="AA352" s="105">
        <f t="shared" si="1181"/>
        <v>71487407.145082474</v>
      </c>
      <c r="AB352" s="105">
        <f t="shared" si="1181"/>
        <v>75912397.421613693</v>
      </c>
      <c r="AC352" s="105">
        <f t="shared" si="1181"/>
        <v>80502701.934580758</v>
      </c>
      <c r="AD352" s="105">
        <f t="shared" si="1181"/>
        <v>85264257.046920955</v>
      </c>
      <c r="AE352" s="105">
        <f t="shared" si="1181"/>
        <v>90203206.520534992</v>
      </c>
      <c r="AF352" s="105">
        <f t="shared" si="1181"/>
        <v>95325908.617498189</v>
      </c>
      <c r="AG352" s="105">
        <f t="shared" si="1181"/>
        <v>100638943.44068524</v>
      </c>
      <c r="AH352" s="105">
        <f t="shared" si="1181"/>
        <v>106149120.52178232</v>
      </c>
      <c r="AI352" s="105">
        <f t="shared" si="1181"/>
        <v>111863486.66492316</v>
      </c>
      <c r="AJ352" s="105">
        <f t="shared" si="1181"/>
        <v>117789334.0544574</v>
      </c>
      <c r="AK352" s="105">
        <f t="shared" si="1181"/>
        <v>123934208.6356398</v>
      </c>
      <c r="AL352" s="105">
        <f t="shared" si="1181"/>
        <v>130305918.77731869</v>
      </c>
      <c r="AM352" s="105">
        <f t="shared" si="1181"/>
        <v>136912544.22600079</v>
      </c>
      <c r="AN352" s="105">
        <f t="shared" si="1181"/>
        <v>143762445.36097875</v>
      </c>
      <c r="AO352" s="105">
        <f t="shared" si="1181"/>
        <v>150864272.76052657</v>
      </c>
      <c r="AP352" s="105">
        <f t="shared" si="1181"/>
        <v>158226977.08949691</v>
      </c>
      <c r="AQ352" s="105">
        <f t="shared" si="1181"/>
        <v>165859819.31899557</v>
      </c>
      <c r="AR352" s="105">
        <f t="shared" si="1181"/>
        <v>173772381.28915814</v>
      </c>
      <c r="AS352" s="105">
        <f t="shared" si="1181"/>
        <v>181974576.62641791</v>
      </c>
      <c r="AT352" s="105">
        <f t="shared" si="1181"/>
        <v>190476662.02702758</v>
      </c>
      <c r="AU352" s="105">
        <f t="shared" si="1181"/>
        <v>199289248.91898459</v>
      </c>
      <c r="AV352" s="105">
        <f t="shared" si="1181"/>
        <v>208423315.51490927</v>
      </c>
      <c r="AW352" s="105">
        <f t="shared" si="1181"/>
        <v>217890219.26883689</v>
      </c>
      <c r="AX352" s="105">
        <f t="shared" si="1181"/>
        <v>227701709.75031129</v>
      </c>
      <c r="AY352" s="105">
        <f t="shared" si="1181"/>
        <v>236933986.89895433</v>
      </c>
      <c r="AZ352" s="105">
        <f t="shared" si="1181"/>
        <v>246443232.36205664</v>
      </c>
    </row>
    <row r="353" spans="1:53">
      <c r="A353" s="87" t="s">
        <v>11</v>
      </c>
      <c r="C353" s="105">
        <f t="shared" si="1173"/>
        <v>145500</v>
      </c>
      <c r="D353" s="105">
        <f t="shared" ref="D353:AZ353" si="1182">C353+D259</f>
        <v>295365</v>
      </c>
      <c r="E353" s="105">
        <f t="shared" si="1182"/>
        <v>1478798.95</v>
      </c>
      <c r="F353" s="105">
        <f t="shared" si="1182"/>
        <v>2708335.3703999999</v>
      </c>
      <c r="G353" s="105">
        <f t="shared" si="1182"/>
        <v>3985675.3188690003</v>
      </c>
      <c r="H353" s="105">
        <f t="shared" si="1182"/>
        <v>5312580.4243127806</v>
      </c>
      <c r="I353" s="105">
        <f t="shared" si="1182"/>
        <v>6690874.9901962057</v>
      </c>
      <c r="J353" s="105">
        <f t="shared" si="1182"/>
        <v>8122448.1695507541</v>
      </c>
      <c r="K353" s="105">
        <f t="shared" si="1182"/>
        <v>9573153.2667558528</v>
      </c>
      <c r="L353" s="105">
        <f t="shared" si="1182"/>
        <v>11080035.816760248</v>
      </c>
      <c r="M353" s="105">
        <f t="shared" si="1182"/>
        <v>12389816.720069028</v>
      </c>
      <c r="N353" s="105">
        <f t="shared" si="1182"/>
        <v>13749688.074668724</v>
      </c>
      <c r="O353" s="105">
        <f t="shared" si="1182"/>
        <v>15161476.504823811</v>
      </c>
      <c r="P353" s="105">
        <f t="shared" si="1182"/>
        <v>16627073.150848472</v>
      </c>
      <c r="Q353" s="105">
        <f t="shared" si="1182"/>
        <v>18148435.896107744</v>
      </c>
      <c r="R353" s="105">
        <f t="shared" si="1182"/>
        <v>19727591.669574279</v>
      </c>
      <c r="S353" s="105">
        <f t="shared" si="1182"/>
        <v>21366638.826469783</v>
      </c>
      <c r="T353" s="105">
        <f t="shared" si="1182"/>
        <v>23067749.609603871</v>
      </c>
      <c r="U353" s="105">
        <f t="shared" si="1182"/>
        <v>24833172.694109652</v>
      </c>
      <c r="V353" s="105">
        <f t="shared" si="1182"/>
        <v>26665235.818364609</v>
      </c>
      <c r="W353" s="105">
        <f t="shared" si="1182"/>
        <v>28566348.503977634</v>
      </c>
      <c r="X353" s="105">
        <f t="shared" si="1182"/>
        <v>30539004.867818385</v>
      </c>
      <c r="Y353" s="105">
        <f t="shared" si="1182"/>
        <v>32585786.529163472</v>
      </c>
      <c r="Z353" s="105">
        <f t="shared" si="1182"/>
        <v>34709365.6151357</v>
      </c>
      <c r="AA353" s="105">
        <f t="shared" si="1182"/>
        <v>36912507.86771749</v>
      </c>
      <c r="AB353" s="105">
        <f t="shared" si="1182"/>
        <v>39198075.85572803</v>
      </c>
      <c r="AC353" s="105">
        <f t="shared" si="1182"/>
        <v>41569032.295265734</v>
      </c>
      <c r="AD353" s="105">
        <f t="shared" si="1182"/>
        <v>44028443.482233018</v>
      </c>
      <c r="AE353" s="105">
        <f t="shared" si="1182"/>
        <v>47114857.916802585</v>
      </c>
      <c r="AF353" s="105">
        <f t="shared" si="1182"/>
        <v>50312245.995356113</v>
      </c>
      <c r="AG353" s="105">
        <f t="shared" si="1182"/>
        <v>57411017.818597399</v>
      </c>
      <c r="AH353" s="105">
        <f t="shared" si="1182"/>
        <v>64781254.676616535</v>
      </c>
      <c r="AI353" s="105">
        <f t="shared" si="1182"/>
        <v>72432855.57685928</v>
      </c>
      <c r="AJ353" s="105">
        <f t="shared" si="1182"/>
        <v>80376069.148686826</v>
      </c>
      <c r="AK353" s="105">
        <f t="shared" si="1182"/>
        <v>88621505.711584046</v>
      </c>
      <c r="AL353" s="105">
        <f t="shared" si="1182"/>
        <v>97180149.75280048</v>
      </c>
      <c r="AM353" s="105">
        <f t="shared" si="1182"/>
        <v>106063372.82812867</v>
      </c>
      <c r="AN353" s="105">
        <f t="shared" si="1182"/>
        <v>115282946.89997822</v>
      </c>
      <c r="AO353" s="105">
        <f t="shared" si="1182"/>
        <v>125210807.79431947</v>
      </c>
      <c r="AP353" s="105">
        <f t="shared" si="1182"/>
        <v>135510612.94688198</v>
      </c>
      <c r="AQ353" s="105">
        <f t="shared" si="1182"/>
        <v>148740133.41611344</v>
      </c>
      <c r="AR353" s="105">
        <f t="shared" si="1182"/>
        <v>162471368.34590551</v>
      </c>
      <c r="AS353" s="105">
        <f t="shared" si="1182"/>
        <v>176722514.03546956</v>
      </c>
      <c r="AT353" s="105">
        <f t="shared" si="1182"/>
        <v>191512407.01895505</v>
      </c>
      <c r="AU353" s="105">
        <f t="shared" si="1182"/>
        <v>206860546.10287669</v>
      </c>
      <c r="AV353" s="105">
        <f t="shared" si="1182"/>
        <v>222787115.1495755</v>
      </c>
      <c r="AW353" s="105">
        <f t="shared" si="1182"/>
        <v>239313006.63164258</v>
      </c>
      <c r="AX353" s="105">
        <f t="shared" si="1182"/>
        <v>256459845.98305801</v>
      </c>
      <c r="AY353" s="105">
        <f t="shared" si="1182"/>
        <v>272316122.89415509</v>
      </c>
      <c r="AZ353" s="105">
        <f t="shared" si="1182"/>
        <v>288648088.11258507</v>
      </c>
    </row>
    <row r="354" spans="1:53">
      <c r="A354" s="87" t="s">
        <v>12</v>
      </c>
      <c r="C354" s="105">
        <f t="shared" si="1173"/>
        <v>147000</v>
      </c>
      <c r="D354" s="105">
        <f t="shared" ref="D354:AZ354" si="1183">C354+D260</f>
        <v>298410</v>
      </c>
      <c r="E354" s="105">
        <f t="shared" si="1183"/>
        <v>1494044.3</v>
      </c>
      <c r="F354" s="105">
        <f t="shared" si="1183"/>
        <v>2736256.3536</v>
      </c>
      <c r="G354" s="105">
        <f t="shared" si="1183"/>
        <v>4026764.7551460005</v>
      </c>
      <c r="H354" s="105">
        <f t="shared" si="1183"/>
        <v>5367349.2946665203</v>
      </c>
      <c r="I354" s="105">
        <f t="shared" si="1183"/>
        <v>6759853.0828786399</v>
      </c>
      <c r="J354" s="105">
        <f t="shared" si="1183"/>
        <v>8206184.748618287</v>
      </c>
      <c r="K354" s="105">
        <f t="shared" si="1183"/>
        <v>9672217.7638081759</v>
      </c>
      <c r="L354" s="105">
        <f t="shared" si="1183"/>
        <v>11195018.546655288</v>
      </c>
      <c r="M354" s="105">
        <f t="shared" si="1183"/>
        <v>12521329.621430002</v>
      </c>
      <c r="N354" s="105">
        <f t="shared" si="1183"/>
        <v>13898365.47602668</v>
      </c>
      <c r="O354" s="105">
        <f t="shared" si="1183"/>
        <v>15327975.917267345</v>
      </c>
      <c r="P354" s="105">
        <f t="shared" si="1183"/>
        <v>16812076.088081498</v>
      </c>
      <c r="Q354" s="105">
        <f t="shared" si="1183"/>
        <v>18352648.72284643</v>
      </c>
      <c r="R354" s="105">
        <f t="shared" si="1183"/>
        <v>19951746.479245454</v>
      </c>
      <c r="S354" s="105">
        <f t="shared" si="1183"/>
        <v>21611494.34920533</v>
      </c>
      <c r="T354" s="105">
        <f t="shared" si="1183"/>
        <v>23334092.151558951</v>
      </c>
      <c r="U354" s="105">
        <f t="shared" si="1183"/>
        <v>25121817.109166976</v>
      </c>
      <c r="V354" s="105">
        <f t="shared" si="1183"/>
        <v>26977026.513322551</v>
      </c>
      <c r="W354" s="105">
        <f t="shared" si="1183"/>
        <v>28902160.478356682</v>
      </c>
      <c r="X354" s="105">
        <f t="shared" si="1183"/>
        <v>30899744.789458342</v>
      </c>
      <c r="Y354" s="105">
        <f t="shared" si="1183"/>
        <v>32972393.846823052</v>
      </c>
      <c r="Z354" s="105">
        <f t="shared" si="1183"/>
        <v>35122813.7093466</v>
      </c>
      <c r="AA354" s="105">
        <f t="shared" si="1183"/>
        <v>37353805.241186894</v>
      </c>
      <c r="AB354" s="105">
        <f t="shared" si="1183"/>
        <v>39668267.364626668</v>
      </c>
      <c r="AC354" s="105">
        <f t="shared" si="1183"/>
        <v>42069200.422783226</v>
      </c>
      <c r="AD354" s="105">
        <f t="shared" si="1183"/>
        <v>44559709.655828491</v>
      </c>
      <c r="AE354" s="105">
        <f t="shared" si="1183"/>
        <v>47681815.762139559</v>
      </c>
      <c r="AF354" s="105">
        <f t="shared" si="1183"/>
        <v>50916201.919137433</v>
      </c>
      <c r="AG354" s="105">
        <f t="shared" si="1183"/>
        <v>58077597.114135414</v>
      </c>
      <c r="AH354" s="105">
        <f t="shared" si="1183"/>
        <v>65512836.061133012</v>
      </c>
      <c r="AI354" s="105">
        <f t="shared" si="1183"/>
        <v>73231904.129574701</v>
      </c>
      <c r="AJ354" s="105">
        <f t="shared" si="1183"/>
        <v>81245139.351694837</v>
      </c>
      <c r="AK354" s="105">
        <f t="shared" si="1183"/>
        <v>89563244.595452532</v>
      </c>
      <c r="AL354" s="105">
        <f t="shared" si="1183"/>
        <v>98197300.150446117</v>
      </c>
      <c r="AM354" s="105">
        <f t="shared" si="1183"/>
        <v>107158776.74063039</v>
      </c>
      <c r="AN354" s="105">
        <f t="shared" si="1183"/>
        <v>116459548.97811727</v>
      </c>
      <c r="AO354" s="105">
        <f t="shared" si="1183"/>
        <v>126476271.11497785</v>
      </c>
      <c r="AP354" s="105">
        <f t="shared" si="1183"/>
        <v>136868236.7527318</v>
      </c>
      <c r="AQ354" s="105">
        <f t="shared" si="1183"/>
        <v>150225955.30718881</v>
      </c>
      <c r="AR354" s="105">
        <f t="shared" si="1183"/>
        <v>164090242.23444095</v>
      </c>
      <c r="AS354" s="105">
        <f t="shared" si="1183"/>
        <v>178479469.69015691</v>
      </c>
      <c r="AT354" s="105">
        <f t="shared" si="1183"/>
        <v>193412656.24780998</v>
      </c>
      <c r="AU354" s="105">
        <f t="shared" si="1183"/>
        <v>208909489.14880627</v>
      </c>
      <c r="AV354" s="105">
        <f t="shared" si="1183"/>
        <v>224990347.30584446</v>
      </c>
      <c r="AW354" s="105">
        <f t="shared" si="1183"/>
        <v>241676325.08467618</v>
      </c>
      <c r="AX354" s="105">
        <f t="shared" si="1183"/>
        <v>258989256.8902677</v>
      </c>
      <c r="AY354" s="105">
        <f t="shared" si="1183"/>
        <v>274999253.57127321</v>
      </c>
      <c r="AZ354" s="105">
        <f t="shared" si="1183"/>
        <v>291489550.15270889</v>
      </c>
    </row>
    <row r="355" spans="1:53">
      <c r="A355" s="87" t="s">
        <v>13</v>
      </c>
      <c r="C355" s="105">
        <f t="shared" si="1173"/>
        <v>79500</v>
      </c>
      <c r="D355" s="105">
        <f t="shared" ref="D355:AZ355" si="1184">C355+D261</f>
        <v>161385</v>
      </c>
      <c r="E355" s="105">
        <f t="shared" si="1184"/>
        <v>808003.54999999993</v>
      </c>
      <c r="F355" s="105">
        <f t="shared" si="1184"/>
        <v>1479812.1096000001</v>
      </c>
      <c r="G355" s="105">
        <f t="shared" si="1184"/>
        <v>2177740.1226810003</v>
      </c>
      <c r="H355" s="105">
        <f t="shared" si="1184"/>
        <v>2902750.1287482204</v>
      </c>
      <c r="I355" s="105">
        <f t="shared" si="1184"/>
        <v>3655838.9121690607</v>
      </c>
      <c r="J355" s="105">
        <f t="shared" si="1184"/>
        <v>4438038.6905792784</v>
      </c>
      <c r="K355" s="105">
        <f t="shared" si="1184"/>
        <v>5231416.7925523426</v>
      </c>
      <c r="L355" s="105">
        <f t="shared" si="1184"/>
        <v>6055511.5354588935</v>
      </c>
      <c r="M355" s="105">
        <f t="shared" si="1184"/>
        <v>6777060.2395287529</v>
      </c>
      <c r="N355" s="105">
        <f t="shared" si="1184"/>
        <v>7526207.6103648227</v>
      </c>
      <c r="O355" s="105">
        <f t="shared" si="1184"/>
        <v>8303960.174139414</v>
      </c>
      <c r="P355" s="105">
        <f t="shared" si="1184"/>
        <v>9111360.0097950846</v>
      </c>
      <c r="Q355" s="105">
        <f t="shared" si="1184"/>
        <v>9949485.9763373025</v>
      </c>
      <c r="R355" s="105">
        <f t="shared" si="1184"/>
        <v>10819454.98176717</v>
      </c>
      <c r="S355" s="105">
        <f t="shared" si="1184"/>
        <v>11722423.295048058</v>
      </c>
      <c r="T355" s="105">
        <f t="shared" si="1184"/>
        <v>12659587.902546141</v>
      </c>
      <c r="U355" s="105">
        <f t="shared" si="1184"/>
        <v>13632187.910432499</v>
      </c>
      <c r="V355" s="105">
        <f t="shared" si="1184"/>
        <v>14641505.994583679</v>
      </c>
      <c r="W355" s="105">
        <f t="shared" si="1184"/>
        <v>15688869.899568474</v>
      </c>
      <c r="X355" s="105">
        <f t="shared" si="1184"/>
        <v>16775653.988361163</v>
      </c>
      <c r="Y355" s="105">
        <f t="shared" si="1184"/>
        <v>17903280.844475735</v>
      </c>
      <c r="Z355" s="105">
        <f t="shared" si="1184"/>
        <v>19073222.928271588</v>
      </c>
      <c r="AA355" s="105">
        <f t="shared" si="1184"/>
        <v>20287004.289239094</v>
      </c>
      <c r="AB355" s="105">
        <f t="shared" si="1184"/>
        <v>21546202.336133141</v>
      </c>
      <c r="AC355" s="105">
        <f t="shared" si="1184"/>
        <v>22852449.666884448</v>
      </c>
      <c r="AD355" s="105">
        <f t="shared" si="1184"/>
        <v>24207435.960282244</v>
      </c>
      <c r="AE355" s="105">
        <f t="shared" si="1184"/>
        <v>25904620.710144147</v>
      </c>
      <c r="AF355" s="105">
        <f t="shared" si="1184"/>
        <v>27662854.234177746</v>
      </c>
      <c r="AG355" s="105">
        <f t="shared" si="1184"/>
        <v>31547445.09306968</v>
      </c>
      <c r="AH355" s="105">
        <f t="shared" si="1184"/>
        <v>35580574.706148535</v>
      </c>
      <c r="AI355" s="105">
        <f t="shared" si="1184"/>
        <v>39767659.26689253</v>
      </c>
      <c r="AJ355" s="105">
        <f t="shared" si="1184"/>
        <v>44114306.255509794</v>
      </c>
      <c r="AK355" s="105">
        <f t="shared" si="1184"/>
        <v>48626321.041568056</v>
      </c>
      <c r="AL355" s="105">
        <f t="shared" si="1184"/>
        <v>53309713.710624024</v>
      </c>
      <c r="AM355" s="105">
        <f t="shared" si="1184"/>
        <v>58170706.122350104</v>
      </c>
      <c r="AN355" s="105">
        <f t="shared" si="1184"/>
        <v>63215739.207904354</v>
      </c>
      <c r="AO355" s="105">
        <f t="shared" si="1184"/>
        <v>68649804.0488884</v>
      </c>
      <c r="AP355" s="105">
        <f t="shared" si="1184"/>
        <v>74287428.780478269</v>
      </c>
      <c r="AQ355" s="105">
        <f t="shared" si="1184"/>
        <v>81538612.588313013</v>
      </c>
      <c r="AR355" s="105">
        <f t="shared" si="1184"/>
        <v>89064786.182013288</v>
      </c>
      <c r="AS355" s="105">
        <f t="shared" si="1184"/>
        <v>96875922.88330397</v>
      </c>
      <c r="AT355" s="105">
        <f t="shared" si="1184"/>
        <v>104982346.92240614</v>
      </c>
      <c r="AU355" s="105">
        <f t="shared" si="1184"/>
        <v>113394745.51655734</v>
      </c>
      <c r="AV355" s="105">
        <f t="shared" si="1184"/>
        <v>122124181.3574253</v>
      </c>
      <c r="AW355" s="105">
        <f t="shared" si="1184"/>
        <v>131182105.52107832</v>
      </c>
      <c r="AX355" s="105">
        <f t="shared" si="1184"/>
        <v>140580370.81462669</v>
      </c>
      <c r="AY355" s="105">
        <f t="shared" si="1184"/>
        <v>149271322.96708664</v>
      </c>
      <c r="AZ355" s="105">
        <f t="shared" si="1184"/>
        <v>158223003.68412039</v>
      </c>
    </row>
    <row r="356" spans="1:53">
      <c r="A356" s="87" t="s">
        <v>14</v>
      </c>
      <c r="C356" s="105">
        <f t="shared" si="1173"/>
        <v>37500</v>
      </c>
      <c r="D356" s="105">
        <f t="shared" ref="D356:AZ356" si="1185">C356+D262</f>
        <v>76125</v>
      </c>
      <c r="E356" s="105">
        <f t="shared" si="1185"/>
        <v>381133.75</v>
      </c>
      <c r="F356" s="105">
        <f t="shared" si="1185"/>
        <v>698024.58000000007</v>
      </c>
      <c r="G356" s="105">
        <f t="shared" si="1185"/>
        <v>1027235.9069250001</v>
      </c>
      <c r="H356" s="105">
        <f t="shared" si="1185"/>
        <v>1369221.7588435002</v>
      </c>
      <c r="I356" s="105">
        <f t="shared" si="1185"/>
        <v>1724452.3170608776</v>
      </c>
      <c r="J356" s="105">
        <f t="shared" si="1185"/>
        <v>2093414.4766883387</v>
      </c>
      <c r="K356" s="105">
        <f t="shared" si="1185"/>
        <v>2467111.6506976853</v>
      </c>
      <c r="L356" s="105">
        <f t="shared" si="1185"/>
        <v>2855281.6728868857</v>
      </c>
      <c r="M356" s="105">
        <f t="shared" si="1185"/>
        <v>3191260.7677229163</v>
      </c>
      <c r="N356" s="105">
        <f t="shared" si="1185"/>
        <v>3540087.7031454765</v>
      </c>
      <c r="O356" s="105">
        <f t="shared" si="1185"/>
        <v>3902230.9684044062</v>
      </c>
      <c r="P356" s="105">
        <f t="shared" si="1185"/>
        <v>4278175.5990480073</v>
      </c>
      <c r="Q356" s="105">
        <f t="shared" si="1185"/>
        <v>4668423.748060626</v>
      </c>
      <c r="R356" s="105">
        <f t="shared" si="1185"/>
        <v>5073495.2763768248</v>
      </c>
      <c r="S356" s="105">
        <f t="shared" si="1185"/>
        <v>5493928.3634207072</v>
      </c>
      <c r="T356" s="105">
        <f t="shared" si="1185"/>
        <v>5930280.1383404499</v>
      </c>
      <c r="U356" s="105">
        <f t="shared" si="1185"/>
        <v>6383127.3326302646</v>
      </c>
      <c r="V356" s="105">
        <f t="shared" si="1185"/>
        <v>6853066.954854928</v>
      </c>
      <c r="W356" s="105">
        <f t="shared" si="1185"/>
        <v>7340716.98821567</v>
      </c>
      <c r="X356" s="105">
        <f t="shared" si="1185"/>
        <v>7846717.1117206533</v>
      </c>
      <c r="Y356" s="105">
        <f t="shared" si="1185"/>
        <v>8371729.445748508</v>
      </c>
      <c r="Z356" s="105">
        <f t="shared" si="1185"/>
        <v>8916439.3228194509</v>
      </c>
      <c r="AA356" s="105">
        <f t="shared" si="1185"/>
        <v>9481556.0844154432</v>
      </c>
      <c r="AB356" s="105">
        <f t="shared" si="1185"/>
        <v>10067813.904718624</v>
      </c>
      <c r="AC356" s="105">
        <f t="shared" si="1185"/>
        <v>10675972.642165989</v>
      </c>
      <c r="AD356" s="105">
        <f t="shared" si="1185"/>
        <v>11306818.719747914</v>
      </c>
      <c r="AE356" s="105">
        <f t="shared" si="1185"/>
        <v>12095009.804039402</v>
      </c>
      <c r="AF356" s="105">
        <f t="shared" si="1185"/>
        <v>12911559.751871653</v>
      </c>
      <c r="AG356" s="105">
        <f t="shared" si="1185"/>
        <v>14704093.086845219</v>
      </c>
      <c r="AH356" s="105">
        <f t="shared" si="1185"/>
        <v>16565152.895905411</v>
      </c>
      <c r="AI356" s="105">
        <f t="shared" si="1185"/>
        <v>18497237.487495951</v>
      </c>
      <c r="AJ356" s="105">
        <f t="shared" si="1185"/>
        <v>20502933.394740507</v>
      </c>
      <c r="AK356" s="105">
        <f t="shared" si="1185"/>
        <v>22584918.420445886</v>
      </c>
      <c r="AL356" s="105">
        <f t="shared" si="1185"/>
        <v>24745964.785403218</v>
      </c>
      <c r="AM356" s="105">
        <f t="shared" si="1185"/>
        <v>26988942.383444488</v>
      </c>
      <c r="AN356" s="105">
        <f t="shared" si="1185"/>
        <v>29316822.146826267</v>
      </c>
      <c r="AO356" s="105">
        <f t="shared" si="1185"/>
        <v>31824923.029976092</v>
      </c>
      <c r="AP356" s="105">
        <f t="shared" si="1185"/>
        <v>34426952.398817301</v>
      </c>
      <c r="AQ356" s="105">
        <f t="shared" si="1185"/>
        <v>37778696.230096355</v>
      </c>
      <c r="AR356" s="105">
        <f t="shared" si="1185"/>
        <v>41257535.577827275</v>
      </c>
      <c r="AS356" s="105">
        <f t="shared" si="1185"/>
        <v>44868079.603549026</v>
      </c>
      <c r="AT356" s="105">
        <f t="shared" si="1185"/>
        <v>48615099.632528096</v>
      </c>
      <c r="AU356" s="105">
        <f t="shared" si="1185"/>
        <v>52503534.735336781</v>
      </c>
      <c r="AV356" s="105">
        <f t="shared" si="1185"/>
        <v>56538497.498378769</v>
      </c>
      <c r="AW356" s="105">
        <f t="shared" si="1185"/>
        <v>60725279.989675537</v>
      </c>
      <c r="AX356" s="105">
        <f t="shared" si="1185"/>
        <v>65069359.926435627</v>
      </c>
      <c r="AY356" s="105">
        <f t="shared" si="1185"/>
        <v>69086735.203452349</v>
      </c>
      <c r="AZ356" s="105">
        <f t="shared" si="1185"/>
        <v>73224631.738779575</v>
      </c>
    </row>
    <row r="357" spans="1:53">
      <c r="A357" s="87" t="s">
        <v>15</v>
      </c>
      <c r="C357" s="105">
        <f t="shared" si="1173"/>
        <v>81000</v>
      </c>
      <c r="D357" s="105">
        <f t="shared" ref="D357:AZ357" si="1186">C357+D263</f>
        <v>164430</v>
      </c>
      <c r="E357" s="105">
        <f t="shared" si="1186"/>
        <v>823248.9</v>
      </c>
      <c r="F357" s="105">
        <f t="shared" si="1186"/>
        <v>1507733.0928</v>
      </c>
      <c r="G357" s="105">
        <f t="shared" si="1186"/>
        <v>2218829.558958</v>
      </c>
      <c r="H357" s="105">
        <f t="shared" si="1186"/>
        <v>2957518.9991019601</v>
      </c>
      <c r="I357" s="105">
        <f t="shared" si="1186"/>
        <v>3724817.0048514958</v>
      </c>
      <c r="J357" s="105">
        <f t="shared" si="1186"/>
        <v>4521775.2696468122</v>
      </c>
      <c r="K357" s="105">
        <f t="shared" si="1186"/>
        <v>5328581.1344825849</v>
      </c>
      <c r="L357" s="105">
        <f t="shared" si="1186"/>
        <v>6166636.9504561089</v>
      </c>
      <c r="M357" s="105">
        <f t="shared" si="1186"/>
        <v>6889260.7876294432</v>
      </c>
      <c r="N357" s="105">
        <f t="shared" si="1186"/>
        <v>7639515.5455620931</v>
      </c>
      <c r="O357" s="105">
        <f t="shared" si="1186"/>
        <v>8418408.7180461604</v>
      </c>
      <c r="P357" s="105">
        <f t="shared" si="1186"/>
        <v>9226983.3806725927</v>
      </c>
      <c r="Q357" s="105">
        <f t="shared" si="1186"/>
        <v>10066319.418994695</v>
      </c>
      <c r="R357" s="105">
        <f t="shared" si="1186"/>
        <v>10937534.798357842</v>
      </c>
      <c r="S357" s="105">
        <f t="shared" si="1186"/>
        <v>11841786.876790009</v>
      </c>
      <c r="T357" s="105">
        <f t="shared" si="1186"/>
        <v>12780273.76239391</v>
      </c>
      <c r="U357" s="105">
        <f t="shared" si="1186"/>
        <v>13754235.716729259</v>
      </c>
      <c r="V357" s="105">
        <f t="shared" si="1186"/>
        <v>14764956.6057229</v>
      </c>
      <c r="W357" s="105">
        <f t="shared" si="1186"/>
        <v>15813765.39969543</v>
      </c>
      <c r="X357" s="105">
        <f t="shared" si="1186"/>
        <v>16902037.724145487</v>
      </c>
      <c r="Y357" s="105">
        <f t="shared" si="1186"/>
        <v>18031197.462987147</v>
      </c>
      <c r="Z357" s="105">
        <f t="shared" si="1186"/>
        <v>19202718.415991902</v>
      </c>
      <c r="AA357" s="105">
        <f t="shared" si="1186"/>
        <v>20418126.012244578</v>
      </c>
      <c r="AB357" s="105">
        <f t="shared" si="1186"/>
        <v>21678999.081482347</v>
      </c>
      <c r="AC357" s="105">
        <f t="shared" si="1186"/>
        <v>22986971.685247689</v>
      </c>
      <c r="AD357" s="105">
        <f t="shared" si="1186"/>
        <v>24343735.009849943</v>
      </c>
      <c r="AE357" s="105">
        <f t="shared" si="1186"/>
        <v>26046181.99336604</v>
      </c>
      <c r="AF357" s="105">
        <f t="shared" si="1186"/>
        <v>27809835.618063461</v>
      </c>
      <c r="AG357" s="105">
        <f t="shared" si="1186"/>
        <v>31724281.80535103</v>
      </c>
      <c r="AH357" s="105">
        <f t="shared" si="1186"/>
        <v>35788412.414711922</v>
      </c>
      <c r="AI357" s="105">
        <f t="shared" si="1186"/>
        <v>40007685.509901978</v>
      </c>
      <c r="AJ357" s="105">
        <f t="shared" si="1186"/>
        <v>44387751.92252253</v>
      </c>
      <c r="AK357" s="105">
        <f t="shared" si="1186"/>
        <v>48934461.905833729</v>
      </c>
      <c r="AL357" s="105">
        <f t="shared" si="1186"/>
        <v>53653872.014305651</v>
      </c>
      <c r="AM357" s="105">
        <f t="shared" si="1186"/>
        <v>58552252.21646297</v>
      </c>
      <c r="AN357" s="105">
        <f t="shared" si="1186"/>
        <v>63636093.248829179</v>
      </c>
      <c r="AO357" s="105">
        <f t="shared" si="1186"/>
        <v>69110437.753377348</v>
      </c>
      <c r="AP357" s="105">
        <f t="shared" si="1186"/>
        <v>74789867.241136521</v>
      </c>
      <c r="AQ357" s="105">
        <f t="shared" si="1186"/>
        <v>82084436.151604861</v>
      </c>
      <c r="AR357" s="105">
        <f t="shared" si="1186"/>
        <v>89655632.390910298</v>
      </c>
      <c r="AS357" s="105">
        <f t="shared" si="1186"/>
        <v>97513488.486763656</v>
      </c>
      <c r="AT357" s="105">
        <f t="shared" si="1186"/>
        <v>105668389.95394242</v>
      </c>
      <c r="AU357" s="105">
        <f t="shared" si="1186"/>
        <v>114131087.44423985</v>
      </c>
      <c r="AV357" s="105">
        <f t="shared" si="1186"/>
        <v>122912709.30772261</v>
      </c>
      <c r="AW357" s="105">
        <f t="shared" si="1186"/>
        <v>132024774.57904056</v>
      </c>
      <c r="AX357" s="105">
        <f t="shared" si="1186"/>
        <v>141479206.40298665</v>
      </c>
      <c r="AY357" s="105">
        <f t="shared" si="1186"/>
        <v>150222224.92912528</v>
      </c>
      <c r="AZ357" s="105">
        <f t="shared" si="1186"/>
        <v>159227534.01104808</v>
      </c>
    </row>
    <row r="358" spans="1:53">
      <c r="A358" s="87" t="s">
        <v>16</v>
      </c>
      <c r="C358" s="105">
        <f t="shared" si="1173"/>
        <v>54000</v>
      </c>
      <c r="D358" s="105">
        <f t="shared" ref="D358:AZ358" si="1187">C358+D264</f>
        <v>109620</v>
      </c>
      <c r="E358" s="105">
        <f t="shared" si="1187"/>
        <v>548832.6</v>
      </c>
      <c r="F358" s="105">
        <f t="shared" si="1187"/>
        <v>1005155.3951999999</v>
      </c>
      <c r="G358" s="105">
        <f t="shared" si="1187"/>
        <v>1479219.705972</v>
      </c>
      <c r="H358" s="105">
        <f t="shared" si="1187"/>
        <v>1971679.33273464</v>
      </c>
      <c r="I358" s="105">
        <f t="shared" si="1187"/>
        <v>2483211.3365676636</v>
      </c>
      <c r="J358" s="105">
        <f t="shared" si="1187"/>
        <v>3014516.8464312074</v>
      </c>
      <c r="K358" s="105">
        <f t="shared" si="1187"/>
        <v>3553020.8080290831</v>
      </c>
      <c r="L358" s="105">
        <f t="shared" si="1187"/>
        <v>4112377.0719366805</v>
      </c>
      <c r="M358" s="105">
        <f t="shared" si="1187"/>
        <v>4599277.9761730563</v>
      </c>
      <c r="N358" s="105">
        <f t="shared" si="1187"/>
        <v>5104800.185761624</v>
      </c>
      <c r="O358" s="105">
        <f t="shared" si="1187"/>
        <v>5629622.7682097023</v>
      </c>
      <c r="P358" s="105">
        <f t="shared" si="1187"/>
        <v>6174448.7759002326</v>
      </c>
      <c r="Q358" s="105">
        <f t="shared" si="1187"/>
        <v>6740006.0740235588</v>
      </c>
      <c r="R358" s="105">
        <f t="shared" si="1187"/>
        <v>7327048.1965987273</v>
      </c>
      <c r="S358" s="105">
        <f t="shared" si="1187"/>
        <v>7936355.2315245373</v>
      </c>
      <c r="T358" s="105">
        <f t="shared" si="1187"/>
        <v>8568734.7356317099</v>
      </c>
      <c r="U358" s="105">
        <f t="shared" si="1187"/>
        <v>9225022.6807396933</v>
      </c>
      <c r="V358" s="105">
        <f t="shared" si="1187"/>
        <v>9906084.4317548405</v>
      </c>
      <c r="W358" s="105">
        <f t="shared" si="1187"/>
        <v>10612815.757880982</v>
      </c>
      <c r="X358" s="105">
        <f t="shared" si="1187"/>
        <v>11346143.878048865</v>
      </c>
      <c r="Y358" s="105">
        <f t="shared" si="1187"/>
        <v>12107028.541707482</v>
      </c>
      <c r="Z358" s="105">
        <f t="shared" si="1187"/>
        <v>12896463.146158125</v>
      </c>
      <c r="AA358" s="105">
        <f t="shared" si="1187"/>
        <v>13715475.891651023</v>
      </c>
      <c r="AB358" s="105">
        <f t="shared" si="1187"/>
        <v>14565130.975504704</v>
      </c>
      <c r="AC358" s="105">
        <f t="shared" si="1187"/>
        <v>15446529.826549873</v>
      </c>
      <c r="AD358" s="105">
        <f t="shared" si="1187"/>
        <v>16360812.381242551</v>
      </c>
      <c r="AE358" s="105">
        <f t="shared" si="1187"/>
        <v>17508208.11062479</v>
      </c>
      <c r="AF358" s="105">
        <f t="shared" si="1187"/>
        <v>18696859.751855921</v>
      </c>
      <c r="AG358" s="105">
        <f t="shared" si="1187"/>
        <v>21336022.236780442</v>
      </c>
      <c r="AH358" s="105">
        <f t="shared" si="1187"/>
        <v>24076110.295257028</v>
      </c>
      <c r="AI358" s="105">
        <f t="shared" si="1187"/>
        <v>26920804.215462372</v>
      </c>
      <c r="AJ358" s="105">
        <f t="shared" si="1187"/>
        <v>29873914.269847572</v>
      </c>
      <c r="AK358" s="105">
        <f t="shared" si="1187"/>
        <v>32939385.201935232</v>
      </c>
      <c r="AL358" s="105">
        <f t="shared" si="1187"/>
        <v>36121300.865338556</v>
      </c>
      <c r="AM358" s="105">
        <f t="shared" si="1187"/>
        <v>39423889.020097598</v>
      </c>
      <c r="AN358" s="105">
        <f t="shared" si="1187"/>
        <v>42851526.291596644</v>
      </c>
      <c r="AO358" s="105">
        <f t="shared" si="1187"/>
        <v>46542496.378801554</v>
      </c>
      <c r="AP358" s="105">
        <f t="shared" si="1187"/>
        <v>50371748.703370571</v>
      </c>
      <c r="AQ358" s="105">
        <f t="shared" si="1187"/>
        <v>55290249.286146782</v>
      </c>
      <c r="AR358" s="105">
        <f t="shared" si="1187"/>
        <v>60395279.713945083</v>
      </c>
      <c r="AS358" s="105">
        <f t="shared" si="1187"/>
        <v>65693605.126942299</v>
      </c>
      <c r="AT358" s="105">
        <f t="shared" si="1187"/>
        <v>71192228.69686535</v>
      </c>
      <c r="AU358" s="105">
        <f t="shared" si="1187"/>
        <v>76898399.820258096</v>
      </c>
      <c r="AV358" s="105">
        <f t="shared" si="1187"/>
        <v>82819622.589115769</v>
      </c>
      <c r="AW358" s="105">
        <f t="shared" si="1187"/>
        <v>88963664.548155233</v>
      </c>
      <c r="AX358" s="105">
        <f t="shared" si="1187"/>
        <v>95338565.748295411</v>
      </c>
      <c r="AY358" s="105">
        <f t="shared" si="1187"/>
        <v>101233636.27924794</v>
      </c>
      <c r="AZ358" s="105">
        <f t="shared" si="1187"/>
        <v>107305558.92612904</v>
      </c>
    </row>
    <row r="359" spans="1:53">
      <c r="A359" s="87" t="s">
        <v>17</v>
      </c>
      <c r="C359" s="105">
        <f t="shared" si="1173"/>
        <v>30000</v>
      </c>
      <c r="D359" s="105">
        <f t="shared" ref="D359:AZ359" si="1188">C359+D265</f>
        <v>60900</v>
      </c>
      <c r="E359" s="105">
        <f t="shared" si="1188"/>
        <v>304907</v>
      </c>
      <c r="F359" s="105">
        <f t="shared" si="1188"/>
        <v>558419.66399999999</v>
      </c>
      <c r="G359" s="105">
        <f t="shared" si="1188"/>
        <v>821788.72554000001</v>
      </c>
      <c r="H359" s="105">
        <f t="shared" si="1188"/>
        <v>1095377.4070748</v>
      </c>
      <c r="I359" s="105">
        <f t="shared" si="1188"/>
        <v>1379561.8536487021</v>
      </c>
      <c r="J359" s="105">
        <f t="shared" si="1188"/>
        <v>1674731.5813506711</v>
      </c>
      <c r="K359" s="105">
        <f t="shared" si="1188"/>
        <v>1973689.3205581487</v>
      </c>
      <c r="L359" s="105">
        <f t="shared" si="1188"/>
        <v>2284225.3383095087</v>
      </c>
      <c r="M359" s="105">
        <f t="shared" si="1188"/>
        <v>2553008.6141783334</v>
      </c>
      <c r="N359" s="105">
        <f t="shared" si="1188"/>
        <v>2832070.1625163816</v>
      </c>
      <c r="O359" s="105">
        <f t="shared" si="1188"/>
        <v>3121784.7747235252</v>
      </c>
      <c r="P359" s="105">
        <f t="shared" si="1188"/>
        <v>3422540.4792384058</v>
      </c>
      <c r="Q359" s="105">
        <f t="shared" si="1188"/>
        <v>3734738.9984485009</v>
      </c>
      <c r="R359" s="105">
        <f t="shared" si="1188"/>
        <v>4058796.22110146</v>
      </c>
      <c r="S359" s="105">
        <f t="shared" si="1188"/>
        <v>4395142.6907365657</v>
      </c>
      <c r="T359" s="105">
        <f t="shared" si="1188"/>
        <v>4744224.1106723594</v>
      </c>
      <c r="U359" s="105">
        <f t="shared" si="1188"/>
        <v>5106501.8661042107</v>
      </c>
      <c r="V359" s="105">
        <f t="shared" si="1188"/>
        <v>5482453.5638839416</v>
      </c>
      <c r="W359" s="105">
        <f t="shared" si="1188"/>
        <v>5872573.5905725351</v>
      </c>
      <c r="X359" s="105">
        <f t="shared" si="1188"/>
        <v>6277373.6893765219</v>
      </c>
      <c r="Y359" s="105">
        <f t="shared" si="1188"/>
        <v>6697383.5565988058</v>
      </c>
      <c r="Z359" s="105">
        <f t="shared" si="1188"/>
        <v>7133151.4582555601</v>
      </c>
      <c r="AA359" s="105">
        <f t="shared" si="1188"/>
        <v>7585244.8675323538</v>
      </c>
      <c r="AB359" s="105">
        <f t="shared" si="1188"/>
        <v>8054251.1237748982</v>
      </c>
      <c r="AC359" s="105">
        <f t="shared" si="1188"/>
        <v>8540778.1137327887</v>
      </c>
      <c r="AD359" s="105">
        <f t="shared" si="1188"/>
        <v>9045454.9757983293</v>
      </c>
      <c r="AE359" s="105">
        <f t="shared" si="1188"/>
        <v>9682185.2479560096</v>
      </c>
      <c r="AF359" s="105">
        <f t="shared" si="1188"/>
        <v>10341787.933088036</v>
      </c>
      <c r="AG359" s="105">
        <f t="shared" si="1188"/>
        <v>11826058.934220515</v>
      </c>
      <c r="AH359" s="105">
        <f t="shared" si="1188"/>
        <v>13367108.459079063</v>
      </c>
      <c r="AI359" s="105">
        <f t="shared" si="1188"/>
        <v>14967007.375186224</v>
      </c>
      <c r="AJ359" s="105">
        <f t="shared" si="1188"/>
        <v>16627899.701444542</v>
      </c>
      <c r="AK359" s="105">
        <f t="shared" si="1188"/>
        <v>18352005.133438591</v>
      </c>
      <c r="AL359" s="105">
        <f t="shared" si="1188"/>
        <v>20141621.654418882</v>
      </c>
      <c r="AM359" s="105">
        <f t="shared" si="1188"/>
        <v>21999128.234835796</v>
      </c>
      <c r="AN359" s="105">
        <f t="shared" si="1188"/>
        <v>23926987.623386644</v>
      </c>
      <c r="AO359" s="105">
        <f t="shared" si="1188"/>
        <v>26001544.036113363</v>
      </c>
      <c r="AP359" s="105">
        <f t="shared" si="1188"/>
        <v>28153855.573436249</v>
      </c>
      <c r="AQ359" s="105">
        <f t="shared" si="1188"/>
        <v>30908646.48877947</v>
      </c>
      <c r="AR359" s="105">
        <f t="shared" si="1188"/>
        <v>33767920.474600419</v>
      </c>
      <c r="AS359" s="105">
        <f t="shared" si="1188"/>
        <v>36735467.203303955</v>
      </c>
      <c r="AT359" s="105">
        <f t="shared" si="1188"/>
        <v>39815209.692875795</v>
      </c>
      <c r="AU359" s="105">
        <f t="shared" si="1188"/>
        <v>43011208.896912202</v>
      </c>
      <c r="AV359" s="105">
        <f t="shared" si="1188"/>
        <v>46327668.450040437</v>
      </c>
      <c r="AW359" s="105">
        <f t="shared" si="1188"/>
        <v>49768939.573922373</v>
      </c>
      <c r="AX359" s="105">
        <f t="shared" si="1188"/>
        <v>53339526.149205416</v>
      </c>
      <c r="AY359" s="105">
        <f t="shared" si="1188"/>
        <v>56641195.400734276</v>
      </c>
      <c r="AZ359" s="105">
        <f t="shared" si="1188"/>
        <v>60041914.729809001</v>
      </c>
    </row>
    <row r="360" spans="1:53">
      <c r="A360" s="87" t="s">
        <v>18</v>
      </c>
      <c r="C360" s="105">
        <f t="shared" si="1173"/>
        <v>78000</v>
      </c>
      <c r="D360" s="105">
        <f t="shared" ref="D360:AZ360" si="1189">C360+D266</f>
        <v>158340</v>
      </c>
      <c r="E360" s="105">
        <f t="shared" si="1189"/>
        <v>792758.2</v>
      </c>
      <c r="F360" s="105">
        <f t="shared" si="1189"/>
        <v>1451891.1264</v>
      </c>
      <c r="G360" s="105">
        <f t="shared" si="1189"/>
        <v>2136650.686404</v>
      </c>
      <c r="H360" s="105">
        <f t="shared" si="1189"/>
        <v>2847981.2583944802</v>
      </c>
      <c r="I360" s="105">
        <f t="shared" si="1189"/>
        <v>3586860.8194866255</v>
      </c>
      <c r="J360" s="105">
        <f t="shared" si="1189"/>
        <v>4354302.1115117446</v>
      </c>
      <c r="K360" s="105">
        <f t="shared" si="1189"/>
        <v>5130452.1403779369</v>
      </c>
      <c r="L360" s="105">
        <f t="shared" si="1189"/>
        <v>5936671.4906660272</v>
      </c>
      <c r="M360" s="105">
        <f t="shared" si="1189"/>
        <v>6626234.9849074967</v>
      </c>
      <c r="N360" s="105">
        <f t="shared" si="1189"/>
        <v>7342160.7428461798</v>
      </c>
      <c r="O360" s="105">
        <f t="shared" si="1189"/>
        <v>8085409.8931590933</v>
      </c>
      <c r="P360" s="105">
        <f t="shared" si="1189"/>
        <v>8856977.506206546</v>
      </c>
      <c r="Q360" s="105">
        <f t="shared" si="1189"/>
        <v>9657893.7655173279</v>
      </c>
      <c r="R360" s="105">
        <f t="shared" si="1189"/>
        <v>10489225.179015497</v>
      </c>
      <c r="S360" s="105">
        <f t="shared" si="1189"/>
        <v>11352075.831318915</v>
      </c>
      <c r="T360" s="105">
        <f t="shared" si="1189"/>
        <v>12247588.678483751</v>
      </c>
      <c r="U360" s="105">
        <f t="shared" si="1189"/>
        <v>13176946.886614615</v>
      </c>
      <c r="V360" s="105">
        <f t="shared" si="1189"/>
        <v>14141375.215807021</v>
      </c>
      <c r="W360" s="105">
        <f t="shared" si="1189"/>
        <v>15142141.450937344</v>
      </c>
      <c r="X360" s="105">
        <f t="shared" si="1189"/>
        <v>16180557.880865585</v>
      </c>
      <c r="Y360" s="105">
        <f t="shared" si="1189"/>
        <v>17257982.827668004</v>
      </c>
      <c r="Z360" s="105">
        <f t="shared" si="1189"/>
        <v>18375822.227570113</v>
      </c>
      <c r="AA360" s="105">
        <f t="shared" si="1189"/>
        <v>19535531.265305772</v>
      </c>
      <c r="AB360" s="105">
        <f t="shared" si="1189"/>
        <v>20738616.063685086</v>
      </c>
      <c r="AC360" s="105">
        <f t="shared" si="1189"/>
        <v>21986635.430212706</v>
      </c>
      <c r="AD360" s="105">
        <f t="shared" si="1189"/>
        <v>23281202.662658993</v>
      </c>
      <c r="AE360" s="105">
        <f t="shared" si="1189"/>
        <v>24908834.411178481</v>
      </c>
      <c r="AF360" s="105">
        <f t="shared" si="1189"/>
        <v>26594957.030728195</v>
      </c>
      <c r="AG360" s="105">
        <f t="shared" si="1189"/>
        <v>30356242.956083696</v>
      </c>
      <c r="AH360" s="105">
        <f t="shared" si="1189"/>
        <v>34261368.455481894</v>
      </c>
      <c r="AI360" s="105">
        <f t="shared" si="1189"/>
        <v>38315578.746032536</v>
      </c>
      <c r="AJ360" s="105">
        <f t="shared" si="1189"/>
        <v>42524304.30225531</v>
      </c>
      <c r="AK360" s="105">
        <f t="shared" si="1189"/>
        <v>46893167.250829041</v>
      </c>
      <c r="AL360" s="105">
        <f t="shared" si="1189"/>
        <v>51427987.982294194</v>
      </c>
      <c r="AM360" s="105">
        <f t="shared" si="1189"/>
        <v>56134791.986970536</v>
      </c>
      <c r="AN360" s="105">
        <f t="shared" si="1189"/>
        <v>61019816.922592416</v>
      </c>
      <c r="AO360" s="105">
        <f t="shared" si="1189"/>
        <v>66278619.105320312</v>
      </c>
      <c r="AP360" s="105">
        <f t="shared" si="1189"/>
        <v>71734456.488113329</v>
      </c>
      <c r="AQ360" s="105">
        <f t="shared" si="1189"/>
        <v>78731853.755730554</v>
      </c>
      <c r="AR360" s="105">
        <f t="shared" si="1189"/>
        <v>85994611.273651317</v>
      </c>
      <c r="AS360" s="105">
        <f t="shared" si="1189"/>
        <v>93532352.999352977</v>
      </c>
      <c r="AT360" s="105">
        <f t="shared" si="1189"/>
        <v>101355041.50353625</v>
      </c>
      <c r="AU360" s="105">
        <f t="shared" si="1189"/>
        <v>109472989.62535693</v>
      </c>
      <c r="AV360" s="105">
        <f t="shared" si="1189"/>
        <v>117896872.52221946</v>
      </c>
      <c r="AW360" s="105">
        <f t="shared" si="1189"/>
        <v>126637740.12731674</v>
      </c>
      <c r="AX360" s="105">
        <f t="shared" si="1189"/>
        <v>135707030.02853566</v>
      </c>
      <c r="AY360" s="105">
        <f t="shared" si="1189"/>
        <v>144093848.44268206</v>
      </c>
      <c r="AZ360" s="105">
        <f t="shared" si="1189"/>
        <v>152732271.40925285</v>
      </c>
    </row>
    <row r="361" spans="1:53">
      <c r="A361" s="87" t="s">
        <v>19</v>
      </c>
      <c r="C361" s="105">
        <f t="shared" si="1173"/>
        <v>121500</v>
      </c>
      <c r="D361" s="105">
        <f t="shared" ref="D361:AZ361" si="1190">C361+D267</f>
        <v>246645</v>
      </c>
      <c r="E361" s="105">
        <f t="shared" si="1190"/>
        <v>1234873.3500000001</v>
      </c>
      <c r="F361" s="105">
        <f t="shared" si="1190"/>
        <v>2261599.6392000001</v>
      </c>
      <c r="G361" s="105">
        <f t="shared" si="1190"/>
        <v>3328244.3384370003</v>
      </c>
      <c r="H361" s="105">
        <f t="shared" si="1190"/>
        <v>4436278.4986529406</v>
      </c>
      <c r="I361" s="105">
        <f t="shared" si="1190"/>
        <v>5587225.5072772438</v>
      </c>
      <c r="J361" s="105">
        <f t="shared" si="1190"/>
        <v>6782662.9044702174</v>
      </c>
      <c r="K361" s="105">
        <f t="shared" si="1190"/>
        <v>7993821.7792849177</v>
      </c>
      <c r="L361" s="105">
        <f t="shared" si="1190"/>
        <v>9251884.0831330754</v>
      </c>
      <c r="M361" s="105">
        <f t="shared" si="1190"/>
        <v>10343547.358074306</v>
      </c>
      <c r="N361" s="105">
        <f t="shared" si="1190"/>
        <v>11476958.051423483</v>
      </c>
      <c r="O361" s="105">
        <f t="shared" si="1190"/>
        <v>12653638.511337634</v>
      </c>
      <c r="P361" s="105">
        <f t="shared" si="1190"/>
        <v>13875164.854186647</v>
      </c>
      <c r="Q361" s="105">
        <f t="shared" si="1190"/>
        <v>15143168.820532687</v>
      </c>
      <c r="R361" s="105">
        <f t="shared" si="1190"/>
        <v>16459339.694077013</v>
      </c>
      <c r="S361" s="105">
        <f t="shared" si="1190"/>
        <v>17825426.28568181</v>
      </c>
      <c r="T361" s="105">
        <f t="shared" si="1190"/>
        <v>19243238.984644517</v>
      </c>
      <c r="U361" s="105">
        <f t="shared" si="1190"/>
        <v>20714651.879474167</v>
      </c>
      <c r="V361" s="105">
        <f t="shared" si="1190"/>
        <v>22241604.950493708</v>
      </c>
      <c r="W361" s="105">
        <f t="shared" si="1190"/>
        <v>23826106.336669184</v>
      </c>
      <c r="X361" s="105">
        <f t="shared" si="1190"/>
        <v>25470234.679146037</v>
      </c>
      <c r="Y361" s="105">
        <f t="shared" si="1190"/>
        <v>27176141.544054791</v>
      </c>
      <c r="Z361" s="105">
        <f t="shared" si="1190"/>
        <v>28946053.927233133</v>
      </c>
      <c r="AA361" s="105">
        <f t="shared" si="1190"/>
        <v>30782276.843598817</v>
      </c>
      <c r="AB361" s="105">
        <f t="shared" si="1190"/>
        <v>32687196.003998224</v>
      </c>
      <c r="AC361" s="105">
        <f t="shared" si="1190"/>
        <v>34663280.582448646</v>
      </c>
      <c r="AD361" s="105">
        <f t="shared" si="1190"/>
        <v>36713086.076788791</v>
      </c>
      <c r="AE361" s="105">
        <f t="shared" si="1190"/>
        <v>39285403.162620194</v>
      </c>
      <c r="AF361" s="105">
        <f t="shared" si="1190"/>
        <v>41950207.436815605</v>
      </c>
      <c r="AG361" s="105">
        <f t="shared" si="1190"/>
        <v>47866174.257846169</v>
      </c>
      <c r="AH361" s="105">
        <f t="shared" si="1190"/>
        <v>54008371.650241494</v>
      </c>
      <c r="AI361" s="105">
        <f t="shared" si="1190"/>
        <v>60385049.078144543</v>
      </c>
      <c r="AJ361" s="105">
        <f t="shared" si="1190"/>
        <v>67004747.366032615</v>
      </c>
      <c r="AK361" s="105">
        <f t="shared" si="1190"/>
        <v>73876308.755819708</v>
      </c>
      <c r="AL361" s="105">
        <f t="shared" si="1190"/>
        <v>81008887.305160657</v>
      </c>
      <c r="AM361" s="105">
        <f t="shared" si="1190"/>
        <v>88411959.638377875</v>
      </c>
      <c r="AN361" s="105">
        <f t="shared" si="1190"/>
        <v>96095336.061809555</v>
      </c>
      <c r="AO361" s="105">
        <f t="shared" si="1190"/>
        <v>104368963.44489101</v>
      </c>
      <c r="AP361" s="105">
        <f t="shared" si="1190"/>
        <v>112952556.67562412</v>
      </c>
      <c r="AQ361" s="105">
        <f t="shared" si="1190"/>
        <v>123977592.0050226</v>
      </c>
      <c r="AR361" s="105">
        <f t="shared" si="1190"/>
        <v>135420735.76637277</v>
      </c>
      <c r="AS361" s="105">
        <f t="shared" si="1190"/>
        <v>147297151.93379527</v>
      </c>
      <c r="AT361" s="105">
        <f t="shared" si="1190"/>
        <v>159622538.02226925</v>
      </c>
      <c r="AU361" s="105">
        <f t="shared" si="1190"/>
        <v>172413143.45250708</v>
      </c>
      <c r="AV361" s="105">
        <f t="shared" si="1190"/>
        <v>185685788.53753498</v>
      </c>
      <c r="AW361" s="105">
        <f t="shared" si="1190"/>
        <v>199457884.11175314</v>
      </c>
      <c r="AX361" s="105">
        <f t="shared" si="1190"/>
        <v>213747451.82393646</v>
      </c>
      <c r="AY361" s="105">
        <f t="shared" si="1190"/>
        <v>226961566.88343459</v>
      </c>
      <c r="AZ361" s="105">
        <f t="shared" si="1190"/>
        <v>240572105.39471766</v>
      </c>
    </row>
    <row r="362" spans="1:53">
      <c r="A362" s="87" t="s">
        <v>20</v>
      </c>
      <c r="C362" s="105">
        <f t="shared" si="1173"/>
        <v>36000</v>
      </c>
      <c r="D362" s="105">
        <f t="shared" ref="D362:AZ362" si="1191">C362+D268</f>
        <v>73080</v>
      </c>
      <c r="E362" s="105">
        <f t="shared" si="1191"/>
        <v>365888.39999999997</v>
      </c>
      <c r="F362" s="105">
        <f t="shared" si="1191"/>
        <v>670103.59679999994</v>
      </c>
      <c r="G362" s="105">
        <f t="shared" si="1191"/>
        <v>986146.47064800002</v>
      </c>
      <c r="H362" s="105">
        <f t="shared" si="1191"/>
        <v>1314452.88848976</v>
      </c>
      <c r="I362" s="105">
        <f t="shared" si="1191"/>
        <v>1655474.2243784424</v>
      </c>
      <c r="J362" s="105">
        <f t="shared" si="1191"/>
        <v>2009677.8976208051</v>
      </c>
      <c r="K362" s="105">
        <f t="shared" si="1191"/>
        <v>2368047.1536453618</v>
      </c>
      <c r="L362" s="105">
        <f t="shared" si="1191"/>
        <v>2740298.9429918453</v>
      </c>
      <c r="M362" s="105">
        <f t="shared" si="1191"/>
        <v>3059747.8663619431</v>
      </c>
      <c r="N362" s="105">
        <f t="shared" si="1191"/>
        <v>3391410.3017875203</v>
      </c>
      <c r="O362" s="105">
        <f t="shared" si="1191"/>
        <v>3735731.5559608727</v>
      </c>
      <c r="P362" s="105">
        <f t="shared" si="1191"/>
        <v>4093172.6618149835</v>
      </c>
      <c r="Q362" s="105">
        <f t="shared" si="1191"/>
        <v>4464210.9213219425</v>
      </c>
      <c r="R362" s="105">
        <f t="shared" si="1191"/>
        <v>4849340.466705652</v>
      </c>
      <c r="S362" s="105">
        <f t="shared" si="1191"/>
        <v>5249072.8406851599</v>
      </c>
      <c r="T362" s="105">
        <f t="shared" si="1191"/>
        <v>5663937.59638537</v>
      </c>
      <c r="U362" s="105">
        <f t="shared" si="1191"/>
        <v>6094482.9175729416</v>
      </c>
      <c r="V362" s="105">
        <f t="shared" si="1191"/>
        <v>6541276.2598969871</v>
      </c>
      <c r="W362" s="105">
        <f t="shared" si="1191"/>
        <v>7004905.013836626</v>
      </c>
      <c r="X362" s="105">
        <f t="shared" si="1191"/>
        <v>7485977.1900807023</v>
      </c>
      <c r="Y362" s="105">
        <f t="shared" si="1191"/>
        <v>7985122.1280889362</v>
      </c>
      <c r="Z362" s="105">
        <f t="shared" si="1191"/>
        <v>8502991.228608558</v>
      </c>
      <c r="AA362" s="105">
        <f t="shared" si="1191"/>
        <v>9040258.7109460421</v>
      </c>
      <c r="AB362" s="105">
        <f t="shared" si="1191"/>
        <v>9597622.3958199937</v>
      </c>
      <c r="AC362" s="105">
        <f t="shared" si="1191"/>
        <v>10175804.514648497</v>
      </c>
      <c r="AD362" s="105">
        <f t="shared" si="1191"/>
        <v>10775552.546152439</v>
      </c>
      <c r="AE362" s="105">
        <f t="shared" si="1191"/>
        <v>11531483.850216031</v>
      </c>
      <c r="AF362" s="105">
        <f t="shared" si="1191"/>
        <v>12314570.567862948</v>
      </c>
      <c r="AG362" s="105">
        <f t="shared" si="1191"/>
        <v>14072394.049498502</v>
      </c>
      <c r="AH362" s="105">
        <f t="shared" si="1191"/>
        <v>15897452.70158601</v>
      </c>
      <c r="AI362" s="105">
        <f t="shared" si="1191"/>
        <v>17792198.593219116</v>
      </c>
      <c r="AJ362" s="105">
        <f t="shared" si="1191"/>
        <v>19759170.405983679</v>
      </c>
      <c r="AK362" s="105">
        <f t="shared" si="1191"/>
        <v>21800996.423845116</v>
      </c>
      <c r="AL362" s="105">
        <f t="shared" si="1191"/>
        <v>23920397.624477752</v>
      </c>
      <c r="AM362" s="105">
        <f t="shared" si="1191"/>
        <v>26120190.87543178</v>
      </c>
      <c r="AN362" s="105">
        <f t="shared" si="1191"/>
        <v>28403292.238645919</v>
      </c>
      <c r="AO362" s="105">
        <f t="shared" si="1191"/>
        <v>30864963.891275253</v>
      </c>
      <c r="AP362" s="105">
        <f t="shared" si="1191"/>
        <v>33418854.449982103</v>
      </c>
      <c r="AQ362" s="105">
        <f t="shared" si="1191"/>
        <v>36720689.103043571</v>
      </c>
      <c r="AR362" s="105">
        <f t="shared" si="1191"/>
        <v>40147786.007317804</v>
      </c>
      <c r="AS362" s="105">
        <f t="shared" si="1191"/>
        <v>43704689.246689811</v>
      </c>
      <c r="AT362" s="105">
        <f t="shared" si="1191"/>
        <v>47396102.814051613</v>
      </c>
      <c r="AU362" s="105">
        <f t="shared" si="1191"/>
        <v>51226896.116167165</v>
      </c>
      <c r="AV362" s="105">
        <f t="shared" si="1191"/>
        <v>55202109.664911062</v>
      </c>
      <c r="AW362" s="105">
        <f t="shared" si="1191"/>
        <v>59326960.961109102</v>
      </c>
      <c r="AX362" s="105">
        <f t="shared" si="1191"/>
        <v>63606850.577414662</v>
      </c>
      <c r="AY362" s="105">
        <f t="shared" si="1191"/>
        <v>67563894.976994187</v>
      </c>
      <c r="AZ362" s="105">
        <f t="shared" si="1191"/>
        <v>71639650.708561093</v>
      </c>
    </row>
    <row r="363" spans="1:53">
      <c r="A363" s="88" t="s">
        <v>22</v>
      </c>
      <c r="B363" s="90"/>
      <c r="C363" s="97">
        <f>SUM(C344:C362)</f>
        <v>4462500</v>
      </c>
      <c r="D363" s="97">
        <f t="shared" ref="D363:AX363" si="1192">SUM(D344:D362)</f>
        <v>9058875</v>
      </c>
      <c r="E363" s="97">
        <f t="shared" si="1192"/>
        <v>45354916.249999993</v>
      </c>
      <c r="F363" s="97">
        <f t="shared" si="1192"/>
        <v>83064925.019999996</v>
      </c>
      <c r="G363" s="97">
        <f t="shared" si="1192"/>
        <v>122241072.92407499</v>
      </c>
      <c r="H363" s="97">
        <f t="shared" si="1192"/>
        <v>162937389.30237651</v>
      </c>
      <c r="I363" s="97">
        <f t="shared" si="1192"/>
        <v>205209825.73024443</v>
      </c>
      <c r="J363" s="97">
        <f t="shared" si="1192"/>
        <v>249116322.72591224</v>
      </c>
      <c r="K363" s="97">
        <f t="shared" si="1192"/>
        <v>293590086.74326867</v>
      </c>
      <c r="L363" s="97">
        <f t="shared" si="1192"/>
        <v>339786233.70333517</v>
      </c>
      <c r="M363" s="97">
        <f t="shared" si="1192"/>
        <v>379798656.06554759</v>
      </c>
      <c r="N363" s="97">
        <f t="shared" si="1192"/>
        <v>421341175.60663301</v>
      </c>
      <c r="O363" s="97">
        <f t="shared" si="1192"/>
        <v>464469586.97719789</v>
      </c>
      <c r="P363" s="97">
        <f t="shared" si="1192"/>
        <v>509241655.41942376</v>
      </c>
      <c r="Q363" s="97">
        <f t="shared" si="1192"/>
        <v>555717184.78737724</v>
      </c>
      <c r="R363" s="97">
        <f t="shared" si="1192"/>
        <v>603958087.87500322</v>
      </c>
      <c r="S363" s="97">
        <f t="shared" si="1192"/>
        <v>654028459.12905157</v>
      </c>
      <c r="T363" s="97">
        <f t="shared" si="1192"/>
        <v>705994649.82672822</v>
      </c>
      <c r="U363" s="97">
        <f t="shared" si="1192"/>
        <v>759925345.80052257</v>
      </c>
      <c r="V363" s="97">
        <f t="shared" si="1192"/>
        <v>815891647.79537404</v>
      </c>
      <c r="W363" s="97">
        <f t="shared" si="1192"/>
        <v>873967154.5461688</v>
      </c>
      <c r="X363" s="97">
        <f t="shared" si="1192"/>
        <v>934228048.66646886</v>
      </c>
      <c r="Y363" s="97">
        <f t="shared" si="1192"/>
        <v>996753185.44236887</v>
      </c>
      <c r="Z363" s="97">
        <f t="shared" si="1192"/>
        <v>1061624184.6284958</v>
      </c>
      <c r="AA363" s="97">
        <f t="shared" si="1192"/>
        <v>1128925525.3463657</v>
      </c>
      <c r="AB363" s="97">
        <f t="shared" si="1192"/>
        <v>1198744644.1886153</v>
      </c>
      <c r="AC363" s="97">
        <f t="shared" si="1192"/>
        <v>1271172036.636061</v>
      </c>
      <c r="AD363" s="97">
        <f t="shared" si="1192"/>
        <v>1346301361.8980575</v>
      </c>
      <c r="AE363" s="97">
        <f t="shared" si="1192"/>
        <v>1427201569.3410568</v>
      </c>
      <c r="AF363" s="97">
        <f t="shared" si="1192"/>
        <v>1511090116.9108772</v>
      </c>
      <c r="AG363" s="97">
        <f t="shared" si="1192"/>
        <v>1619093587.8289328</v>
      </c>
      <c r="AH363" s="97">
        <f t="shared" si="1192"/>
        <v>1731149188.970691</v>
      </c>
      <c r="AI363" s="97">
        <f t="shared" si="1192"/>
        <v>1847402845.0257487</v>
      </c>
      <c r="AJ363" s="97">
        <f t="shared" si="1192"/>
        <v>1968005589.2478769</v>
      </c>
      <c r="AK363" s="97">
        <f t="shared" si="1192"/>
        <v>2093113738.6366484</v>
      </c>
      <c r="AL363" s="97">
        <f t="shared" si="1192"/>
        <v>2222889075.0322633</v>
      </c>
      <c r="AM363" s="97">
        <f t="shared" si="1192"/>
        <v>2357499032.3206816</v>
      </c>
      <c r="AN363" s="97">
        <f t="shared" si="1192"/>
        <v>2497116889.9527164</v>
      </c>
      <c r="AO363" s="97">
        <f t="shared" si="1192"/>
        <v>2643923657.0317173</v>
      </c>
      <c r="AP363" s="97">
        <f t="shared" si="1192"/>
        <v>2796163277.4870124</v>
      </c>
      <c r="AQ363" s="97">
        <f t="shared" si="1192"/>
        <v>2968186840.4480834</v>
      </c>
      <c r="AR363" s="97">
        <f t="shared" si="1192"/>
        <v>3146608225.0824518</v>
      </c>
      <c r="AS363" s="97">
        <f t="shared" si="1192"/>
        <v>3331656479.4838495</v>
      </c>
      <c r="AT363" s="97">
        <f t="shared" si="1192"/>
        <v>3523568636.5921278</v>
      </c>
      <c r="AU363" s="97">
        <f t="shared" si="1192"/>
        <v>3722589987.1407366</v>
      </c>
      <c r="AV363" s="97">
        <f t="shared" si="1192"/>
        <v>3928974361.7947016</v>
      </c>
      <c r="AW363" s="97">
        <f t="shared" si="1192"/>
        <v>4142984422.7848463</v>
      </c>
      <c r="AX363" s="97">
        <f t="shared" si="1192"/>
        <v>4364891965.3541574</v>
      </c>
      <c r="AY363" s="97">
        <f>SUM(AY344:AY362)</f>
        <v>4572155802.2133369</v>
      </c>
      <c r="AZ363" s="97">
        <f>SUM(AZ344:AZ362)</f>
        <v>4785637554.1782904</v>
      </c>
      <c r="BA363" s="100">
        <f>SUM(BA344:BA362)</f>
        <v>0</v>
      </c>
    </row>
  </sheetData>
  <mergeCells count="6">
    <mergeCell ref="AO10:AY10"/>
    <mergeCell ref="B6:F6"/>
    <mergeCell ref="G6:G7"/>
    <mergeCell ref="L10:U10"/>
    <mergeCell ref="V10:AD10"/>
    <mergeCell ref="AE10:AN10"/>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6494B-5A0C-544D-A5C9-D644AB2E7729}">
  <sheetPr codeName="Sheet5"/>
  <dimension ref="A1:E26"/>
  <sheetViews>
    <sheetView zoomScale="107" workbookViewId="0">
      <selection activeCell="C24" sqref="C24"/>
    </sheetView>
  </sheetViews>
  <sheetFormatPr defaultColWidth="10.6640625" defaultRowHeight="15.5"/>
  <cols>
    <col min="1" max="1" width="21.6640625" bestFit="1" customWidth="1"/>
    <col min="2" max="3" width="19.1640625" bestFit="1" customWidth="1"/>
    <col min="4" max="4" width="14.33203125" customWidth="1"/>
    <col min="5" max="5" width="20.6640625" bestFit="1" customWidth="1"/>
  </cols>
  <sheetData>
    <row r="1" spans="1:5">
      <c r="A1" s="2" t="s">
        <v>103</v>
      </c>
    </row>
    <row r="3" spans="1:5">
      <c r="A3" s="147" t="s">
        <v>37</v>
      </c>
      <c r="B3" s="150" t="s">
        <v>46</v>
      </c>
      <c r="C3" s="150" t="s">
        <v>47</v>
      </c>
      <c r="D3" s="150" t="s">
        <v>48</v>
      </c>
      <c r="E3" s="150" t="s">
        <v>22</v>
      </c>
    </row>
    <row r="4" spans="1:5">
      <c r="A4" s="148"/>
      <c r="B4" s="150"/>
      <c r="C4" s="150"/>
      <c r="D4" s="150"/>
      <c r="E4" s="150"/>
    </row>
    <row r="5" spans="1:5">
      <c r="A5" s="149"/>
      <c r="B5" s="150"/>
      <c r="C5" s="150"/>
      <c r="D5" s="150"/>
      <c r="E5" s="150"/>
    </row>
    <row r="6" spans="1:5">
      <c r="A6" s="70"/>
      <c r="B6" s="8"/>
      <c r="C6" s="8"/>
      <c r="D6" s="8"/>
      <c r="E6" s="8"/>
    </row>
    <row r="7" spans="1:5">
      <c r="A7" s="114" t="s">
        <v>2</v>
      </c>
      <c r="B7" s="46">
        <f>'Watershed Storage'!AT16</f>
        <v>85294542.527427137</v>
      </c>
      <c r="C7" s="46">
        <f>'Floodplain Restoration'!E12</f>
        <v>0</v>
      </c>
      <c r="D7" s="46" t="e">
        <f>'Conveyance Improvements'!#REF!</f>
        <v>#REF!</v>
      </c>
      <c r="E7" s="8" t="e">
        <f>B7+C7+D7</f>
        <v>#REF!</v>
      </c>
    </row>
    <row r="8" spans="1:5">
      <c r="A8" s="114" t="s">
        <v>3</v>
      </c>
      <c r="B8" s="46">
        <f>'Watershed Storage'!AT17</f>
        <v>26410543.450568184</v>
      </c>
      <c r="C8" s="46">
        <f>'Floodplain Restoration'!E13</f>
        <v>26508684.800000001</v>
      </c>
      <c r="D8" s="46" t="e">
        <f>'Conveyance Improvements'!#REF!</f>
        <v>#REF!</v>
      </c>
      <c r="E8" s="8" t="e">
        <f t="shared" ref="E8:E25" si="0">B8+C8+D8</f>
        <v>#REF!</v>
      </c>
    </row>
    <row r="9" spans="1:5">
      <c r="A9" s="114" t="s">
        <v>4</v>
      </c>
      <c r="B9" s="46">
        <f>'Watershed Storage'!AT18</f>
        <v>153714883.5369302</v>
      </c>
      <c r="C9" s="46">
        <f>'Floodplain Restoration'!E14</f>
        <v>20286340.800000001</v>
      </c>
      <c r="D9" s="46" t="e">
        <f>'Conveyance Improvements'!#REF!</f>
        <v>#REF!</v>
      </c>
      <c r="E9" s="8" t="e">
        <f t="shared" si="0"/>
        <v>#REF!</v>
      </c>
    </row>
    <row r="10" spans="1:5">
      <c r="A10" s="114" t="s">
        <v>5</v>
      </c>
      <c r="B10" s="46">
        <f>'Watershed Storage'!AT19</f>
        <v>27552892.727993455</v>
      </c>
      <c r="C10" s="46">
        <f>'Floodplain Restoration'!E15</f>
        <v>0</v>
      </c>
      <c r="D10" s="46" t="e">
        <f>'Conveyance Improvements'!#REF!</f>
        <v>#REF!</v>
      </c>
      <c r="E10" s="8" t="e">
        <f t="shared" si="0"/>
        <v>#REF!</v>
      </c>
    </row>
    <row r="11" spans="1:5">
      <c r="A11" s="114" t="s">
        <v>6</v>
      </c>
      <c r="B11" s="46">
        <f>'Watershed Storage'!AT20</f>
        <v>50832814.975292079</v>
      </c>
      <c r="C11" s="46">
        <f>'Floodplain Restoration'!E16</f>
        <v>0</v>
      </c>
      <c r="D11" s="46" t="e">
        <f>'Conveyance Improvements'!#REF!</f>
        <v>#REF!</v>
      </c>
      <c r="E11" s="8" t="e">
        <f t="shared" si="0"/>
        <v>#REF!</v>
      </c>
    </row>
    <row r="12" spans="1:5">
      <c r="A12" s="114" t="s">
        <v>7</v>
      </c>
      <c r="B12" s="46">
        <f>'Watershed Storage'!AT21</f>
        <v>56379801.870985746</v>
      </c>
      <c r="C12" s="46">
        <f>'Floodplain Restoration'!E17</f>
        <v>0</v>
      </c>
      <c r="D12" s="46" t="e">
        <f>'Conveyance Improvements'!#REF!</f>
        <v>#REF!</v>
      </c>
      <c r="E12" s="8" t="e">
        <f t="shared" si="0"/>
        <v>#REF!</v>
      </c>
    </row>
    <row r="13" spans="1:5">
      <c r="A13" s="114" t="s">
        <v>8</v>
      </c>
      <c r="B13" s="46">
        <f>'Watershed Storage'!AT22</f>
        <v>45187240.709516332</v>
      </c>
      <c r="C13" s="46">
        <f>'Floodplain Restoration'!E18</f>
        <v>0</v>
      </c>
      <c r="D13" s="46" t="e">
        <f>'Conveyance Improvements'!#REF!</f>
        <v>#REF!</v>
      </c>
      <c r="E13" s="8" t="e">
        <f t="shared" si="0"/>
        <v>#REF!</v>
      </c>
    </row>
    <row r="14" spans="1:5">
      <c r="A14" s="114" t="s">
        <v>9</v>
      </c>
      <c r="B14" s="46">
        <f>'Watershed Storage'!AT23</f>
        <v>8391193.6309568901</v>
      </c>
      <c r="C14" s="46">
        <f>'Floodplain Restoration'!E19</f>
        <v>0</v>
      </c>
      <c r="D14" s="46" t="e">
        <f>'Conveyance Improvements'!#REF!</f>
        <v>#REF!</v>
      </c>
      <c r="E14" s="8" t="e">
        <f t="shared" si="0"/>
        <v>#REF!</v>
      </c>
    </row>
    <row r="15" spans="1:5">
      <c r="A15" s="114" t="s">
        <v>10</v>
      </c>
      <c r="B15" s="46">
        <f>'Watershed Storage'!AT24</f>
        <v>31719890.628868543</v>
      </c>
      <c r="C15" s="46">
        <f>'Floodplain Restoration'!E20</f>
        <v>0</v>
      </c>
      <c r="D15" s="46" t="e">
        <f>'Conveyance Improvements'!#REF!</f>
        <v>#REF!</v>
      </c>
      <c r="E15" s="8" t="e">
        <f t="shared" si="0"/>
        <v>#REF!</v>
      </c>
    </row>
    <row r="16" spans="1:5">
      <c r="A16" s="114" t="s">
        <v>11</v>
      </c>
      <c r="B16" s="46">
        <f>'Watershed Storage'!AT25</f>
        <v>18712739.912128683</v>
      </c>
      <c r="C16" s="46">
        <f>'Floodplain Restoration'!E21</f>
        <v>0</v>
      </c>
      <c r="D16" s="46" t="e">
        <f>'Conveyance Improvements'!#REF!</f>
        <v>#REF!</v>
      </c>
      <c r="E16" s="8" t="e">
        <f t="shared" si="0"/>
        <v>#REF!</v>
      </c>
    </row>
    <row r="17" spans="1:5">
      <c r="A17" s="114" t="s">
        <v>12</v>
      </c>
      <c r="B17" s="46">
        <f>'Watershed Storage'!AT26</f>
        <v>35830240.251911998</v>
      </c>
      <c r="C17" s="46">
        <f>'Floodplain Restoration'!E22</f>
        <v>26546168.800000001</v>
      </c>
      <c r="D17" s="46" t="e">
        <f>'Conveyance Improvements'!#REF!</f>
        <v>#REF!</v>
      </c>
      <c r="E17" s="8" t="e">
        <f t="shared" si="0"/>
        <v>#REF!</v>
      </c>
    </row>
    <row r="18" spans="1:5">
      <c r="A18" s="114" t="s">
        <v>13</v>
      </c>
      <c r="B18" s="46">
        <f>'Watershed Storage'!AT27</f>
        <v>7847543.0985108633</v>
      </c>
      <c r="C18" s="46">
        <f>'Floodplain Restoration'!E23</f>
        <v>0</v>
      </c>
      <c r="D18" s="46" t="e">
        <f>'Conveyance Improvements'!#REF!</f>
        <v>#REF!</v>
      </c>
      <c r="E18" s="8" t="e">
        <f t="shared" si="0"/>
        <v>#REF!</v>
      </c>
    </row>
    <row r="19" spans="1:5">
      <c r="A19" s="114" t="s">
        <v>14</v>
      </c>
      <c r="B19" s="46">
        <f>'Watershed Storage'!AT28</f>
        <v>3764066.5057485728</v>
      </c>
      <c r="C19" s="46">
        <f>'Floodplain Restoration'!E24</f>
        <v>0</v>
      </c>
      <c r="D19" s="46" t="e">
        <f>'Conveyance Improvements'!#REF!</f>
        <v>#REF!</v>
      </c>
      <c r="E19" s="8" t="e">
        <f t="shared" si="0"/>
        <v>#REF!</v>
      </c>
    </row>
    <row r="20" spans="1:5">
      <c r="A20" s="114" t="s">
        <v>15</v>
      </c>
      <c r="B20" s="46">
        <f>'Watershed Storage'!AT29</f>
        <v>9136656.4699521344</v>
      </c>
      <c r="C20" s="46">
        <f>'Floodplain Restoration'!E25</f>
        <v>0</v>
      </c>
      <c r="D20" s="46" t="e">
        <f>'Conveyance Improvements'!#REF!</f>
        <v>#REF!</v>
      </c>
      <c r="E20" s="8" t="e">
        <f t="shared" si="0"/>
        <v>#REF!</v>
      </c>
    </row>
    <row r="21" spans="1:5">
      <c r="A21" s="114" t="s">
        <v>16</v>
      </c>
      <c r="B21" s="46">
        <f>'Watershed Storage'!AT30</f>
        <v>9724404.5771841444</v>
      </c>
      <c r="C21" s="46">
        <f>'Floodplain Restoration'!E26</f>
        <v>0</v>
      </c>
      <c r="D21" s="46" t="e">
        <f>'Conveyance Improvements'!#REF!</f>
        <v>#REF!</v>
      </c>
      <c r="E21" s="8" t="e">
        <f t="shared" si="0"/>
        <v>#REF!</v>
      </c>
    </row>
    <row r="22" spans="1:5">
      <c r="A22" s="114" t="s">
        <v>17</v>
      </c>
      <c r="B22" s="46">
        <f>'Watershed Storage'!AT31</f>
        <v>2485277.4059080947</v>
      </c>
      <c r="C22" s="46">
        <f>'Floodplain Restoration'!E27</f>
        <v>0</v>
      </c>
      <c r="D22" s="46" t="e">
        <f>'Conveyance Improvements'!#REF!</f>
        <v>#REF!</v>
      </c>
      <c r="E22" s="8" t="e">
        <f t="shared" si="0"/>
        <v>#REF!</v>
      </c>
    </row>
    <row r="23" spans="1:5">
      <c r="A23" s="114" t="s">
        <v>18</v>
      </c>
      <c r="B23" s="46">
        <f>'Watershed Storage'!AT32</f>
        <v>10458104.769414239</v>
      </c>
      <c r="C23" s="46">
        <f>'Floodplain Restoration'!E28</f>
        <v>0</v>
      </c>
      <c r="D23" s="46" t="e">
        <f>'Conveyance Improvements'!#REF!</f>
        <v>#REF!</v>
      </c>
      <c r="E23" s="8" t="e">
        <f t="shared" si="0"/>
        <v>#REF!</v>
      </c>
    </row>
    <row r="24" spans="1:5">
      <c r="A24" s="114" t="s">
        <v>19</v>
      </c>
      <c r="B24" s="46">
        <f>'Watershed Storage'!AT33</f>
        <v>10971674.50016034</v>
      </c>
      <c r="C24" s="46">
        <f>'Floodplain Restoration'!E29</f>
        <v>33818064.800000004</v>
      </c>
      <c r="D24" s="46" t="e">
        <f>'Conveyance Improvements'!#REF!</f>
        <v>#REF!</v>
      </c>
      <c r="E24" s="8" t="e">
        <f t="shared" si="0"/>
        <v>#REF!</v>
      </c>
    </row>
    <row r="25" spans="1:5">
      <c r="A25" s="114" t="s">
        <v>20</v>
      </c>
      <c r="B25" s="46">
        <f>'Watershed Storage'!AT34</f>
        <v>7467005.0983011331</v>
      </c>
      <c r="C25" s="46">
        <f>'Floodplain Restoration'!E30</f>
        <v>1956664.8</v>
      </c>
      <c r="D25" s="46" t="e">
        <f>'Conveyance Improvements'!#REF!</f>
        <v>#REF!</v>
      </c>
      <c r="E25" s="8" t="e">
        <f t="shared" si="0"/>
        <v>#REF!</v>
      </c>
    </row>
    <row r="26" spans="1:5">
      <c r="A26" s="111"/>
      <c r="B26" s="111"/>
      <c r="C26" s="111"/>
      <c r="D26" s="70" t="s">
        <v>22</v>
      </c>
      <c r="E26" s="70" t="e">
        <f>SUM(E7:E25)</f>
        <v>#REF!</v>
      </c>
    </row>
  </sheetData>
  <mergeCells count="5">
    <mergeCell ref="A3:A5"/>
    <mergeCell ref="B3:B5"/>
    <mergeCell ref="C3:C5"/>
    <mergeCell ref="D3:D5"/>
    <mergeCell ref="E3: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86A4A-DFD5-2B44-B233-3332635F1F9A}">
  <sheetPr codeName="Sheet6"/>
  <dimension ref="A1:AT38"/>
  <sheetViews>
    <sheetView zoomScale="120" zoomScaleNormal="120" workbookViewId="0">
      <selection activeCell="B23" sqref="B23"/>
    </sheetView>
  </sheetViews>
  <sheetFormatPr defaultColWidth="10.6640625" defaultRowHeight="15.5"/>
  <cols>
    <col min="1" max="1" width="33.83203125" bestFit="1" customWidth="1"/>
    <col min="2" max="2" width="19.5" customWidth="1"/>
    <col min="3" max="3" width="12.33203125" style="10" customWidth="1"/>
    <col min="4" max="4" width="17.83203125" style="10" customWidth="1"/>
    <col min="5" max="5" width="14.83203125" style="10" customWidth="1"/>
    <col min="6" max="6" width="13.1640625" style="10" customWidth="1"/>
    <col min="7" max="7" width="13.1640625" style="25" bestFit="1" customWidth="1"/>
    <col min="8" max="8" width="14.33203125" style="10" customWidth="1"/>
    <col min="9" max="9" width="14.6640625" style="10" customWidth="1"/>
    <col min="10" max="10" width="12.1640625" style="10" customWidth="1"/>
    <col min="11" max="11" width="10" style="10" bestFit="1" customWidth="1"/>
    <col min="12" max="12" width="9.33203125" style="10" customWidth="1"/>
    <col min="13" max="13" width="10.5" style="10" bestFit="1" customWidth="1"/>
    <col min="14" max="16" width="9.33203125" style="10" customWidth="1"/>
    <col min="17" max="17" width="11.33203125" style="25" customWidth="1"/>
    <col min="18" max="22" width="9.33203125" style="25" customWidth="1"/>
    <col min="23" max="23" width="10" style="10" bestFit="1" customWidth="1"/>
    <col min="24" max="26" width="10.5" style="10" bestFit="1" customWidth="1"/>
    <col min="27" max="27" width="11.1640625" style="10" bestFit="1" customWidth="1"/>
    <col min="28" max="28" width="11.5" style="10" bestFit="1" customWidth="1"/>
    <col min="29" max="31" width="11" style="10" bestFit="1" customWidth="1"/>
    <col min="32" max="34" width="14.1640625" style="10" customWidth="1"/>
    <col min="35" max="35" width="13.5" style="10" bestFit="1" customWidth="1"/>
    <col min="36" max="40" width="11" style="10" bestFit="1" customWidth="1"/>
    <col min="41" max="41" width="12.6640625" bestFit="1" customWidth="1"/>
    <col min="42" max="42" width="15.1640625" bestFit="1" customWidth="1"/>
    <col min="43" max="43" width="12.6640625" bestFit="1" customWidth="1"/>
    <col min="44" max="44" width="15.33203125" customWidth="1"/>
    <col min="45" max="45" width="15.1640625" bestFit="1" customWidth="1"/>
    <col min="46" max="46" width="16.1640625" bestFit="1" customWidth="1"/>
  </cols>
  <sheetData>
    <row r="1" spans="1:46">
      <c r="A1" s="2" t="s">
        <v>49</v>
      </c>
    </row>
    <row r="3" spans="1:46">
      <c r="A3" t="s">
        <v>55</v>
      </c>
    </row>
    <row r="5" spans="1:46" ht="46.5">
      <c r="A5" s="7" t="s">
        <v>38</v>
      </c>
      <c r="B5" s="7" t="s">
        <v>81</v>
      </c>
      <c r="C5" s="7" t="s">
        <v>42</v>
      </c>
      <c r="E5" s="122" t="s">
        <v>111</v>
      </c>
      <c r="F5" s="69">
        <v>0.5</v>
      </c>
      <c r="J5" s="37"/>
      <c r="K5" s="37"/>
      <c r="L5" s="37"/>
      <c r="M5" s="37"/>
      <c r="N5" s="37"/>
      <c r="O5" s="25"/>
      <c r="P5" s="25"/>
      <c r="U5" s="10"/>
      <c r="V5" s="10"/>
      <c r="AM5"/>
      <c r="AN5"/>
    </row>
    <row r="6" spans="1:46" ht="62">
      <c r="A6" s="7">
        <v>1</v>
      </c>
      <c r="B6" s="69">
        <v>0.3</v>
      </c>
      <c r="C6" s="48">
        <v>1.66</v>
      </c>
      <c r="E6" s="13" t="s">
        <v>141</v>
      </c>
      <c r="F6" s="127">
        <v>0.7</v>
      </c>
      <c r="J6" s="38"/>
      <c r="K6" s="38"/>
      <c r="L6" s="38"/>
      <c r="M6" s="38"/>
      <c r="N6" s="38"/>
      <c r="O6" s="25"/>
      <c r="P6" s="25"/>
      <c r="U6" s="10"/>
      <c r="V6" s="10"/>
      <c r="AM6"/>
      <c r="AN6"/>
    </row>
    <row r="7" spans="1:46">
      <c r="A7" s="7">
        <v>2</v>
      </c>
      <c r="B7" s="69">
        <v>0.2</v>
      </c>
      <c r="C7" s="48">
        <v>1.66</v>
      </c>
      <c r="E7" s="9"/>
      <c r="J7" s="38"/>
      <c r="K7" s="38"/>
      <c r="L7" s="38"/>
      <c r="M7" s="38"/>
      <c r="N7" s="38"/>
      <c r="O7" s="25"/>
      <c r="P7" s="25"/>
      <c r="U7" s="10"/>
      <c r="V7" s="10"/>
      <c r="AM7"/>
      <c r="AN7"/>
    </row>
    <row r="8" spans="1:46">
      <c r="A8" s="7">
        <v>3</v>
      </c>
      <c r="B8" s="69">
        <v>0.15</v>
      </c>
      <c r="C8" s="48">
        <v>1.66</v>
      </c>
      <c r="E8" s="9"/>
      <c r="J8" s="38"/>
      <c r="K8" s="38"/>
      <c r="L8" s="38"/>
      <c r="M8" s="38"/>
      <c r="N8" s="38"/>
      <c r="O8" s="25"/>
      <c r="P8" s="25"/>
      <c r="U8" s="10"/>
      <c r="V8" s="10"/>
      <c r="AM8"/>
      <c r="AN8"/>
    </row>
    <row r="9" spans="1:46">
      <c r="A9" s="7">
        <v>4</v>
      </c>
      <c r="B9" s="69">
        <v>0.1</v>
      </c>
      <c r="C9" s="48">
        <v>1.66</v>
      </c>
      <c r="E9" s="9"/>
      <c r="J9" s="38"/>
      <c r="K9" s="38"/>
      <c r="L9" s="38"/>
      <c r="M9" s="38"/>
      <c r="N9" s="38"/>
      <c r="O9" s="25"/>
      <c r="P9" s="25"/>
      <c r="U9" s="10"/>
      <c r="V9" s="10"/>
      <c r="AM9"/>
      <c r="AN9"/>
    </row>
    <row r="10" spans="1:46">
      <c r="A10" s="7">
        <v>5</v>
      </c>
      <c r="B10" s="69">
        <v>0.1</v>
      </c>
      <c r="C10" s="48">
        <v>1.66</v>
      </c>
      <c r="E10" s="9"/>
      <c r="J10" s="38"/>
      <c r="K10" s="38"/>
      <c r="L10" s="38"/>
      <c r="M10" s="38"/>
      <c r="N10" s="38"/>
      <c r="O10" s="25"/>
      <c r="P10" s="25"/>
      <c r="U10" s="10"/>
      <c r="V10" s="10"/>
      <c r="AM10"/>
      <c r="AN10"/>
    </row>
    <row r="11" spans="1:46" ht="19" customHeight="1">
      <c r="A11" s="2"/>
      <c r="B11" s="2"/>
      <c r="C11" s="27"/>
      <c r="D11" s="27"/>
      <c r="E11" s="9"/>
      <c r="F11" s="9"/>
      <c r="G11" s="58"/>
      <c r="H11" s="9"/>
    </row>
    <row r="12" spans="1:46" ht="16" customHeight="1">
      <c r="A12" s="151" t="s">
        <v>37</v>
      </c>
      <c r="B12" s="144" t="s">
        <v>64</v>
      </c>
      <c r="C12" s="144"/>
      <c r="D12" s="144"/>
      <c r="E12" s="144" t="s">
        <v>65</v>
      </c>
      <c r="F12" s="144"/>
      <c r="G12" s="157" t="s">
        <v>23</v>
      </c>
      <c r="H12" s="157"/>
      <c r="I12" s="157"/>
      <c r="J12" s="158"/>
      <c r="K12" s="161" t="s">
        <v>57</v>
      </c>
      <c r="L12" s="162"/>
      <c r="M12" s="162"/>
      <c r="N12" s="162"/>
      <c r="O12" s="162"/>
      <c r="P12" s="163"/>
      <c r="Q12" s="167" t="s">
        <v>30</v>
      </c>
      <c r="R12" s="168"/>
      <c r="S12" s="168"/>
      <c r="T12" s="168"/>
      <c r="U12" s="168"/>
      <c r="V12" s="169"/>
      <c r="W12" s="161" t="s">
        <v>31</v>
      </c>
      <c r="X12" s="162"/>
      <c r="Y12" s="162"/>
      <c r="Z12" s="162"/>
      <c r="AA12" s="162"/>
      <c r="AB12" s="163"/>
      <c r="AC12" s="161" t="s">
        <v>34</v>
      </c>
      <c r="AD12" s="162"/>
      <c r="AE12" s="162"/>
      <c r="AF12" s="162"/>
      <c r="AG12" s="162"/>
      <c r="AH12" s="163"/>
      <c r="AI12" s="144" t="s">
        <v>35</v>
      </c>
      <c r="AJ12" s="144"/>
      <c r="AK12" s="144"/>
      <c r="AL12" s="144"/>
      <c r="AM12" s="144"/>
      <c r="AN12" s="144"/>
      <c r="AO12" s="144" t="s">
        <v>36</v>
      </c>
      <c r="AP12" s="144"/>
      <c r="AQ12" s="144"/>
      <c r="AR12" s="144"/>
      <c r="AS12" s="144"/>
      <c r="AT12" s="144"/>
    </row>
    <row r="13" spans="1:46" ht="56" customHeight="1">
      <c r="A13" s="152"/>
      <c r="B13" s="144"/>
      <c r="C13" s="144"/>
      <c r="D13" s="144"/>
      <c r="E13" s="144"/>
      <c r="F13" s="144"/>
      <c r="G13" s="159"/>
      <c r="H13" s="159"/>
      <c r="I13" s="159"/>
      <c r="J13" s="160"/>
      <c r="K13" s="176" t="s">
        <v>56</v>
      </c>
      <c r="L13" s="177"/>
      <c r="M13" s="177"/>
      <c r="N13" s="177"/>
      <c r="O13" s="177"/>
      <c r="P13" s="178"/>
      <c r="Q13" s="164" t="s">
        <v>32</v>
      </c>
      <c r="R13" s="165"/>
      <c r="S13" s="165"/>
      <c r="T13" s="165"/>
      <c r="U13" s="165"/>
      <c r="V13" s="166"/>
      <c r="W13" s="170" t="s">
        <v>58</v>
      </c>
      <c r="X13" s="171"/>
      <c r="Y13" s="171"/>
      <c r="Z13" s="171"/>
      <c r="AA13" s="171"/>
      <c r="AB13" s="172"/>
      <c r="AC13" s="173" t="s">
        <v>59</v>
      </c>
      <c r="AD13" s="174"/>
      <c r="AE13" s="174"/>
      <c r="AF13" s="174"/>
      <c r="AG13" s="174"/>
      <c r="AH13" s="175"/>
      <c r="AI13" s="179" t="s">
        <v>33</v>
      </c>
      <c r="AJ13" s="179"/>
      <c r="AK13" s="179"/>
      <c r="AL13" s="179"/>
      <c r="AM13" s="179"/>
      <c r="AN13" s="179"/>
      <c r="AO13" s="154" t="s">
        <v>50</v>
      </c>
      <c r="AP13" s="155"/>
      <c r="AQ13" s="155"/>
      <c r="AR13" s="155"/>
      <c r="AS13" s="155"/>
      <c r="AT13" s="156"/>
    </row>
    <row r="14" spans="1:46" ht="68" customHeight="1">
      <c r="A14" s="153"/>
      <c r="B14" s="49" t="s">
        <v>38</v>
      </c>
      <c r="C14" s="51" t="s">
        <v>1</v>
      </c>
      <c r="D14" s="50" t="s">
        <v>43</v>
      </c>
      <c r="E14" s="36" t="s">
        <v>44</v>
      </c>
      <c r="F14" s="36" t="s">
        <v>42</v>
      </c>
      <c r="G14" s="17" t="s">
        <v>62</v>
      </c>
      <c r="H14" s="7" t="s">
        <v>63</v>
      </c>
      <c r="I14" s="7" t="s">
        <v>60</v>
      </c>
      <c r="J14" s="7" t="s">
        <v>61</v>
      </c>
      <c r="K14" s="7" t="s">
        <v>27</v>
      </c>
      <c r="L14" s="7" t="s">
        <v>28</v>
      </c>
      <c r="M14" s="7" t="s">
        <v>24</v>
      </c>
      <c r="N14" s="7" t="s">
        <v>21</v>
      </c>
      <c r="O14" s="7" t="s">
        <v>29</v>
      </c>
      <c r="P14" s="7" t="s">
        <v>22</v>
      </c>
      <c r="Q14" s="17" t="s">
        <v>27</v>
      </c>
      <c r="R14" s="17" t="s">
        <v>28</v>
      </c>
      <c r="S14" s="17" t="s">
        <v>24</v>
      </c>
      <c r="T14" s="17" t="s">
        <v>21</v>
      </c>
      <c r="U14" s="17" t="s">
        <v>29</v>
      </c>
      <c r="V14" s="17" t="s">
        <v>22</v>
      </c>
      <c r="W14" s="17" t="s">
        <v>27</v>
      </c>
      <c r="X14" s="17" t="s">
        <v>28</v>
      </c>
      <c r="Y14" s="17" t="s">
        <v>24</v>
      </c>
      <c r="Z14" s="17" t="s">
        <v>21</v>
      </c>
      <c r="AA14" s="17" t="s">
        <v>29</v>
      </c>
      <c r="AB14" s="21" t="s">
        <v>22</v>
      </c>
      <c r="AC14" s="17" t="s">
        <v>27</v>
      </c>
      <c r="AD14" s="17" t="s">
        <v>28</v>
      </c>
      <c r="AE14" s="17" t="s">
        <v>24</v>
      </c>
      <c r="AF14" s="17" t="s">
        <v>21</v>
      </c>
      <c r="AG14" s="22" t="s">
        <v>29</v>
      </c>
      <c r="AH14" s="44" t="s">
        <v>22</v>
      </c>
      <c r="AI14" s="17" t="s">
        <v>27</v>
      </c>
      <c r="AJ14" s="17" t="s">
        <v>28</v>
      </c>
      <c r="AK14" s="17" t="s">
        <v>24</v>
      </c>
      <c r="AL14" s="17" t="s">
        <v>21</v>
      </c>
      <c r="AM14" s="17" t="s">
        <v>29</v>
      </c>
      <c r="AN14" s="45" t="s">
        <v>22</v>
      </c>
      <c r="AO14" s="23" t="s">
        <v>27</v>
      </c>
      <c r="AP14" s="17" t="s">
        <v>28</v>
      </c>
      <c r="AQ14" s="17" t="s">
        <v>24</v>
      </c>
      <c r="AR14" s="17" t="s">
        <v>21</v>
      </c>
      <c r="AS14" s="22" t="s">
        <v>29</v>
      </c>
      <c r="AT14" s="45" t="s">
        <v>22</v>
      </c>
    </row>
    <row r="15" spans="1:46">
      <c r="A15" s="4"/>
      <c r="B15" s="40"/>
      <c r="C15" s="41"/>
      <c r="D15" s="41"/>
      <c r="G15" s="59"/>
      <c r="H15" s="12"/>
      <c r="I15" s="14"/>
      <c r="J15" s="14"/>
      <c r="K15" s="12"/>
      <c r="L15" s="12"/>
      <c r="M15" s="12"/>
      <c r="N15" s="12"/>
      <c r="O15" s="12"/>
      <c r="P15" s="12"/>
      <c r="Q15" s="28"/>
      <c r="R15" s="28"/>
      <c r="S15" s="28"/>
      <c r="T15" s="28"/>
      <c r="U15" s="28"/>
      <c r="V15" s="28"/>
      <c r="W15" s="26"/>
      <c r="X15" s="29" t="s">
        <v>26</v>
      </c>
      <c r="Y15" s="26"/>
      <c r="Z15" s="26"/>
      <c r="AA15" s="26"/>
      <c r="AH15" s="12"/>
      <c r="AI15" s="12"/>
      <c r="AJ15" s="12"/>
      <c r="AK15" s="12"/>
      <c r="AL15" s="12"/>
      <c r="AM15" s="12"/>
      <c r="AN15" s="12"/>
      <c r="AO15" s="52">
        <v>314000</v>
      </c>
      <c r="AP15" s="52">
        <v>370000</v>
      </c>
      <c r="AQ15" s="52">
        <v>313000</v>
      </c>
      <c r="AR15" s="52">
        <v>231000</v>
      </c>
      <c r="AS15" s="52">
        <v>105000</v>
      </c>
      <c r="AT15" s="42"/>
    </row>
    <row r="16" spans="1:46">
      <c r="A16" s="6" t="s">
        <v>2</v>
      </c>
      <c r="B16" s="6">
        <v>1</v>
      </c>
      <c r="C16" s="57">
        <f>P16</f>
        <v>3099.16</v>
      </c>
      <c r="D16" s="68">
        <v>0.42721638074099999</v>
      </c>
      <c r="E16" s="35">
        <f>LOOKUP($B16,$A$6:$A$10,$B$6:$B$10)</f>
        <v>0.3</v>
      </c>
      <c r="F16" s="12">
        <f>LOOKUP(B16,A6:A10,C6:C10)</f>
        <v>1.66</v>
      </c>
      <c r="G16" s="30">
        <f>C16*D16*E16</f>
        <v>397.20357556118324</v>
      </c>
      <c r="H16" s="32">
        <f>J16*$F$16</f>
        <v>527.48634834525137</v>
      </c>
      <c r="I16" s="30">
        <f>G16*$F$5</f>
        <v>198.60178778059162</v>
      </c>
      <c r="J16" s="30">
        <f>G16*0.8</f>
        <v>317.76286044894664</v>
      </c>
      <c r="K16" s="32">
        <v>0</v>
      </c>
      <c r="L16" s="32">
        <v>298.10000000000002</v>
      </c>
      <c r="M16" s="32">
        <v>958.53</v>
      </c>
      <c r="N16" s="32">
        <v>1842.53</v>
      </c>
      <c r="O16" s="32">
        <v>0</v>
      </c>
      <c r="P16" s="32">
        <f>SUM(K16:O16)</f>
        <v>3099.16</v>
      </c>
      <c r="Q16" s="69">
        <v>0.01</v>
      </c>
      <c r="R16" s="69">
        <v>0.05</v>
      </c>
      <c r="S16" s="69">
        <v>0.01</v>
      </c>
      <c r="T16" s="69">
        <v>0.1</v>
      </c>
      <c r="U16" s="69">
        <v>0.05</v>
      </c>
      <c r="V16" s="28"/>
      <c r="W16" s="30">
        <f>K16*Q16*10</f>
        <v>0</v>
      </c>
      <c r="X16" s="30">
        <f t="shared" ref="X16:AA16" si="0">L16*R16*10</f>
        <v>149.05000000000001</v>
      </c>
      <c r="Y16" s="30">
        <f t="shared" si="0"/>
        <v>95.853000000000009</v>
      </c>
      <c r="Z16" s="30">
        <f t="shared" si="0"/>
        <v>1842.5300000000002</v>
      </c>
      <c r="AA16" s="30">
        <f t="shared" si="0"/>
        <v>0</v>
      </c>
      <c r="AB16" s="30">
        <f>SUM(W16:AA16)</f>
        <v>2087.433</v>
      </c>
      <c r="AC16" s="31">
        <f>IF(J16-(AG16+AF16+AD16)&lt;W16,J16-(AG16+AF16+AD16),W16)</f>
        <v>0</v>
      </c>
      <c r="AD16" s="31">
        <f>IF(J16-AF16&lt;X16,J16-AF16,X16)</f>
        <v>0</v>
      </c>
      <c r="AE16" s="31">
        <f>IF(J16-(AG16+AC16+AD16+AF16)&lt;Y16,J16-(AG16+AC16+AD16+AF16),Y16)</f>
        <v>0</v>
      </c>
      <c r="AF16" s="31">
        <f>IF(J16&lt;Z16,J16,Z16)</f>
        <v>317.76286044894664</v>
      </c>
      <c r="AG16" s="31">
        <f>IF(J16-(AF16+AD16)&lt;AA16,J16-(AF16+AD16),AA16)</f>
        <v>0</v>
      </c>
      <c r="AH16" s="31">
        <f>SUM(AC16:AG16)</f>
        <v>317.76286044894664</v>
      </c>
      <c r="AI16" s="31">
        <f>AC16*$F16</f>
        <v>0</v>
      </c>
      <c r="AJ16" s="31">
        <f t="shared" ref="AJ16:AM16" si="1">AD16*$F16</f>
        <v>0</v>
      </c>
      <c r="AK16" s="31">
        <f t="shared" si="1"/>
        <v>0</v>
      </c>
      <c r="AL16" s="31">
        <f t="shared" si="1"/>
        <v>527.48634834525137</v>
      </c>
      <c r="AM16" s="31">
        <f t="shared" si="1"/>
        <v>0</v>
      </c>
      <c r="AN16" s="32">
        <f>SUM(AI16:AM16)</f>
        <v>527.48634834525137</v>
      </c>
      <c r="AO16" s="42">
        <f>AI16*AO$15*$F$6</f>
        <v>0</v>
      </c>
      <c r="AP16" s="42">
        <f t="shared" ref="AP16:AS16" si="2">AJ16*AP$15*$F$6</f>
        <v>0</v>
      </c>
      <c r="AQ16" s="42">
        <f t="shared" si="2"/>
        <v>0</v>
      </c>
      <c r="AR16" s="42">
        <f t="shared" si="2"/>
        <v>85294542.527427137</v>
      </c>
      <c r="AS16" s="42">
        <f t="shared" si="2"/>
        <v>0</v>
      </c>
      <c r="AT16" s="43">
        <f>SUM(AO16:AS16)</f>
        <v>85294542.527427137</v>
      </c>
    </row>
    <row r="17" spans="1:46">
      <c r="A17" s="6" t="s">
        <v>3</v>
      </c>
      <c r="B17" s="6">
        <v>1</v>
      </c>
      <c r="C17" s="57">
        <f t="shared" ref="C17:C34" si="3">P17</f>
        <v>1097.54</v>
      </c>
      <c r="D17" s="68">
        <v>0.37353184330700001</v>
      </c>
      <c r="E17" s="35">
        <f t="shared" ref="E17:E34" si="4">LOOKUP($B17,$A$6:$A$10,$B$6:$B$10)</f>
        <v>0.3</v>
      </c>
      <c r="F17" s="12">
        <f>LOOKUP(B17,A6:A10,C6:C10)</f>
        <v>1.66</v>
      </c>
      <c r="G17" s="30">
        <f t="shared" ref="G17:G34" si="5">C17*D17*E17</f>
        <v>122.98984179094943</v>
      </c>
      <c r="H17" s="32">
        <f t="shared" ref="H17:H34" si="6">J17*$F$16</f>
        <v>163.33050989838085</v>
      </c>
      <c r="I17" s="30">
        <f t="shared" ref="I17:I34" si="7">G17*$F$5</f>
        <v>61.494920895474714</v>
      </c>
      <c r="J17" s="30">
        <f>G17*0.8</f>
        <v>98.391873432759553</v>
      </c>
      <c r="K17" s="32">
        <v>197.54</v>
      </c>
      <c r="L17" s="32">
        <v>50</v>
      </c>
      <c r="M17" s="32">
        <v>450</v>
      </c>
      <c r="N17" s="32">
        <v>200</v>
      </c>
      <c r="O17" s="32">
        <v>200</v>
      </c>
      <c r="P17" s="32">
        <f t="shared" ref="P17:P34" si="8">SUM(K17:O17)</f>
        <v>1097.54</v>
      </c>
      <c r="Q17" s="69">
        <v>0.01</v>
      </c>
      <c r="R17" s="69">
        <v>0.05</v>
      </c>
      <c r="S17" s="69">
        <v>0.01</v>
      </c>
      <c r="T17" s="69">
        <v>0.1</v>
      </c>
      <c r="U17" s="69">
        <v>0.05</v>
      </c>
      <c r="V17" s="28"/>
      <c r="W17" s="30">
        <f t="shared" ref="W17:W34" si="9">K17*Q17*10</f>
        <v>19.754000000000001</v>
      </c>
      <c r="X17" s="30">
        <f t="shared" ref="X17:X34" si="10">L17*R17*10</f>
        <v>25</v>
      </c>
      <c r="Y17" s="30">
        <f t="shared" ref="Y17:Y34" si="11">M17*S17*10</f>
        <v>45</v>
      </c>
      <c r="Z17" s="30">
        <f t="shared" ref="Z17:Z34" si="12">N17*T17*10</f>
        <v>200</v>
      </c>
      <c r="AA17" s="30">
        <f t="shared" ref="AA17:AA34" si="13">O17*U17*10</f>
        <v>100</v>
      </c>
      <c r="AB17" s="30">
        <f t="shared" ref="AB17:AB34" si="14">SUM(W17:AA17)</f>
        <v>389.75400000000002</v>
      </c>
      <c r="AC17" s="31">
        <f>IF(J17-(AG17+AF17+AD17)&lt;W17,J17-(AG17+AF17+AD17),W17)</f>
        <v>0</v>
      </c>
      <c r="AD17" s="31">
        <f>IF(J17-AF17&lt;X17,J17-AF17,X17)</f>
        <v>0</v>
      </c>
      <c r="AE17" s="31">
        <f>IF(J17-(AG17+AC17+AD17+AF17)&lt;Y17,J17-(AG17+AC17+AD17+AF17),Y17)</f>
        <v>0</v>
      </c>
      <c r="AF17" s="31">
        <f>IF(J17&lt;Z17,J17,Z17)</f>
        <v>98.391873432759553</v>
      </c>
      <c r="AG17" s="31">
        <f>IF(J17-(AF17+AD17)&lt;AA17,J17-(AF17+AD17),AA17)</f>
        <v>0</v>
      </c>
      <c r="AH17" s="31">
        <f t="shared" ref="AH17:AH19" si="15">SUM(AC17:AG17)</f>
        <v>98.391873432759553</v>
      </c>
      <c r="AI17" s="31">
        <f t="shared" ref="AI17:AI19" si="16">AC17*$F17</f>
        <v>0</v>
      </c>
      <c r="AJ17" s="31">
        <f t="shared" ref="AJ17:AJ19" si="17">AD17*$F17</f>
        <v>0</v>
      </c>
      <c r="AK17" s="31">
        <f t="shared" ref="AK17:AK19" si="18">AE17*$F17</f>
        <v>0</v>
      </c>
      <c r="AL17" s="31">
        <f t="shared" ref="AL17:AL19" si="19">AF17*$F17</f>
        <v>163.33050989838085</v>
      </c>
      <c r="AM17" s="31">
        <f t="shared" ref="AM17:AM19" si="20">AG17*$F17</f>
        <v>0</v>
      </c>
      <c r="AN17" s="32">
        <f t="shared" ref="AN17" si="21">SUM(AI17:AM17)</f>
        <v>163.33050989838085</v>
      </c>
      <c r="AO17" s="42">
        <f t="shared" ref="AO17:AO34" si="22">AI17*AO$15*$F$6</f>
        <v>0</v>
      </c>
      <c r="AP17" s="42">
        <f t="shared" ref="AP17:AP34" si="23">AJ17*AP$15*$F$6</f>
        <v>0</v>
      </c>
      <c r="AQ17" s="42">
        <f t="shared" ref="AQ17:AQ34" si="24">AK17*AQ$15*$F$6</f>
        <v>0</v>
      </c>
      <c r="AR17" s="42">
        <f t="shared" ref="AR17:AR34" si="25">AL17*AR$15*$F$6</f>
        <v>26410543.450568184</v>
      </c>
      <c r="AS17" s="42">
        <f t="shared" ref="AS17:AS34" si="26">AM17*AS$15*$F$6</f>
        <v>0</v>
      </c>
      <c r="AT17" s="43">
        <f t="shared" ref="AT17:AT34" si="27">SUM(AO17:AS17)</f>
        <v>26410543.450568184</v>
      </c>
    </row>
    <row r="18" spans="1:46">
      <c r="A18" s="6" t="s">
        <v>4</v>
      </c>
      <c r="B18" s="6">
        <v>1</v>
      </c>
      <c r="C18" s="57">
        <f t="shared" si="3"/>
        <v>5067.8100366999997</v>
      </c>
      <c r="D18" s="68">
        <v>0.33527153730600001</v>
      </c>
      <c r="E18" s="35">
        <f t="shared" si="4"/>
        <v>0.3</v>
      </c>
      <c r="F18" s="12">
        <f>LOOKUP($B18,$A$6:$A$10,$C$6:$C$10)</f>
        <v>1.66</v>
      </c>
      <c r="G18" s="30">
        <f t="shared" si="5"/>
        <v>509.72773853375554</v>
      </c>
      <c r="H18" s="32">
        <f t="shared" si="6"/>
        <v>676.91843677282736</v>
      </c>
      <c r="I18" s="30">
        <f t="shared" si="7"/>
        <v>254.86386926687777</v>
      </c>
      <c r="J18" s="30">
        <f>G18*0.8</f>
        <v>407.78219082700446</v>
      </c>
      <c r="K18" s="30">
        <v>106.4529902</v>
      </c>
      <c r="L18" s="30">
        <v>162.74675250000001</v>
      </c>
      <c r="M18" s="30">
        <v>4798.6102940000001</v>
      </c>
      <c r="N18" s="30"/>
      <c r="O18" s="30"/>
      <c r="P18" s="32">
        <f t="shared" si="8"/>
        <v>5067.8100366999997</v>
      </c>
      <c r="Q18" s="69">
        <v>0.01</v>
      </c>
      <c r="R18" s="69">
        <v>0.05</v>
      </c>
      <c r="S18" s="69">
        <v>0.01</v>
      </c>
      <c r="T18" s="69">
        <v>0.1</v>
      </c>
      <c r="U18" s="69">
        <v>0.05</v>
      </c>
      <c r="V18" s="28"/>
      <c r="W18" s="30">
        <f t="shared" si="9"/>
        <v>10.645299020000001</v>
      </c>
      <c r="X18" s="30">
        <f t="shared" si="10"/>
        <v>81.373376250000007</v>
      </c>
      <c r="Y18" s="30">
        <f t="shared" si="11"/>
        <v>479.86102940000001</v>
      </c>
      <c r="Z18" s="30">
        <f>N18*T18*10</f>
        <v>0</v>
      </c>
      <c r="AA18" s="30">
        <f t="shared" si="13"/>
        <v>0</v>
      </c>
      <c r="AB18" s="30">
        <f t="shared" si="14"/>
        <v>571.87970467000002</v>
      </c>
      <c r="AC18" s="31">
        <f>IF(J18-(AG18+AF18+AD18)&lt;W18,J18-(AG18+AF18+AD18),W18)</f>
        <v>10.645299020000001</v>
      </c>
      <c r="AD18" s="31">
        <f>IF(J18-AF18&lt;X18,J18-AF18,X18)</f>
        <v>81.373376250000007</v>
      </c>
      <c r="AE18" s="31">
        <f>IF(J18-(AG18+AC18+AD18+AF18)&lt;Y18,J18-(AG18+AC18+AD18+AF18),Y18)</f>
        <v>315.76351555700444</v>
      </c>
      <c r="AF18" s="31">
        <f>IF(J18&lt;Z18,J18,Z18)</f>
        <v>0</v>
      </c>
      <c r="AG18" s="31">
        <f>IF(J18-(AF18+AD18)&lt;AA18,J18-(AF18+AD18),AA18)</f>
        <v>0</v>
      </c>
      <c r="AH18" s="31">
        <f t="shared" si="15"/>
        <v>407.78219082700446</v>
      </c>
      <c r="AI18" s="31">
        <f t="shared" si="16"/>
        <v>17.671196373200001</v>
      </c>
      <c r="AJ18" s="31">
        <f t="shared" si="17"/>
        <v>135.079804575</v>
      </c>
      <c r="AK18" s="31">
        <f t="shared" si="18"/>
        <v>524.16743582462732</v>
      </c>
      <c r="AL18" s="31">
        <f t="shared" si="19"/>
        <v>0</v>
      </c>
      <c r="AM18" s="31">
        <f t="shared" si="20"/>
        <v>0</v>
      </c>
      <c r="AN18" s="32">
        <f>SUM(AI18:AM18)</f>
        <v>676.91843677282736</v>
      </c>
      <c r="AO18" s="42">
        <f t="shared" si="22"/>
        <v>3884128.9628293598</v>
      </c>
      <c r="AP18" s="42">
        <f t="shared" si="23"/>
        <v>34985669.384925</v>
      </c>
      <c r="AQ18" s="42">
        <f t="shared" si="24"/>
        <v>114845085.18917584</v>
      </c>
      <c r="AR18" s="42">
        <f t="shared" si="25"/>
        <v>0</v>
      </c>
      <c r="AS18" s="42">
        <f t="shared" si="26"/>
        <v>0</v>
      </c>
      <c r="AT18" s="43">
        <f t="shared" si="27"/>
        <v>153714883.5369302</v>
      </c>
    </row>
    <row r="19" spans="1:46">
      <c r="A19" s="6" t="s">
        <v>5</v>
      </c>
      <c r="B19" s="6">
        <v>2</v>
      </c>
      <c r="C19" s="57">
        <f t="shared" si="3"/>
        <v>1644.819964286</v>
      </c>
      <c r="D19" s="68">
        <v>0.24351235340999999</v>
      </c>
      <c r="E19" s="35">
        <f t="shared" si="4"/>
        <v>0.2</v>
      </c>
      <c r="F19" s="12">
        <f t="shared" ref="F19:F34" si="28">LOOKUP($B19,$A$6:$A$10,$C$6:$C$10)</f>
        <v>1.66</v>
      </c>
      <c r="G19" s="30">
        <f t="shared" si="5"/>
        <v>80.106796087807197</v>
      </c>
      <c r="H19" s="32">
        <f t="shared" si="6"/>
        <v>106.38182520460795</v>
      </c>
      <c r="I19" s="30">
        <f t="shared" si="7"/>
        <v>40.053398043903599</v>
      </c>
      <c r="J19" s="30">
        <f t="shared" ref="J19:J34" si="29">G19*0.8</f>
        <v>64.085436870245758</v>
      </c>
      <c r="K19" s="32"/>
      <c r="L19" s="32">
        <v>300.1065706</v>
      </c>
      <c r="M19" s="32">
        <v>1339.236353</v>
      </c>
      <c r="N19" s="32"/>
      <c r="O19" s="32">
        <v>5.4770406859999996</v>
      </c>
      <c r="P19" s="32">
        <f t="shared" si="8"/>
        <v>1644.819964286</v>
      </c>
      <c r="Q19" s="69">
        <v>0.01</v>
      </c>
      <c r="R19" s="69">
        <v>0.05</v>
      </c>
      <c r="S19" s="69">
        <v>0.01</v>
      </c>
      <c r="T19" s="69">
        <v>0.1</v>
      </c>
      <c r="U19" s="69">
        <v>0.05</v>
      </c>
      <c r="V19" s="28"/>
      <c r="W19" s="30">
        <f t="shared" si="9"/>
        <v>0</v>
      </c>
      <c r="X19" s="30">
        <f t="shared" si="10"/>
        <v>150.0532853</v>
      </c>
      <c r="Y19" s="30">
        <f t="shared" si="11"/>
        <v>133.9236353</v>
      </c>
      <c r="Z19" s="30">
        <f t="shared" si="12"/>
        <v>0</v>
      </c>
      <c r="AA19" s="30">
        <f t="shared" si="13"/>
        <v>2.7385203429999998</v>
      </c>
      <c r="AB19" s="30">
        <f t="shared" si="14"/>
        <v>286.71544094299998</v>
      </c>
      <c r="AC19" s="31">
        <f t="shared" ref="AC19:AC34" si="30">IF(J19-(AG19+AF19+AD19)&lt;W19,J19-(AG19+AF19+AD19),W19)</f>
        <v>0</v>
      </c>
      <c r="AD19" s="31">
        <f t="shared" ref="AD19:AD34" si="31">IF(J19-AF19&lt;X19,J19-AF19,X19)</f>
        <v>64.085436870245758</v>
      </c>
      <c r="AE19" s="31">
        <f t="shared" ref="AE19:AE34" si="32">IF(J19-(AG19+AC19+AD19+AF19)&lt;Y19,J19-(AG19+AC19+AD19+AF19),Y19)</f>
        <v>0</v>
      </c>
      <c r="AF19" s="31">
        <f t="shared" ref="AF19:AF34" si="33">IF(J19&lt;Z19,J19,Z19)</f>
        <v>0</v>
      </c>
      <c r="AG19" s="31">
        <f t="shared" ref="AG19:AG34" si="34">IF(J19-(AF19+AD19)&lt;AA19,J19-(AF19+AD19),AA19)</f>
        <v>0</v>
      </c>
      <c r="AH19" s="31">
        <f t="shared" si="15"/>
        <v>64.085436870245758</v>
      </c>
      <c r="AI19" s="31">
        <f t="shared" si="16"/>
        <v>0</v>
      </c>
      <c r="AJ19" s="31">
        <f t="shared" si="17"/>
        <v>106.38182520460795</v>
      </c>
      <c r="AK19" s="31">
        <f t="shared" si="18"/>
        <v>0</v>
      </c>
      <c r="AL19" s="31">
        <f t="shared" si="19"/>
        <v>0</v>
      </c>
      <c r="AM19" s="31">
        <f t="shared" si="20"/>
        <v>0</v>
      </c>
      <c r="AN19" s="32">
        <f t="shared" ref="AN19:AN34" si="35">SUM(AI19:AM19)</f>
        <v>106.38182520460795</v>
      </c>
      <c r="AO19" s="42">
        <f t="shared" si="22"/>
        <v>0</v>
      </c>
      <c r="AP19" s="42">
        <f t="shared" si="23"/>
        <v>27552892.727993455</v>
      </c>
      <c r="AQ19" s="42">
        <f t="shared" si="24"/>
        <v>0</v>
      </c>
      <c r="AR19" s="42">
        <f t="shared" si="25"/>
        <v>0</v>
      </c>
      <c r="AS19" s="42">
        <f t="shared" si="26"/>
        <v>0</v>
      </c>
      <c r="AT19" s="43">
        <f t="shared" si="27"/>
        <v>27552892.727993455</v>
      </c>
    </row>
    <row r="20" spans="1:46">
      <c r="A20" s="6" t="s">
        <v>6</v>
      </c>
      <c r="B20" s="6">
        <v>2</v>
      </c>
      <c r="C20" s="57">
        <f t="shared" si="3"/>
        <v>2377.5957985</v>
      </c>
      <c r="D20" s="68">
        <v>0.49781507637200001</v>
      </c>
      <c r="E20" s="35">
        <f t="shared" si="4"/>
        <v>0.2</v>
      </c>
      <c r="F20" s="12">
        <f t="shared" si="28"/>
        <v>1.66</v>
      </c>
      <c r="G20" s="30">
        <f t="shared" si="5"/>
        <v>236.7206068024048</v>
      </c>
      <c r="H20" s="32">
        <f t="shared" si="6"/>
        <v>314.36496583359354</v>
      </c>
      <c r="I20" s="30">
        <f t="shared" si="7"/>
        <v>118.3603034012024</v>
      </c>
      <c r="J20" s="30">
        <f t="shared" si="29"/>
        <v>189.37648544192385</v>
      </c>
      <c r="K20" s="32"/>
      <c r="L20" s="32">
        <v>327.45990990000001</v>
      </c>
      <c r="M20" s="32">
        <v>1601.31025</v>
      </c>
      <c r="N20" s="32">
        <v>448.82563859999999</v>
      </c>
      <c r="O20" s="32"/>
      <c r="P20" s="32">
        <f t="shared" si="8"/>
        <v>2377.5957985</v>
      </c>
      <c r="Q20" s="69">
        <v>0.01</v>
      </c>
      <c r="R20" s="69">
        <v>0.05</v>
      </c>
      <c r="S20" s="69">
        <v>0.01</v>
      </c>
      <c r="T20" s="69">
        <v>0.1</v>
      </c>
      <c r="U20" s="69">
        <v>0.05</v>
      </c>
      <c r="V20" s="28"/>
      <c r="W20" s="30">
        <f t="shared" si="9"/>
        <v>0</v>
      </c>
      <c r="X20" s="30">
        <f t="shared" si="10"/>
        <v>163.72995495000001</v>
      </c>
      <c r="Y20" s="30">
        <f t="shared" si="11"/>
        <v>160.13102499999999</v>
      </c>
      <c r="Z20" s="30">
        <f t="shared" si="12"/>
        <v>448.82563860000005</v>
      </c>
      <c r="AA20" s="30">
        <f t="shared" si="13"/>
        <v>0</v>
      </c>
      <c r="AB20" s="30">
        <f t="shared" si="14"/>
        <v>772.68661855000005</v>
      </c>
      <c r="AC20" s="31">
        <f t="shared" si="30"/>
        <v>0</v>
      </c>
      <c r="AD20" s="31">
        <f t="shared" si="31"/>
        <v>0</v>
      </c>
      <c r="AE20" s="31">
        <f t="shared" si="32"/>
        <v>0</v>
      </c>
      <c r="AF20" s="31">
        <f t="shared" si="33"/>
        <v>189.37648544192385</v>
      </c>
      <c r="AG20" s="31">
        <f t="shared" si="34"/>
        <v>0</v>
      </c>
      <c r="AH20" s="31">
        <f t="shared" ref="AH20:AH34" si="36">SUM(AC20:AG20)</f>
        <v>189.37648544192385</v>
      </c>
      <c r="AI20" s="31">
        <f t="shared" ref="AI20:AI34" si="37">AC20*$F20</f>
        <v>0</v>
      </c>
      <c r="AJ20" s="31">
        <f t="shared" ref="AJ20:AJ34" si="38">AD20*$F20</f>
        <v>0</v>
      </c>
      <c r="AK20" s="31">
        <f t="shared" ref="AK20:AK34" si="39">AE20*$F20</f>
        <v>0</v>
      </c>
      <c r="AL20" s="31">
        <f t="shared" ref="AL20:AL34" si="40">AF20*$F20</f>
        <v>314.36496583359354</v>
      </c>
      <c r="AM20" s="31">
        <f t="shared" ref="AM20:AM34" si="41">AG20*$F20</f>
        <v>0</v>
      </c>
      <c r="AN20" s="32">
        <f t="shared" si="35"/>
        <v>314.36496583359354</v>
      </c>
      <c r="AO20" s="42">
        <f t="shared" si="22"/>
        <v>0</v>
      </c>
      <c r="AP20" s="42">
        <f t="shared" si="23"/>
        <v>0</v>
      </c>
      <c r="AQ20" s="42">
        <f t="shared" si="24"/>
        <v>0</v>
      </c>
      <c r="AR20" s="42">
        <f t="shared" si="25"/>
        <v>50832814.975292079</v>
      </c>
      <c r="AS20" s="42">
        <f t="shared" si="26"/>
        <v>0</v>
      </c>
      <c r="AT20" s="43">
        <f t="shared" si="27"/>
        <v>50832814.975292079</v>
      </c>
    </row>
    <row r="21" spans="1:46">
      <c r="A21" s="6" t="s">
        <v>7</v>
      </c>
      <c r="B21" s="6">
        <v>2</v>
      </c>
      <c r="C21" s="57">
        <f t="shared" si="3"/>
        <v>2711.2740696000001</v>
      </c>
      <c r="D21" s="68">
        <v>0.43289908941999999</v>
      </c>
      <c r="E21" s="35">
        <f t="shared" si="4"/>
        <v>0.2</v>
      </c>
      <c r="F21" s="12">
        <f t="shared" si="28"/>
        <v>1.66</v>
      </c>
      <c r="G21" s="30">
        <f t="shared" si="5"/>
        <v>234.74161517957955</v>
      </c>
      <c r="H21" s="32">
        <f t="shared" si="6"/>
        <v>311.73686495848165</v>
      </c>
      <c r="I21" s="30">
        <f t="shared" si="7"/>
        <v>117.37080758978978</v>
      </c>
      <c r="J21" s="30">
        <f t="shared" si="29"/>
        <v>187.79329214366365</v>
      </c>
      <c r="K21" s="32"/>
      <c r="L21" s="32">
        <v>456.37684039999999</v>
      </c>
      <c r="M21" s="32">
        <v>1373.8225199999999</v>
      </c>
      <c r="N21" s="32">
        <v>150.8193895</v>
      </c>
      <c r="O21" s="32">
        <v>730.25531969999997</v>
      </c>
      <c r="P21" s="32">
        <f t="shared" si="8"/>
        <v>2711.2740696000001</v>
      </c>
      <c r="Q21" s="69">
        <v>0.01</v>
      </c>
      <c r="R21" s="69">
        <v>0.05</v>
      </c>
      <c r="S21" s="69">
        <v>0.01</v>
      </c>
      <c r="T21" s="69">
        <v>0.1</v>
      </c>
      <c r="U21" s="69">
        <v>0.05</v>
      </c>
      <c r="V21" s="28"/>
      <c r="W21" s="30">
        <f t="shared" si="9"/>
        <v>0</v>
      </c>
      <c r="X21" s="30">
        <f t="shared" si="10"/>
        <v>228.18842020000002</v>
      </c>
      <c r="Y21" s="30">
        <f t="shared" si="11"/>
        <v>137.38225199999999</v>
      </c>
      <c r="Z21" s="30">
        <f t="shared" si="12"/>
        <v>150.8193895</v>
      </c>
      <c r="AA21" s="30">
        <f t="shared" si="13"/>
        <v>365.12765984999999</v>
      </c>
      <c r="AB21" s="30">
        <f t="shared" si="14"/>
        <v>881.51772154999992</v>
      </c>
      <c r="AC21" s="31">
        <f t="shared" si="30"/>
        <v>0</v>
      </c>
      <c r="AD21" s="31">
        <f t="shared" si="31"/>
        <v>36.973902643663649</v>
      </c>
      <c r="AE21" s="31">
        <f t="shared" si="32"/>
        <v>0</v>
      </c>
      <c r="AF21" s="31">
        <f t="shared" si="33"/>
        <v>150.8193895</v>
      </c>
      <c r="AG21" s="31">
        <f t="shared" si="34"/>
        <v>0</v>
      </c>
      <c r="AH21" s="31">
        <f t="shared" si="36"/>
        <v>187.79329214366365</v>
      </c>
      <c r="AI21" s="31">
        <f t="shared" si="37"/>
        <v>0</v>
      </c>
      <c r="AJ21" s="31">
        <f t="shared" si="38"/>
        <v>61.376678388481658</v>
      </c>
      <c r="AK21" s="31">
        <f t="shared" si="39"/>
        <v>0</v>
      </c>
      <c r="AL21" s="31">
        <f t="shared" si="40"/>
        <v>250.36018657</v>
      </c>
      <c r="AM21" s="31">
        <f t="shared" si="41"/>
        <v>0</v>
      </c>
      <c r="AN21" s="32">
        <f t="shared" si="35"/>
        <v>311.73686495848165</v>
      </c>
      <c r="AO21" s="42">
        <f t="shared" si="22"/>
        <v>0</v>
      </c>
      <c r="AP21" s="42">
        <f t="shared" si="23"/>
        <v>15896559.702616747</v>
      </c>
      <c r="AQ21" s="42">
        <f t="shared" si="24"/>
        <v>0</v>
      </c>
      <c r="AR21" s="42">
        <f t="shared" si="25"/>
        <v>40483242.168368995</v>
      </c>
      <c r="AS21" s="42">
        <f t="shared" si="26"/>
        <v>0</v>
      </c>
      <c r="AT21" s="43">
        <f t="shared" si="27"/>
        <v>56379801.870985746</v>
      </c>
    </row>
    <row r="22" spans="1:46">
      <c r="A22" s="6" t="s">
        <v>8</v>
      </c>
      <c r="B22" s="6">
        <v>2</v>
      </c>
      <c r="C22" s="57">
        <f t="shared" si="3"/>
        <v>1604.10790673</v>
      </c>
      <c r="D22" s="68">
        <v>0.65590984944599995</v>
      </c>
      <c r="E22" s="35">
        <f t="shared" si="4"/>
        <v>0.2</v>
      </c>
      <c r="F22" s="12">
        <f t="shared" si="28"/>
        <v>1.66</v>
      </c>
      <c r="G22" s="30">
        <f t="shared" si="5"/>
        <v>210.43003511968251</v>
      </c>
      <c r="H22" s="32">
        <f t="shared" si="6"/>
        <v>279.45108663893836</v>
      </c>
      <c r="I22" s="30">
        <f t="shared" si="7"/>
        <v>105.21501755984126</v>
      </c>
      <c r="J22" s="30">
        <f t="shared" si="29"/>
        <v>168.34402809574601</v>
      </c>
      <c r="K22" s="32"/>
      <c r="L22" s="32">
        <v>103.86595079999999</v>
      </c>
      <c r="M22" s="32">
        <v>254.64102980000001</v>
      </c>
      <c r="N22" s="32">
        <v>1244.40498</v>
      </c>
      <c r="O22" s="32">
        <v>1.1959461300000001</v>
      </c>
      <c r="P22" s="32">
        <f t="shared" si="8"/>
        <v>1604.10790673</v>
      </c>
      <c r="Q22" s="69">
        <v>0.01</v>
      </c>
      <c r="R22" s="69">
        <v>0.05</v>
      </c>
      <c r="S22" s="69">
        <v>0.01</v>
      </c>
      <c r="T22" s="69">
        <v>0.1</v>
      </c>
      <c r="U22" s="69">
        <v>0.05</v>
      </c>
      <c r="V22" s="28"/>
      <c r="W22" s="30">
        <f t="shared" si="9"/>
        <v>0</v>
      </c>
      <c r="X22" s="30">
        <f t="shared" si="10"/>
        <v>51.932975399999997</v>
      </c>
      <c r="Y22" s="30">
        <f t="shared" si="11"/>
        <v>25.46410298</v>
      </c>
      <c r="Z22" s="30">
        <f t="shared" si="12"/>
        <v>1244.40498</v>
      </c>
      <c r="AA22" s="30">
        <f t="shared" si="13"/>
        <v>0.59797306500000014</v>
      </c>
      <c r="AB22" s="30">
        <f t="shared" si="14"/>
        <v>1322.400031445</v>
      </c>
      <c r="AC22" s="31">
        <f t="shared" si="30"/>
        <v>0</v>
      </c>
      <c r="AD22" s="31">
        <f t="shared" si="31"/>
        <v>0</v>
      </c>
      <c r="AE22" s="31">
        <f t="shared" si="32"/>
        <v>0</v>
      </c>
      <c r="AF22" s="31">
        <f t="shared" si="33"/>
        <v>168.34402809574601</v>
      </c>
      <c r="AG22" s="31">
        <f t="shared" si="34"/>
        <v>0</v>
      </c>
      <c r="AH22" s="31">
        <f t="shared" si="36"/>
        <v>168.34402809574601</v>
      </c>
      <c r="AI22" s="31">
        <f t="shared" si="37"/>
        <v>0</v>
      </c>
      <c r="AJ22" s="31">
        <f t="shared" si="38"/>
        <v>0</v>
      </c>
      <c r="AK22" s="31">
        <f t="shared" si="39"/>
        <v>0</v>
      </c>
      <c r="AL22" s="31">
        <f t="shared" si="40"/>
        <v>279.45108663893836</v>
      </c>
      <c r="AM22" s="31">
        <f t="shared" si="41"/>
        <v>0</v>
      </c>
      <c r="AN22" s="32">
        <f t="shared" si="35"/>
        <v>279.45108663893836</v>
      </c>
      <c r="AO22" s="42">
        <f t="shared" si="22"/>
        <v>0</v>
      </c>
      <c r="AP22" s="42">
        <f t="shared" si="23"/>
        <v>0</v>
      </c>
      <c r="AQ22" s="42">
        <f t="shared" si="24"/>
        <v>0</v>
      </c>
      <c r="AR22" s="42">
        <f t="shared" si="25"/>
        <v>45187240.709516332</v>
      </c>
      <c r="AS22" s="42">
        <f t="shared" si="26"/>
        <v>0</v>
      </c>
      <c r="AT22" s="43">
        <f t="shared" si="27"/>
        <v>45187240.709516332</v>
      </c>
    </row>
    <row r="23" spans="1:46">
      <c r="A23" s="6" t="s">
        <v>9</v>
      </c>
      <c r="B23" s="6">
        <v>3</v>
      </c>
      <c r="C23" s="57">
        <f t="shared" si="3"/>
        <v>768.16502700000001</v>
      </c>
      <c r="D23" s="68">
        <v>0.746092267295</v>
      </c>
      <c r="E23" s="35">
        <f t="shared" si="4"/>
        <v>0.15</v>
      </c>
      <c r="F23" s="12">
        <f t="shared" si="28"/>
        <v>1.66</v>
      </c>
      <c r="G23" s="30">
        <f t="shared" si="5"/>
        <v>85.968297997673233</v>
      </c>
      <c r="H23" s="32">
        <f t="shared" si="6"/>
        <v>114.16589974091006</v>
      </c>
      <c r="I23" s="30">
        <f t="shared" si="7"/>
        <v>42.984148998836616</v>
      </c>
      <c r="J23" s="30">
        <f t="shared" si="29"/>
        <v>68.774638398138592</v>
      </c>
      <c r="K23" s="32"/>
      <c r="L23" s="32"/>
      <c r="M23" s="32">
        <v>227.0536333</v>
      </c>
      <c r="N23" s="32"/>
      <c r="O23" s="32">
        <v>541.11139370000001</v>
      </c>
      <c r="P23" s="32">
        <f t="shared" si="8"/>
        <v>768.16502700000001</v>
      </c>
      <c r="Q23" s="69">
        <v>0.01</v>
      </c>
      <c r="R23" s="69">
        <v>0.05</v>
      </c>
      <c r="S23" s="69">
        <v>0.01</v>
      </c>
      <c r="T23" s="69">
        <v>0.1</v>
      </c>
      <c r="U23" s="69">
        <v>0.05</v>
      </c>
      <c r="V23" s="28"/>
      <c r="W23" s="30">
        <f t="shared" si="9"/>
        <v>0</v>
      </c>
      <c r="X23" s="30">
        <f t="shared" si="10"/>
        <v>0</v>
      </c>
      <c r="Y23" s="30">
        <f t="shared" si="11"/>
        <v>22.705363329999997</v>
      </c>
      <c r="Z23" s="30">
        <f t="shared" si="12"/>
        <v>0</v>
      </c>
      <c r="AA23" s="30">
        <f t="shared" si="13"/>
        <v>270.55569685</v>
      </c>
      <c r="AB23" s="30">
        <f t="shared" si="14"/>
        <v>293.26106018000002</v>
      </c>
      <c r="AC23" s="31">
        <f t="shared" si="30"/>
        <v>0</v>
      </c>
      <c r="AD23" s="31">
        <f t="shared" si="31"/>
        <v>0</v>
      </c>
      <c r="AE23" s="31">
        <f t="shared" si="32"/>
        <v>0</v>
      </c>
      <c r="AF23" s="31">
        <f t="shared" si="33"/>
        <v>0</v>
      </c>
      <c r="AG23" s="31">
        <f t="shared" si="34"/>
        <v>68.774638398138592</v>
      </c>
      <c r="AH23" s="31">
        <f t="shared" si="36"/>
        <v>68.774638398138592</v>
      </c>
      <c r="AI23" s="31">
        <f t="shared" si="37"/>
        <v>0</v>
      </c>
      <c r="AJ23" s="31">
        <f t="shared" si="38"/>
        <v>0</v>
      </c>
      <c r="AK23" s="31">
        <f t="shared" si="39"/>
        <v>0</v>
      </c>
      <c r="AL23" s="31">
        <f t="shared" si="40"/>
        <v>0</v>
      </c>
      <c r="AM23" s="31">
        <f t="shared" si="41"/>
        <v>114.16589974091006</v>
      </c>
      <c r="AN23" s="32">
        <f t="shared" si="35"/>
        <v>114.16589974091006</v>
      </c>
      <c r="AO23" s="42">
        <f t="shared" si="22"/>
        <v>0</v>
      </c>
      <c r="AP23" s="42">
        <f t="shared" si="23"/>
        <v>0</v>
      </c>
      <c r="AQ23" s="42">
        <f t="shared" si="24"/>
        <v>0</v>
      </c>
      <c r="AR23" s="42">
        <f t="shared" si="25"/>
        <v>0</v>
      </c>
      <c r="AS23" s="42">
        <f t="shared" si="26"/>
        <v>8391193.6309568901</v>
      </c>
      <c r="AT23" s="43">
        <f t="shared" si="27"/>
        <v>8391193.6309568901</v>
      </c>
    </row>
    <row r="24" spans="1:46">
      <c r="A24" s="6" t="s">
        <v>10</v>
      </c>
      <c r="B24" s="6">
        <v>3</v>
      </c>
      <c r="C24" s="57">
        <f t="shared" si="3"/>
        <v>1575.1129694000001</v>
      </c>
      <c r="D24" s="68">
        <v>0.62520237583799998</v>
      </c>
      <c r="E24" s="35">
        <f t="shared" si="4"/>
        <v>0.15</v>
      </c>
      <c r="F24" s="12">
        <f t="shared" si="28"/>
        <v>1.66</v>
      </c>
      <c r="G24" s="30">
        <f t="shared" si="5"/>
        <v>147.71465560231906</v>
      </c>
      <c r="H24" s="32">
        <f t="shared" si="6"/>
        <v>196.16506263987969</v>
      </c>
      <c r="I24" s="30">
        <f t="shared" si="7"/>
        <v>73.857327801159528</v>
      </c>
      <c r="J24" s="30">
        <f t="shared" si="29"/>
        <v>118.17172448185525</v>
      </c>
      <c r="K24" s="32"/>
      <c r="L24" s="32"/>
      <c r="M24" s="32">
        <v>1112.188995</v>
      </c>
      <c r="N24" s="32">
        <v>165.70796680000001</v>
      </c>
      <c r="O24" s="32">
        <v>297.21600760000001</v>
      </c>
      <c r="P24" s="32">
        <f t="shared" si="8"/>
        <v>1575.1129694000001</v>
      </c>
      <c r="Q24" s="69">
        <v>0.01</v>
      </c>
      <c r="R24" s="69">
        <v>0.05</v>
      </c>
      <c r="S24" s="69">
        <v>0.01</v>
      </c>
      <c r="T24" s="69">
        <v>0.1</v>
      </c>
      <c r="U24" s="69">
        <v>0.05</v>
      </c>
      <c r="V24" s="28"/>
      <c r="W24" s="30">
        <f t="shared" si="9"/>
        <v>0</v>
      </c>
      <c r="X24" s="30">
        <f t="shared" si="10"/>
        <v>0</v>
      </c>
      <c r="Y24" s="30">
        <f t="shared" si="11"/>
        <v>111.21889949999999</v>
      </c>
      <c r="Z24" s="30">
        <f t="shared" si="12"/>
        <v>165.70796680000001</v>
      </c>
      <c r="AA24" s="30">
        <f t="shared" si="13"/>
        <v>148.60800380000001</v>
      </c>
      <c r="AB24" s="30">
        <f t="shared" si="14"/>
        <v>425.53487010000003</v>
      </c>
      <c r="AC24" s="31">
        <f t="shared" si="30"/>
        <v>0</v>
      </c>
      <c r="AD24" s="31">
        <f t="shared" si="31"/>
        <v>0</v>
      </c>
      <c r="AE24" s="31">
        <f t="shared" si="32"/>
        <v>0</v>
      </c>
      <c r="AF24" s="31">
        <f t="shared" si="33"/>
        <v>118.17172448185525</v>
      </c>
      <c r="AG24" s="31">
        <f t="shared" si="34"/>
        <v>0</v>
      </c>
      <c r="AH24" s="31">
        <f t="shared" si="36"/>
        <v>118.17172448185525</v>
      </c>
      <c r="AI24" s="31">
        <f t="shared" si="37"/>
        <v>0</v>
      </c>
      <c r="AJ24" s="31">
        <f t="shared" si="38"/>
        <v>0</v>
      </c>
      <c r="AK24" s="31">
        <f t="shared" si="39"/>
        <v>0</v>
      </c>
      <c r="AL24" s="31">
        <f t="shared" si="40"/>
        <v>196.16506263987969</v>
      </c>
      <c r="AM24" s="31">
        <f t="shared" si="41"/>
        <v>0</v>
      </c>
      <c r="AN24" s="32">
        <f t="shared" si="35"/>
        <v>196.16506263987969</v>
      </c>
      <c r="AO24" s="42">
        <f t="shared" si="22"/>
        <v>0</v>
      </c>
      <c r="AP24" s="42">
        <f t="shared" si="23"/>
        <v>0</v>
      </c>
      <c r="AQ24" s="42">
        <f t="shared" si="24"/>
        <v>0</v>
      </c>
      <c r="AR24" s="42">
        <f t="shared" si="25"/>
        <v>31719890.628868543</v>
      </c>
      <c r="AS24" s="42">
        <f t="shared" si="26"/>
        <v>0</v>
      </c>
      <c r="AT24" s="43">
        <f t="shared" si="27"/>
        <v>31719890.628868543</v>
      </c>
    </row>
    <row r="25" spans="1:46">
      <c r="A25" s="6" t="s">
        <v>11</v>
      </c>
      <c r="B25" s="6">
        <v>3</v>
      </c>
      <c r="C25" s="57">
        <f t="shared" si="3"/>
        <v>2833.2889324999996</v>
      </c>
      <c r="D25" s="68">
        <v>0.45109690049200002</v>
      </c>
      <c r="E25" s="35">
        <f t="shared" si="4"/>
        <v>0.15</v>
      </c>
      <c r="F25" s="12">
        <f t="shared" si="28"/>
        <v>1.66</v>
      </c>
      <c r="G25" s="30">
        <f t="shared" si="5"/>
        <v>191.71317834735558</v>
      </c>
      <c r="H25" s="32">
        <f t="shared" si="6"/>
        <v>254.59510084528819</v>
      </c>
      <c r="I25" s="30">
        <f t="shared" si="7"/>
        <v>95.85658917367779</v>
      </c>
      <c r="J25" s="30">
        <f t="shared" si="29"/>
        <v>153.37054267788446</v>
      </c>
      <c r="K25" s="32"/>
      <c r="L25" s="32"/>
      <c r="M25" s="32">
        <v>2174.0149299999998</v>
      </c>
      <c r="N25" s="32"/>
      <c r="O25" s="32">
        <v>659.27400250000005</v>
      </c>
      <c r="P25" s="32">
        <f t="shared" si="8"/>
        <v>2833.2889324999996</v>
      </c>
      <c r="Q25" s="69">
        <v>0.01</v>
      </c>
      <c r="R25" s="69">
        <v>0.05</v>
      </c>
      <c r="S25" s="69">
        <v>0.01</v>
      </c>
      <c r="T25" s="69">
        <v>0.1</v>
      </c>
      <c r="U25" s="69">
        <v>0.05</v>
      </c>
      <c r="V25" s="28"/>
      <c r="W25" s="30">
        <f t="shared" si="9"/>
        <v>0</v>
      </c>
      <c r="X25" s="30">
        <f t="shared" si="10"/>
        <v>0</v>
      </c>
      <c r="Y25" s="30">
        <f t="shared" si="11"/>
        <v>217.40149299999999</v>
      </c>
      <c r="Z25" s="30">
        <f t="shared" si="12"/>
        <v>0</v>
      </c>
      <c r="AA25" s="30">
        <f t="shared" si="13"/>
        <v>329.63700125000003</v>
      </c>
      <c r="AB25" s="30">
        <f t="shared" si="14"/>
        <v>547.03849424999999</v>
      </c>
      <c r="AC25" s="31">
        <f t="shared" si="30"/>
        <v>0</v>
      </c>
      <c r="AD25" s="31">
        <f t="shared" si="31"/>
        <v>0</v>
      </c>
      <c r="AE25" s="31">
        <f t="shared" si="32"/>
        <v>0</v>
      </c>
      <c r="AF25" s="31">
        <f t="shared" si="33"/>
        <v>0</v>
      </c>
      <c r="AG25" s="31">
        <f t="shared" si="34"/>
        <v>153.37054267788446</v>
      </c>
      <c r="AH25" s="31">
        <f t="shared" si="36"/>
        <v>153.37054267788446</v>
      </c>
      <c r="AI25" s="31">
        <f t="shared" si="37"/>
        <v>0</v>
      </c>
      <c r="AJ25" s="31">
        <f t="shared" si="38"/>
        <v>0</v>
      </c>
      <c r="AK25" s="31">
        <f t="shared" si="39"/>
        <v>0</v>
      </c>
      <c r="AL25" s="31">
        <f t="shared" si="40"/>
        <v>0</v>
      </c>
      <c r="AM25" s="31">
        <f t="shared" si="41"/>
        <v>254.59510084528819</v>
      </c>
      <c r="AN25" s="32">
        <f t="shared" si="35"/>
        <v>254.59510084528819</v>
      </c>
      <c r="AO25" s="42">
        <f t="shared" si="22"/>
        <v>0</v>
      </c>
      <c r="AP25" s="42">
        <f t="shared" si="23"/>
        <v>0</v>
      </c>
      <c r="AQ25" s="42">
        <f t="shared" si="24"/>
        <v>0</v>
      </c>
      <c r="AR25" s="42">
        <f t="shared" si="25"/>
        <v>0</v>
      </c>
      <c r="AS25" s="42">
        <f t="shared" si="26"/>
        <v>18712739.912128683</v>
      </c>
      <c r="AT25" s="43">
        <f t="shared" si="27"/>
        <v>18712739.912128683</v>
      </c>
    </row>
    <row r="26" spans="1:46">
      <c r="A26" s="6" t="s">
        <v>12</v>
      </c>
      <c r="B26" s="6">
        <v>3</v>
      </c>
      <c r="C26" s="57">
        <f t="shared" si="3"/>
        <v>6468.3618937000001</v>
      </c>
      <c r="D26" s="68">
        <v>0.107365885954</v>
      </c>
      <c r="E26" s="35">
        <f t="shared" si="4"/>
        <v>0.15</v>
      </c>
      <c r="F26" s="12">
        <f t="shared" si="28"/>
        <v>1.66</v>
      </c>
      <c r="G26" s="30">
        <f t="shared" si="5"/>
        <v>104.17221080822905</v>
      </c>
      <c r="H26" s="32">
        <f t="shared" si="6"/>
        <v>138.34069595332818</v>
      </c>
      <c r="I26" s="30">
        <f t="shared" si="7"/>
        <v>52.086105404114527</v>
      </c>
      <c r="J26" s="30">
        <f t="shared" si="29"/>
        <v>83.337768646583243</v>
      </c>
      <c r="K26" s="32">
        <v>220.289198</v>
      </c>
      <c r="L26" s="32">
        <v>174.8634127</v>
      </c>
      <c r="M26" s="32">
        <v>6073.2092830000001</v>
      </c>
      <c r="N26" s="32"/>
      <c r="O26" s="32"/>
      <c r="P26" s="32">
        <f t="shared" si="8"/>
        <v>6468.3618937000001</v>
      </c>
      <c r="Q26" s="69">
        <v>0.01</v>
      </c>
      <c r="R26" s="69">
        <v>0.05</v>
      </c>
      <c r="S26" s="69">
        <v>0.01</v>
      </c>
      <c r="T26" s="69">
        <v>0.1</v>
      </c>
      <c r="U26" s="69">
        <v>0.05</v>
      </c>
      <c r="V26" s="28"/>
      <c r="W26" s="30">
        <f t="shared" si="9"/>
        <v>22.028919800000001</v>
      </c>
      <c r="X26" s="30">
        <f t="shared" si="10"/>
        <v>87.431706349999999</v>
      </c>
      <c r="Y26" s="30">
        <f t="shared" si="11"/>
        <v>607.32092829999999</v>
      </c>
      <c r="Z26" s="30">
        <f t="shared" si="12"/>
        <v>0</v>
      </c>
      <c r="AA26" s="30">
        <f t="shared" si="13"/>
        <v>0</v>
      </c>
      <c r="AB26" s="30">
        <f t="shared" si="14"/>
        <v>716.78155444999993</v>
      </c>
      <c r="AC26" s="31">
        <f t="shared" si="30"/>
        <v>0</v>
      </c>
      <c r="AD26" s="31">
        <f t="shared" si="31"/>
        <v>83.337768646583243</v>
      </c>
      <c r="AE26" s="31">
        <f t="shared" si="32"/>
        <v>0</v>
      </c>
      <c r="AF26" s="31">
        <f t="shared" si="33"/>
        <v>0</v>
      </c>
      <c r="AG26" s="31">
        <f t="shared" si="34"/>
        <v>0</v>
      </c>
      <c r="AH26" s="31">
        <f t="shared" si="36"/>
        <v>83.337768646583243</v>
      </c>
      <c r="AI26" s="31">
        <f t="shared" si="37"/>
        <v>0</v>
      </c>
      <c r="AJ26" s="31">
        <f t="shared" si="38"/>
        <v>138.34069595332818</v>
      </c>
      <c r="AK26" s="31">
        <f t="shared" si="39"/>
        <v>0</v>
      </c>
      <c r="AL26" s="31">
        <f t="shared" si="40"/>
        <v>0</v>
      </c>
      <c r="AM26" s="31">
        <f t="shared" si="41"/>
        <v>0</v>
      </c>
      <c r="AN26" s="32">
        <f t="shared" si="35"/>
        <v>138.34069595332818</v>
      </c>
      <c r="AO26" s="42">
        <f t="shared" si="22"/>
        <v>0</v>
      </c>
      <c r="AP26" s="42">
        <f t="shared" si="23"/>
        <v>35830240.251911998</v>
      </c>
      <c r="AQ26" s="42">
        <f t="shared" si="24"/>
        <v>0</v>
      </c>
      <c r="AR26" s="42">
        <f t="shared" si="25"/>
        <v>0</v>
      </c>
      <c r="AS26" s="42">
        <f t="shared" si="26"/>
        <v>0</v>
      </c>
      <c r="AT26" s="43">
        <f t="shared" si="27"/>
        <v>35830240.251911998</v>
      </c>
    </row>
    <row r="27" spans="1:46">
      <c r="A27" s="6" t="s">
        <v>13</v>
      </c>
      <c r="B27" s="6">
        <v>4</v>
      </c>
      <c r="C27" s="57">
        <f t="shared" si="3"/>
        <v>1425.8066137000001</v>
      </c>
      <c r="D27" s="68">
        <v>0.56388127168900004</v>
      </c>
      <c r="E27" s="35">
        <f t="shared" si="4"/>
        <v>0.1</v>
      </c>
      <c r="F27" s="12">
        <f t="shared" si="28"/>
        <v>1.66</v>
      </c>
      <c r="G27" s="30">
        <f t="shared" si="5"/>
        <v>80.39856465157429</v>
      </c>
      <c r="H27" s="32">
        <f t="shared" si="6"/>
        <v>106.76929385729066</v>
      </c>
      <c r="I27" s="30">
        <f t="shared" si="7"/>
        <v>40.199282325787145</v>
      </c>
      <c r="J27" s="30">
        <f t="shared" si="29"/>
        <v>64.318851721259435</v>
      </c>
      <c r="K27" s="32"/>
      <c r="L27" s="32"/>
      <c r="M27" s="32">
        <v>747.27613899999994</v>
      </c>
      <c r="N27" s="32"/>
      <c r="O27" s="32">
        <v>678.53047470000001</v>
      </c>
      <c r="P27" s="32">
        <f t="shared" si="8"/>
        <v>1425.8066137000001</v>
      </c>
      <c r="Q27" s="69">
        <v>0.01</v>
      </c>
      <c r="R27" s="69">
        <v>0.05</v>
      </c>
      <c r="S27" s="69">
        <v>0.01</v>
      </c>
      <c r="T27" s="69">
        <v>0.1</v>
      </c>
      <c r="U27" s="69">
        <v>0.05</v>
      </c>
      <c r="V27" s="28"/>
      <c r="W27" s="30">
        <f t="shared" si="9"/>
        <v>0</v>
      </c>
      <c r="X27" s="30">
        <f t="shared" si="10"/>
        <v>0</v>
      </c>
      <c r="Y27" s="30">
        <f t="shared" si="11"/>
        <v>74.727613899999994</v>
      </c>
      <c r="Z27" s="30">
        <f t="shared" si="12"/>
        <v>0</v>
      </c>
      <c r="AA27" s="30">
        <f t="shared" si="13"/>
        <v>339.26523735000001</v>
      </c>
      <c r="AB27" s="30">
        <f t="shared" si="14"/>
        <v>413.99285125</v>
      </c>
      <c r="AC27" s="31">
        <f t="shared" si="30"/>
        <v>0</v>
      </c>
      <c r="AD27" s="31">
        <f t="shared" si="31"/>
        <v>0</v>
      </c>
      <c r="AE27" s="31">
        <f t="shared" si="32"/>
        <v>0</v>
      </c>
      <c r="AF27" s="31">
        <f t="shared" si="33"/>
        <v>0</v>
      </c>
      <c r="AG27" s="31">
        <f t="shared" si="34"/>
        <v>64.318851721259435</v>
      </c>
      <c r="AH27" s="31">
        <f t="shared" si="36"/>
        <v>64.318851721259435</v>
      </c>
      <c r="AI27" s="31">
        <f t="shared" si="37"/>
        <v>0</v>
      </c>
      <c r="AJ27" s="31">
        <f t="shared" si="38"/>
        <v>0</v>
      </c>
      <c r="AK27" s="31">
        <f t="shared" si="39"/>
        <v>0</v>
      </c>
      <c r="AL27" s="31">
        <f t="shared" si="40"/>
        <v>0</v>
      </c>
      <c r="AM27" s="31">
        <f t="shared" si="41"/>
        <v>106.76929385729066</v>
      </c>
      <c r="AN27" s="32">
        <f t="shared" si="35"/>
        <v>106.76929385729066</v>
      </c>
      <c r="AO27" s="42">
        <f t="shared" si="22"/>
        <v>0</v>
      </c>
      <c r="AP27" s="42">
        <f t="shared" si="23"/>
        <v>0</v>
      </c>
      <c r="AQ27" s="42">
        <f t="shared" si="24"/>
        <v>0</v>
      </c>
      <c r="AR27" s="42">
        <f t="shared" si="25"/>
        <v>0</v>
      </c>
      <c r="AS27" s="42">
        <f t="shared" si="26"/>
        <v>7847543.0985108633</v>
      </c>
      <c r="AT27" s="43">
        <f t="shared" si="27"/>
        <v>7847543.0985108633</v>
      </c>
    </row>
    <row r="28" spans="1:46">
      <c r="A28" s="6" t="s">
        <v>14</v>
      </c>
      <c r="B28" s="6">
        <v>4</v>
      </c>
      <c r="C28" s="57">
        <f t="shared" si="3"/>
        <v>1267.5802841</v>
      </c>
      <c r="D28" s="68">
        <v>0.30422604987000001</v>
      </c>
      <c r="E28" s="35">
        <f t="shared" si="4"/>
        <v>0.1</v>
      </c>
      <c r="F28" s="12">
        <f t="shared" si="28"/>
        <v>1.66</v>
      </c>
      <c r="G28" s="30">
        <f t="shared" si="5"/>
        <v>38.563094272483539</v>
      </c>
      <c r="H28" s="32">
        <f t="shared" si="6"/>
        <v>51.211789193858138</v>
      </c>
      <c r="I28" s="30">
        <f t="shared" si="7"/>
        <v>19.28154713624177</v>
      </c>
      <c r="J28" s="30">
        <f t="shared" si="29"/>
        <v>30.850475417986832</v>
      </c>
      <c r="K28" s="32"/>
      <c r="L28" s="32"/>
      <c r="M28" s="32">
        <v>875.87315809999996</v>
      </c>
      <c r="N28" s="32"/>
      <c r="O28" s="32">
        <v>391.70712600000002</v>
      </c>
      <c r="P28" s="32">
        <f t="shared" si="8"/>
        <v>1267.5802841</v>
      </c>
      <c r="Q28" s="69">
        <v>0.01</v>
      </c>
      <c r="R28" s="69">
        <v>0.05</v>
      </c>
      <c r="S28" s="69">
        <v>0.01</v>
      </c>
      <c r="T28" s="69">
        <v>0.1</v>
      </c>
      <c r="U28" s="69">
        <v>0.05</v>
      </c>
      <c r="V28" s="28"/>
      <c r="W28" s="30">
        <f t="shared" si="9"/>
        <v>0</v>
      </c>
      <c r="X28" s="30">
        <f t="shared" si="10"/>
        <v>0</v>
      </c>
      <c r="Y28" s="30">
        <f t="shared" si="11"/>
        <v>87.587315809999993</v>
      </c>
      <c r="Z28" s="30">
        <f t="shared" si="12"/>
        <v>0</v>
      </c>
      <c r="AA28" s="30">
        <f t="shared" si="13"/>
        <v>195.85356300000001</v>
      </c>
      <c r="AB28" s="30">
        <f t="shared" si="14"/>
        <v>283.44087881000002</v>
      </c>
      <c r="AC28" s="31">
        <f t="shared" si="30"/>
        <v>0</v>
      </c>
      <c r="AD28" s="31">
        <f t="shared" si="31"/>
        <v>0</v>
      </c>
      <c r="AE28" s="31">
        <f t="shared" si="32"/>
        <v>0</v>
      </c>
      <c r="AF28" s="31">
        <f t="shared" si="33"/>
        <v>0</v>
      </c>
      <c r="AG28" s="31">
        <f t="shared" si="34"/>
        <v>30.850475417986832</v>
      </c>
      <c r="AH28" s="31">
        <f t="shared" si="36"/>
        <v>30.850475417986832</v>
      </c>
      <c r="AI28" s="31">
        <f t="shared" si="37"/>
        <v>0</v>
      </c>
      <c r="AJ28" s="31">
        <f t="shared" si="38"/>
        <v>0</v>
      </c>
      <c r="AK28" s="31">
        <f t="shared" si="39"/>
        <v>0</v>
      </c>
      <c r="AL28" s="31">
        <f t="shared" si="40"/>
        <v>0</v>
      </c>
      <c r="AM28" s="31">
        <f t="shared" si="41"/>
        <v>51.211789193858138</v>
      </c>
      <c r="AN28" s="32">
        <f t="shared" si="35"/>
        <v>51.211789193858138</v>
      </c>
      <c r="AO28" s="42">
        <f t="shared" si="22"/>
        <v>0</v>
      </c>
      <c r="AP28" s="42">
        <f t="shared" si="23"/>
        <v>0</v>
      </c>
      <c r="AQ28" s="42">
        <f t="shared" si="24"/>
        <v>0</v>
      </c>
      <c r="AR28" s="42">
        <f t="shared" si="25"/>
        <v>0</v>
      </c>
      <c r="AS28" s="42">
        <f t="shared" si="26"/>
        <v>3764066.5057485728</v>
      </c>
      <c r="AT28" s="43">
        <f t="shared" si="27"/>
        <v>3764066.5057485728</v>
      </c>
    </row>
    <row r="29" spans="1:46">
      <c r="A29" s="6" t="s">
        <v>15</v>
      </c>
      <c r="B29" s="6">
        <v>4</v>
      </c>
      <c r="C29" s="57">
        <f t="shared" si="3"/>
        <v>1764.9795828000001</v>
      </c>
      <c r="D29" s="68">
        <v>0.53034953959099995</v>
      </c>
      <c r="E29" s="35">
        <f t="shared" si="4"/>
        <v>0.1</v>
      </c>
      <c r="F29" s="12">
        <f t="shared" si="28"/>
        <v>1.66</v>
      </c>
      <c r="G29" s="30">
        <f t="shared" si="5"/>
        <v>93.605610912549537</v>
      </c>
      <c r="H29" s="32">
        <f t="shared" si="6"/>
        <v>124.30825129186579</v>
      </c>
      <c r="I29" s="30">
        <f t="shared" si="7"/>
        <v>46.802805456274768</v>
      </c>
      <c r="J29" s="30">
        <f t="shared" si="29"/>
        <v>74.884488730039635</v>
      </c>
      <c r="K29" s="32"/>
      <c r="L29" s="32"/>
      <c r="M29" s="32">
        <v>1307.7942270000001</v>
      </c>
      <c r="N29" s="32"/>
      <c r="O29" s="32">
        <v>457.18535580000002</v>
      </c>
      <c r="P29" s="32">
        <f t="shared" si="8"/>
        <v>1764.9795828000001</v>
      </c>
      <c r="Q29" s="69">
        <v>0.01</v>
      </c>
      <c r="R29" s="69">
        <v>0.05</v>
      </c>
      <c r="S29" s="69">
        <v>0.01</v>
      </c>
      <c r="T29" s="69">
        <v>0.1</v>
      </c>
      <c r="U29" s="69">
        <v>0.05</v>
      </c>
      <c r="V29" s="28"/>
      <c r="W29" s="30">
        <f t="shared" si="9"/>
        <v>0</v>
      </c>
      <c r="X29" s="30">
        <f t="shared" si="10"/>
        <v>0</v>
      </c>
      <c r="Y29" s="30">
        <f t="shared" si="11"/>
        <v>130.7794227</v>
      </c>
      <c r="Z29" s="30">
        <f t="shared" si="12"/>
        <v>0</v>
      </c>
      <c r="AA29" s="30">
        <f t="shared" si="13"/>
        <v>228.59267790000004</v>
      </c>
      <c r="AB29" s="30">
        <f t="shared" si="14"/>
        <v>359.37210060000007</v>
      </c>
      <c r="AC29" s="31">
        <f t="shared" si="30"/>
        <v>0</v>
      </c>
      <c r="AD29" s="31">
        <f t="shared" si="31"/>
        <v>0</v>
      </c>
      <c r="AE29" s="31">
        <f t="shared" si="32"/>
        <v>0</v>
      </c>
      <c r="AF29" s="31">
        <f t="shared" si="33"/>
        <v>0</v>
      </c>
      <c r="AG29" s="31">
        <f t="shared" si="34"/>
        <v>74.884488730039635</v>
      </c>
      <c r="AH29" s="31">
        <f t="shared" si="36"/>
        <v>74.884488730039635</v>
      </c>
      <c r="AI29" s="31">
        <f t="shared" si="37"/>
        <v>0</v>
      </c>
      <c r="AJ29" s="31">
        <f t="shared" si="38"/>
        <v>0</v>
      </c>
      <c r="AK29" s="31">
        <f t="shared" si="39"/>
        <v>0</v>
      </c>
      <c r="AL29" s="31">
        <f t="shared" si="40"/>
        <v>0</v>
      </c>
      <c r="AM29" s="31">
        <f t="shared" si="41"/>
        <v>124.30825129186579</v>
      </c>
      <c r="AN29" s="32">
        <f t="shared" si="35"/>
        <v>124.30825129186579</v>
      </c>
      <c r="AO29" s="42">
        <f t="shared" si="22"/>
        <v>0</v>
      </c>
      <c r="AP29" s="42">
        <f t="shared" si="23"/>
        <v>0</v>
      </c>
      <c r="AQ29" s="42">
        <f t="shared" si="24"/>
        <v>0</v>
      </c>
      <c r="AR29" s="42">
        <f t="shared" si="25"/>
        <v>0</v>
      </c>
      <c r="AS29" s="42">
        <f t="shared" si="26"/>
        <v>9136656.4699521344</v>
      </c>
      <c r="AT29" s="43">
        <f t="shared" si="27"/>
        <v>9136656.4699521344</v>
      </c>
    </row>
    <row r="30" spans="1:46">
      <c r="A30" s="6" t="s">
        <v>16</v>
      </c>
      <c r="B30" s="6">
        <v>4</v>
      </c>
      <c r="C30" s="57">
        <f t="shared" si="3"/>
        <v>976.06551221999996</v>
      </c>
      <c r="D30" s="68">
        <v>0.46395510339399998</v>
      </c>
      <c r="E30" s="35">
        <f t="shared" si="4"/>
        <v>0.1</v>
      </c>
      <c r="F30" s="12">
        <f t="shared" si="28"/>
        <v>1.66</v>
      </c>
      <c r="G30" s="30">
        <f t="shared" si="5"/>
        <v>45.285057564134767</v>
      </c>
      <c r="H30" s="32">
        <f t="shared" si="6"/>
        <v>60.13855644517097</v>
      </c>
      <c r="I30" s="30">
        <f t="shared" si="7"/>
        <v>22.642528782067384</v>
      </c>
      <c r="J30" s="30">
        <f t="shared" si="29"/>
        <v>36.228046051307814</v>
      </c>
      <c r="K30" s="32"/>
      <c r="L30" s="32">
        <v>66.647313319999995</v>
      </c>
      <c r="M30" s="32">
        <v>306.22344629999998</v>
      </c>
      <c r="N30" s="32">
        <v>603.19475260000002</v>
      </c>
      <c r="O30" s="32"/>
      <c r="P30" s="32">
        <f t="shared" si="8"/>
        <v>976.06551221999996</v>
      </c>
      <c r="Q30" s="69">
        <v>0.01</v>
      </c>
      <c r="R30" s="69">
        <v>0.05</v>
      </c>
      <c r="S30" s="69">
        <v>0.01</v>
      </c>
      <c r="T30" s="69">
        <v>0.1</v>
      </c>
      <c r="U30" s="69">
        <v>0.05</v>
      </c>
      <c r="V30" s="28"/>
      <c r="W30" s="30">
        <f t="shared" si="9"/>
        <v>0</v>
      </c>
      <c r="X30" s="30">
        <f t="shared" si="10"/>
        <v>33.323656659999997</v>
      </c>
      <c r="Y30" s="30">
        <f t="shared" si="11"/>
        <v>30.622344629999997</v>
      </c>
      <c r="Z30" s="30">
        <f t="shared" si="12"/>
        <v>603.19475260000002</v>
      </c>
      <c r="AA30" s="30">
        <f t="shared" si="13"/>
        <v>0</v>
      </c>
      <c r="AB30" s="30">
        <f t="shared" si="14"/>
        <v>667.14075389000004</v>
      </c>
      <c r="AC30" s="31">
        <f t="shared" si="30"/>
        <v>0</v>
      </c>
      <c r="AD30" s="31">
        <f t="shared" si="31"/>
        <v>0</v>
      </c>
      <c r="AE30" s="31">
        <f t="shared" si="32"/>
        <v>0</v>
      </c>
      <c r="AF30" s="31">
        <f t="shared" si="33"/>
        <v>36.228046051307814</v>
      </c>
      <c r="AG30" s="31">
        <f t="shared" si="34"/>
        <v>0</v>
      </c>
      <c r="AH30" s="31">
        <f t="shared" si="36"/>
        <v>36.228046051307814</v>
      </c>
      <c r="AI30" s="31">
        <f t="shared" si="37"/>
        <v>0</v>
      </c>
      <c r="AJ30" s="31">
        <f t="shared" si="38"/>
        <v>0</v>
      </c>
      <c r="AK30" s="31">
        <f t="shared" si="39"/>
        <v>0</v>
      </c>
      <c r="AL30" s="31">
        <f t="shared" si="40"/>
        <v>60.13855644517097</v>
      </c>
      <c r="AM30" s="31">
        <f t="shared" si="41"/>
        <v>0</v>
      </c>
      <c r="AN30" s="32">
        <f t="shared" si="35"/>
        <v>60.13855644517097</v>
      </c>
      <c r="AO30" s="42">
        <f t="shared" si="22"/>
        <v>0</v>
      </c>
      <c r="AP30" s="42">
        <f t="shared" si="23"/>
        <v>0</v>
      </c>
      <c r="AQ30" s="42">
        <f t="shared" si="24"/>
        <v>0</v>
      </c>
      <c r="AR30" s="42">
        <f t="shared" si="25"/>
        <v>9724404.5771841444</v>
      </c>
      <c r="AS30" s="42">
        <f t="shared" si="26"/>
        <v>0</v>
      </c>
      <c r="AT30" s="43">
        <f t="shared" si="27"/>
        <v>9724404.5771841444</v>
      </c>
    </row>
    <row r="31" spans="1:46">
      <c r="A31" s="6" t="s">
        <v>17</v>
      </c>
      <c r="B31" s="6">
        <v>5</v>
      </c>
      <c r="C31" s="57">
        <f t="shared" si="3"/>
        <v>744.21899989999997</v>
      </c>
      <c r="D31" s="68">
        <v>0.33284182819399999</v>
      </c>
      <c r="E31" s="35">
        <f t="shared" si="4"/>
        <v>0.1</v>
      </c>
      <c r="F31" s="12">
        <f t="shared" si="28"/>
        <v>1.66</v>
      </c>
      <c r="G31" s="30">
        <f t="shared" si="5"/>
        <v>24.770721250342632</v>
      </c>
      <c r="H31" s="32">
        <f t="shared" si="6"/>
        <v>32.895517820455019</v>
      </c>
      <c r="I31" s="30">
        <f t="shared" si="7"/>
        <v>12.385360625171316</v>
      </c>
      <c r="J31" s="30">
        <f t="shared" si="29"/>
        <v>19.816577000274108</v>
      </c>
      <c r="K31" s="32"/>
      <c r="L31" s="32"/>
      <c r="M31" s="32">
        <v>705.1440417</v>
      </c>
      <c r="N31" s="32"/>
      <c r="O31" s="32">
        <v>39.074958199999998</v>
      </c>
      <c r="P31" s="32">
        <f t="shared" si="8"/>
        <v>744.21899989999997</v>
      </c>
      <c r="Q31" s="69">
        <v>0.01</v>
      </c>
      <c r="R31" s="69">
        <v>0.05</v>
      </c>
      <c r="S31" s="69">
        <v>0.01</v>
      </c>
      <c r="T31" s="69">
        <v>0.1</v>
      </c>
      <c r="U31" s="69">
        <v>0.05</v>
      </c>
      <c r="V31" s="28"/>
      <c r="W31" s="30">
        <f t="shared" si="9"/>
        <v>0</v>
      </c>
      <c r="X31" s="30">
        <f t="shared" si="10"/>
        <v>0</v>
      </c>
      <c r="Y31" s="30">
        <f t="shared" si="11"/>
        <v>70.514404170000006</v>
      </c>
      <c r="Z31" s="30">
        <f t="shared" si="12"/>
        <v>0</v>
      </c>
      <c r="AA31" s="30">
        <f t="shared" si="13"/>
        <v>19.537479099999999</v>
      </c>
      <c r="AB31" s="30">
        <f t="shared" si="14"/>
        <v>90.051883270000005</v>
      </c>
      <c r="AC31" s="31">
        <f t="shared" si="30"/>
        <v>0</v>
      </c>
      <c r="AD31" s="31">
        <f t="shared" si="31"/>
        <v>0</v>
      </c>
      <c r="AE31" s="31">
        <f t="shared" si="32"/>
        <v>0.27909790027410963</v>
      </c>
      <c r="AF31" s="31">
        <f t="shared" si="33"/>
        <v>0</v>
      </c>
      <c r="AG31" s="31">
        <f t="shared" si="34"/>
        <v>19.537479099999999</v>
      </c>
      <c r="AH31" s="31">
        <f t="shared" si="36"/>
        <v>19.816577000274108</v>
      </c>
      <c r="AI31" s="31">
        <f t="shared" si="37"/>
        <v>0</v>
      </c>
      <c r="AJ31" s="31">
        <f t="shared" si="38"/>
        <v>0</v>
      </c>
      <c r="AK31" s="31">
        <f t="shared" si="39"/>
        <v>0.46330251445502196</v>
      </c>
      <c r="AL31" s="31">
        <f t="shared" si="40"/>
        <v>0</v>
      </c>
      <c r="AM31" s="31">
        <f t="shared" si="41"/>
        <v>32.432215305999996</v>
      </c>
      <c r="AN31" s="32">
        <f t="shared" si="35"/>
        <v>32.895517820455019</v>
      </c>
      <c r="AO31" s="42">
        <f t="shared" si="22"/>
        <v>0</v>
      </c>
      <c r="AP31" s="42">
        <f t="shared" si="23"/>
        <v>0</v>
      </c>
      <c r="AQ31" s="42">
        <f t="shared" si="24"/>
        <v>101509.5809170953</v>
      </c>
      <c r="AR31" s="42">
        <f t="shared" si="25"/>
        <v>0</v>
      </c>
      <c r="AS31" s="42">
        <f t="shared" si="26"/>
        <v>2383767.8249909994</v>
      </c>
      <c r="AT31" s="43">
        <f t="shared" si="27"/>
        <v>2485277.4059080947</v>
      </c>
    </row>
    <row r="32" spans="1:46">
      <c r="A32" s="6" t="s">
        <v>18</v>
      </c>
      <c r="B32" s="6">
        <v>5</v>
      </c>
      <c r="C32" s="57">
        <f t="shared" si="3"/>
        <v>1747.4964967999999</v>
      </c>
      <c r="D32" s="68">
        <v>0.27869461647299998</v>
      </c>
      <c r="E32" s="35">
        <f t="shared" si="4"/>
        <v>0.1</v>
      </c>
      <c r="F32" s="12">
        <f t="shared" si="28"/>
        <v>1.66</v>
      </c>
      <c r="G32" s="30">
        <f t="shared" si="5"/>
        <v>48.701786596358708</v>
      </c>
      <c r="H32" s="32">
        <f t="shared" si="6"/>
        <v>64.675972599964368</v>
      </c>
      <c r="I32" s="30">
        <f t="shared" si="7"/>
        <v>24.350893298179354</v>
      </c>
      <c r="J32" s="30">
        <f t="shared" si="29"/>
        <v>38.961429277086971</v>
      </c>
      <c r="K32" s="32"/>
      <c r="L32" s="32">
        <v>267.61728049999999</v>
      </c>
      <c r="M32" s="32">
        <v>771.93532730000004</v>
      </c>
      <c r="N32" s="32">
        <v>707.94388900000001</v>
      </c>
      <c r="O32" s="32"/>
      <c r="P32" s="32">
        <f t="shared" si="8"/>
        <v>1747.4964967999999</v>
      </c>
      <c r="Q32" s="69">
        <v>0.01</v>
      </c>
      <c r="R32" s="69">
        <v>0.05</v>
      </c>
      <c r="S32" s="69">
        <v>0.01</v>
      </c>
      <c r="T32" s="69">
        <v>0.1</v>
      </c>
      <c r="U32" s="69">
        <v>0.05</v>
      </c>
      <c r="V32" s="28"/>
      <c r="W32" s="30">
        <f t="shared" si="9"/>
        <v>0</v>
      </c>
      <c r="X32" s="30">
        <f t="shared" si="10"/>
        <v>133.80864025</v>
      </c>
      <c r="Y32" s="30">
        <f t="shared" si="11"/>
        <v>77.193532730000001</v>
      </c>
      <c r="Z32" s="30">
        <f t="shared" si="12"/>
        <v>707.94388900000001</v>
      </c>
      <c r="AA32" s="30">
        <f t="shared" si="13"/>
        <v>0</v>
      </c>
      <c r="AB32" s="30">
        <f t="shared" si="14"/>
        <v>918.94606197999997</v>
      </c>
      <c r="AC32" s="31">
        <f t="shared" si="30"/>
        <v>0</v>
      </c>
      <c r="AD32" s="31">
        <f t="shared" si="31"/>
        <v>0</v>
      </c>
      <c r="AE32" s="31">
        <f t="shared" si="32"/>
        <v>0</v>
      </c>
      <c r="AF32" s="31">
        <f t="shared" si="33"/>
        <v>38.961429277086971</v>
      </c>
      <c r="AG32" s="31">
        <f t="shared" si="34"/>
        <v>0</v>
      </c>
      <c r="AH32" s="31">
        <f t="shared" si="36"/>
        <v>38.961429277086971</v>
      </c>
      <c r="AI32" s="31">
        <f t="shared" si="37"/>
        <v>0</v>
      </c>
      <c r="AJ32" s="31">
        <f t="shared" si="38"/>
        <v>0</v>
      </c>
      <c r="AK32" s="31">
        <f t="shared" si="39"/>
        <v>0</v>
      </c>
      <c r="AL32" s="31">
        <f t="shared" si="40"/>
        <v>64.675972599964368</v>
      </c>
      <c r="AM32" s="31">
        <f t="shared" si="41"/>
        <v>0</v>
      </c>
      <c r="AN32" s="32">
        <f t="shared" si="35"/>
        <v>64.675972599964368</v>
      </c>
      <c r="AO32" s="42">
        <f t="shared" si="22"/>
        <v>0</v>
      </c>
      <c r="AP32" s="42">
        <f t="shared" si="23"/>
        <v>0</v>
      </c>
      <c r="AQ32" s="42">
        <f t="shared" si="24"/>
        <v>0</v>
      </c>
      <c r="AR32" s="42">
        <f t="shared" si="25"/>
        <v>10458104.769414239</v>
      </c>
      <c r="AS32" s="42">
        <f t="shared" si="26"/>
        <v>0</v>
      </c>
      <c r="AT32" s="43">
        <f t="shared" si="27"/>
        <v>10458104.769414239</v>
      </c>
    </row>
    <row r="33" spans="1:46">
      <c r="A33" s="6" t="s">
        <v>19</v>
      </c>
      <c r="B33" s="6">
        <v>5</v>
      </c>
      <c r="C33" s="57">
        <f t="shared" si="3"/>
        <v>1496.4554965500001</v>
      </c>
      <c r="D33" s="68">
        <v>0.34142947798500001</v>
      </c>
      <c r="E33" s="35">
        <f t="shared" si="4"/>
        <v>0.1</v>
      </c>
      <c r="F33" s="12">
        <f t="shared" si="28"/>
        <v>1.66</v>
      </c>
      <c r="G33" s="30">
        <f t="shared" si="5"/>
        <v>51.093401901485059</v>
      </c>
      <c r="H33" s="32">
        <f t="shared" si="6"/>
        <v>67.852037725172167</v>
      </c>
      <c r="I33" s="30">
        <f t="shared" si="7"/>
        <v>25.54670095074253</v>
      </c>
      <c r="J33" s="30">
        <f t="shared" si="29"/>
        <v>40.87472152118805</v>
      </c>
      <c r="K33" s="32">
        <v>376.48844739999998</v>
      </c>
      <c r="L33" s="32"/>
      <c r="M33" s="32">
        <v>716.80557739999995</v>
      </c>
      <c r="N33" s="32">
        <v>310.24402279999998</v>
      </c>
      <c r="O33" s="32">
        <v>92.917448949999994</v>
      </c>
      <c r="P33" s="32">
        <f t="shared" si="8"/>
        <v>1496.4554965500001</v>
      </c>
      <c r="Q33" s="69">
        <v>0.01</v>
      </c>
      <c r="R33" s="69">
        <v>0.05</v>
      </c>
      <c r="S33" s="69">
        <v>0.01</v>
      </c>
      <c r="T33" s="69">
        <v>0.1</v>
      </c>
      <c r="U33" s="69">
        <v>0.05</v>
      </c>
      <c r="V33" s="28"/>
      <c r="W33" s="30">
        <f t="shared" si="9"/>
        <v>37.648844740000001</v>
      </c>
      <c r="X33" s="30">
        <f t="shared" si="10"/>
        <v>0</v>
      </c>
      <c r="Y33" s="30">
        <f t="shared" si="11"/>
        <v>71.680557739999998</v>
      </c>
      <c r="Z33" s="30">
        <f t="shared" si="12"/>
        <v>310.24402279999998</v>
      </c>
      <c r="AA33" s="30">
        <f t="shared" si="13"/>
        <v>46.458724474999997</v>
      </c>
      <c r="AB33" s="30">
        <f t="shared" si="14"/>
        <v>466.03214975499998</v>
      </c>
      <c r="AC33" s="31">
        <f t="shared" si="30"/>
        <v>0</v>
      </c>
      <c r="AD33" s="31">
        <f t="shared" si="31"/>
        <v>0</v>
      </c>
      <c r="AE33" s="31">
        <f t="shared" si="32"/>
        <v>0</v>
      </c>
      <c r="AF33" s="31">
        <f t="shared" si="33"/>
        <v>40.87472152118805</v>
      </c>
      <c r="AG33" s="31">
        <f t="shared" si="34"/>
        <v>0</v>
      </c>
      <c r="AH33" s="31">
        <f t="shared" si="36"/>
        <v>40.87472152118805</v>
      </c>
      <c r="AI33" s="31">
        <f t="shared" si="37"/>
        <v>0</v>
      </c>
      <c r="AJ33" s="31">
        <f t="shared" si="38"/>
        <v>0</v>
      </c>
      <c r="AK33" s="31">
        <f t="shared" si="39"/>
        <v>0</v>
      </c>
      <c r="AL33" s="31">
        <f t="shared" si="40"/>
        <v>67.852037725172167</v>
      </c>
      <c r="AM33" s="31">
        <f t="shared" si="41"/>
        <v>0</v>
      </c>
      <c r="AN33" s="32">
        <f t="shared" si="35"/>
        <v>67.852037725172167</v>
      </c>
      <c r="AO33" s="42">
        <f t="shared" si="22"/>
        <v>0</v>
      </c>
      <c r="AP33" s="42">
        <f t="shared" si="23"/>
        <v>0</v>
      </c>
      <c r="AQ33" s="42">
        <f t="shared" si="24"/>
        <v>0</v>
      </c>
      <c r="AR33" s="42">
        <f t="shared" si="25"/>
        <v>10971674.50016034</v>
      </c>
      <c r="AS33" s="42">
        <f t="shared" si="26"/>
        <v>0</v>
      </c>
      <c r="AT33" s="43">
        <f t="shared" si="27"/>
        <v>10971674.50016034</v>
      </c>
    </row>
    <row r="34" spans="1:46">
      <c r="A34" s="6" t="s">
        <v>20</v>
      </c>
      <c r="B34" s="6">
        <v>5</v>
      </c>
      <c r="C34" s="57">
        <f t="shared" si="3"/>
        <v>934.03743451000003</v>
      </c>
      <c r="D34" s="68">
        <v>0.27462296624499999</v>
      </c>
      <c r="E34" s="35">
        <f t="shared" si="4"/>
        <v>0.1</v>
      </c>
      <c r="F34" s="12">
        <f t="shared" si="28"/>
        <v>1.66</v>
      </c>
      <c r="G34" s="30">
        <f t="shared" si="5"/>
        <v>25.650813084900616</v>
      </c>
      <c r="H34" s="32">
        <f t="shared" si="6"/>
        <v>34.064279776748016</v>
      </c>
      <c r="I34" s="30">
        <f t="shared" si="7"/>
        <v>12.825406542450308</v>
      </c>
      <c r="J34" s="30">
        <f t="shared" si="29"/>
        <v>20.520650467920493</v>
      </c>
      <c r="K34" s="32">
        <v>30.304640410000001</v>
      </c>
      <c r="L34" s="32"/>
      <c r="M34" s="32">
        <v>903.73279409999998</v>
      </c>
      <c r="N34" s="32"/>
      <c r="O34" s="32"/>
      <c r="P34" s="32">
        <f t="shared" si="8"/>
        <v>934.03743451000003</v>
      </c>
      <c r="Q34" s="69">
        <v>0.01</v>
      </c>
      <c r="R34" s="69">
        <v>0.05</v>
      </c>
      <c r="S34" s="69">
        <v>0.01</v>
      </c>
      <c r="T34" s="69">
        <v>0.1</v>
      </c>
      <c r="U34" s="69">
        <v>0.05</v>
      </c>
      <c r="V34" s="28"/>
      <c r="W34" s="30">
        <f t="shared" si="9"/>
        <v>3.0304640410000001</v>
      </c>
      <c r="X34" s="30">
        <f t="shared" si="10"/>
        <v>0</v>
      </c>
      <c r="Y34" s="30">
        <f t="shared" si="11"/>
        <v>90.373279409999995</v>
      </c>
      <c r="Z34" s="30">
        <f t="shared" si="12"/>
        <v>0</v>
      </c>
      <c r="AA34" s="30">
        <f t="shared" si="13"/>
        <v>0</v>
      </c>
      <c r="AB34" s="30">
        <f t="shared" si="14"/>
        <v>93.403743450999997</v>
      </c>
      <c r="AC34" s="31">
        <f t="shared" si="30"/>
        <v>3.0304640410000001</v>
      </c>
      <c r="AD34" s="31">
        <f t="shared" si="31"/>
        <v>0</v>
      </c>
      <c r="AE34" s="31">
        <f t="shared" si="32"/>
        <v>17.490186426920495</v>
      </c>
      <c r="AF34" s="31">
        <f t="shared" si="33"/>
        <v>0</v>
      </c>
      <c r="AG34" s="31">
        <f t="shared" si="34"/>
        <v>0</v>
      </c>
      <c r="AH34" s="31">
        <f t="shared" si="36"/>
        <v>20.520650467920497</v>
      </c>
      <c r="AI34" s="31">
        <f t="shared" si="37"/>
        <v>5.0305703080599997</v>
      </c>
      <c r="AJ34" s="31">
        <f t="shared" si="38"/>
        <v>0</v>
      </c>
      <c r="AK34" s="31">
        <f t="shared" si="39"/>
        <v>29.03370946868802</v>
      </c>
      <c r="AL34" s="31">
        <f t="shared" si="40"/>
        <v>0</v>
      </c>
      <c r="AM34" s="31">
        <f t="shared" si="41"/>
        <v>0</v>
      </c>
      <c r="AN34" s="32">
        <f t="shared" si="35"/>
        <v>34.064279776748023</v>
      </c>
      <c r="AO34" s="42">
        <f t="shared" si="22"/>
        <v>1105719.3537115878</v>
      </c>
      <c r="AP34" s="42">
        <f t="shared" si="23"/>
        <v>0</v>
      </c>
      <c r="AQ34" s="42">
        <f t="shared" si="24"/>
        <v>6361285.7445895448</v>
      </c>
      <c r="AR34" s="42">
        <f t="shared" si="25"/>
        <v>0</v>
      </c>
      <c r="AS34" s="42">
        <f t="shared" si="26"/>
        <v>0</v>
      </c>
      <c r="AT34" s="43">
        <f t="shared" si="27"/>
        <v>7467005.0983011331</v>
      </c>
    </row>
    <row r="35" spans="1:46">
      <c r="A35" s="53" t="s">
        <v>22</v>
      </c>
      <c r="B35" s="4"/>
      <c r="C35" s="118">
        <f>SUM(C16:C34)</f>
        <v>39603.877018995991</v>
      </c>
      <c r="D35" s="11"/>
      <c r="E35" s="11"/>
      <c r="F35" s="11"/>
      <c r="G35" s="75">
        <f t="shared" ref="G35:P35" si="42">SUM(G16:G34)</f>
        <v>2729.5576020647677</v>
      </c>
      <c r="H35" s="75">
        <f t="shared" si="42"/>
        <v>3624.8524955420125</v>
      </c>
      <c r="I35" s="75">
        <f t="shared" si="42"/>
        <v>1364.7788010323839</v>
      </c>
      <c r="J35" s="75">
        <f t="shared" si="42"/>
        <v>2183.6460816518152</v>
      </c>
      <c r="K35" s="75">
        <f t="shared" si="42"/>
        <v>931.07527601000015</v>
      </c>
      <c r="L35" s="75">
        <f t="shared" si="42"/>
        <v>2207.7840307199999</v>
      </c>
      <c r="M35" s="75">
        <f t="shared" si="42"/>
        <v>26697.401998999998</v>
      </c>
      <c r="N35" s="75">
        <f t="shared" si="42"/>
        <v>5673.6706392999995</v>
      </c>
      <c r="O35" s="75">
        <f t="shared" si="42"/>
        <v>4093.9450739660006</v>
      </c>
      <c r="P35" s="75">
        <f t="shared" si="42"/>
        <v>39603.877018995991</v>
      </c>
      <c r="Q35" s="76"/>
      <c r="R35" s="76"/>
      <c r="S35" s="76"/>
      <c r="T35" s="76"/>
      <c r="U35" s="76"/>
      <c r="V35" s="76"/>
      <c r="W35" s="118">
        <f>SUM(W16:W34)</f>
        <v>93.107527601000001</v>
      </c>
      <c r="X35" s="118">
        <f t="shared" ref="X35:AT35" si="43">SUM(X16:X34)</f>
        <v>1103.89201536</v>
      </c>
      <c r="Y35" s="118">
        <f t="shared" si="43"/>
        <v>2669.7401998999999</v>
      </c>
      <c r="Z35" s="118">
        <f t="shared" si="43"/>
        <v>5673.6706392999995</v>
      </c>
      <c r="AA35" s="118">
        <f t="shared" si="43"/>
        <v>2046.9725369830003</v>
      </c>
      <c r="AB35" s="118">
        <f t="shared" si="43"/>
        <v>11587.382919143998</v>
      </c>
      <c r="AC35" s="118">
        <f t="shared" si="43"/>
        <v>13.675763061000001</v>
      </c>
      <c r="AD35" s="118">
        <f t="shared" si="43"/>
        <v>265.77048441049266</v>
      </c>
      <c r="AE35" s="118">
        <f t="shared" si="43"/>
        <v>333.53279988419905</v>
      </c>
      <c r="AF35" s="118">
        <f t="shared" si="43"/>
        <v>1158.9305582508141</v>
      </c>
      <c r="AG35" s="118">
        <f t="shared" si="43"/>
        <v>411.73647604530896</v>
      </c>
      <c r="AH35" s="118">
        <f t="shared" si="43"/>
        <v>2183.6460816518152</v>
      </c>
      <c r="AI35" s="118">
        <f t="shared" si="43"/>
        <v>22.701766681260001</v>
      </c>
      <c r="AJ35" s="118">
        <f t="shared" si="43"/>
        <v>441.17900412141779</v>
      </c>
      <c r="AK35" s="118">
        <f t="shared" si="43"/>
        <v>553.66444780777033</v>
      </c>
      <c r="AL35" s="118">
        <f t="shared" si="43"/>
        <v>1923.8247266963508</v>
      </c>
      <c r="AM35" s="118">
        <f t="shared" si="43"/>
        <v>683.48255023521278</v>
      </c>
      <c r="AN35" s="118">
        <f t="shared" si="43"/>
        <v>3624.8524955420125</v>
      </c>
      <c r="AO35" s="117">
        <f t="shared" si="43"/>
        <v>4989848.3165409472</v>
      </c>
      <c r="AP35" s="117">
        <f t="shared" si="43"/>
        <v>114265362.0674472</v>
      </c>
      <c r="AQ35" s="117">
        <f t="shared" si="43"/>
        <v>121307880.51468247</v>
      </c>
      <c r="AR35" s="117">
        <f t="shared" si="43"/>
        <v>311082458.30679995</v>
      </c>
      <c r="AS35" s="117">
        <f t="shared" si="43"/>
        <v>50235967.442288145</v>
      </c>
      <c r="AT35" s="117">
        <f t="shared" si="43"/>
        <v>601881516.64775884</v>
      </c>
    </row>
    <row r="36" spans="1:46">
      <c r="A36" s="77"/>
      <c r="B36" s="20"/>
      <c r="C36" s="78"/>
      <c r="D36" s="19"/>
      <c r="E36" s="19"/>
      <c r="F36" s="19"/>
      <c r="G36" s="79"/>
      <c r="H36" s="79"/>
      <c r="I36" s="79"/>
      <c r="J36" s="79"/>
      <c r="K36" s="79"/>
      <c r="L36" s="79"/>
      <c r="M36" s="79"/>
      <c r="N36" s="79"/>
      <c r="O36" s="79"/>
      <c r="P36" s="79"/>
      <c r="Q36" s="58"/>
      <c r="R36" s="58"/>
      <c r="S36" s="58"/>
      <c r="T36" s="58"/>
      <c r="U36" s="58"/>
      <c r="V36" s="58"/>
      <c r="W36" s="79"/>
      <c r="X36" s="79"/>
      <c r="Y36" s="79"/>
      <c r="Z36" s="79"/>
      <c r="AA36" s="79"/>
      <c r="AB36" s="79"/>
      <c r="AC36" s="80"/>
      <c r="AD36" s="80"/>
      <c r="AE36" s="80"/>
      <c r="AF36" s="80"/>
      <c r="AG36" s="80"/>
      <c r="AH36" s="80"/>
      <c r="AI36" s="80"/>
      <c r="AJ36" s="80"/>
      <c r="AK36" s="80"/>
      <c r="AL36" s="80"/>
      <c r="AM36" s="80"/>
      <c r="AN36" s="80"/>
      <c r="AO36" s="81"/>
      <c r="AP36" s="81"/>
      <c r="AQ36" s="81"/>
      <c r="AR36" s="81"/>
      <c r="AS36" s="81"/>
      <c r="AT36" s="82"/>
    </row>
    <row r="37" spans="1:46">
      <c r="A37" s="15" t="s">
        <v>25</v>
      </c>
      <c r="B37" s="15"/>
      <c r="AO37" t="s">
        <v>142</v>
      </c>
    </row>
    <row r="38" spans="1:46">
      <c r="AO38" t="s">
        <v>143</v>
      </c>
    </row>
  </sheetData>
  <mergeCells count="16">
    <mergeCell ref="A12:A14"/>
    <mergeCell ref="B12:D13"/>
    <mergeCell ref="AO13:AT13"/>
    <mergeCell ref="G12:J13"/>
    <mergeCell ref="E12:F13"/>
    <mergeCell ref="AO12:AT12"/>
    <mergeCell ref="K12:P12"/>
    <mergeCell ref="Q13:V13"/>
    <mergeCell ref="Q12:V12"/>
    <mergeCell ref="W12:AB12"/>
    <mergeCell ref="W13:AB13"/>
    <mergeCell ref="AC12:AH12"/>
    <mergeCell ref="AC13:AH13"/>
    <mergeCell ref="K13:P13"/>
    <mergeCell ref="AI13:AN13"/>
    <mergeCell ref="AI12:AN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3E89-63AD-B541-A97C-0D253DA6BF65}">
  <sheetPr codeName="Sheet7"/>
  <dimension ref="A1:E31"/>
  <sheetViews>
    <sheetView zoomScale="125" workbookViewId="0">
      <selection activeCell="B7" sqref="B7"/>
    </sheetView>
  </sheetViews>
  <sheetFormatPr defaultColWidth="10.6640625" defaultRowHeight="15.5"/>
  <cols>
    <col min="1" max="1" width="28.1640625" customWidth="1"/>
    <col min="2" max="2" width="23" style="16" bestFit="1" customWidth="1"/>
    <col min="3" max="3" width="19.1640625" bestFit="1" customWidth="1"/>
    <col min="4" max="4" width="19.1640625" customWidth="1"/>
    <col min="5" max="5" width="15.6640625" bestFit="1" customWidth="1"/>
  </cols>
  <sheetData>
    <row r="1" spans="1:5">
      <c r="A1" s="2" t="s">
        <v>47</v>
      </c>
    </row>
    <row r="3" spans="1:5">
      <c r="A3" t="s">
        <v>102</v>
      </c>
    </row>
    <row r="4" spans="1:5">
      <c r="A4" t="s">
        <v>101</v>
      </c>
    </row>
    <row r="5" spans="1:5">
      <c r="A5" s="2"/>
    </row>
    <row r="6" spans="1:5">
      <c r="A6" s="4" t="s">
        <v>45</v>
      </c>
      <c r="B6" s="129">
        <v>74968000</v>
      </c>
    </row>
    <row r="7" spans="1:5">
      <c r="A7" s="4" t="s">
        <v>118</v>
      </c>
      <c r="B7" s="128">
        <v>0.25</v>
      </c>
    </row>
    <row r="8" spans="1:5">
      <c r="A8" s="4" t="s">
        <v>119</v>
      </c>
      <c r="B8" s="128">
        <v>0.4</v>
      </c>
    </row>
    <row r="9" spans="1:5">
      <c r="A9" s="2"/>
    </row>
    <row r="10" spans="1:5">
      <c r="A10" s="151" t="s">
        <v>37</v>
      </c>
      <c r="B10" s="180" t="s">
        <v>148</v>
      </c>
      <c r="C10" s="182" t="s">
        <v>45</v>
      </c>
      <c r="D10" s="182" t="s">
        <v>100</v>
      </c>
      <c r="E10" s="144" t="s">
        <v>22</v>
      </c>
    </row>
    <row r="11" spans="1:5">
      <c r="A11" s="153"/>
      <c r="B11" s="181"/>
      <c r="C11" s="183"/>
      <c r="D11" s="183"/>
      <c r="E11" s="144"/>
    </row>
    <row r="12" spans="1:5">
      <c r="A12" s="6" t="s">
        <v>2</v>
      </c>
      <c r="B12" s="119">
        <v>0</v>
      </c>
      <c r="C12" s="139">
        <f>$B$6</f>
        <v>74968000</v>
      </c>
      <c r="D12" s="128">
        <f>$B$7</f>
        <v>0.25</v>
      </c>
      <c r="E12" s="100">
        <f>B12*C12*D12*$B$8</f>
        <v>0</v>
      </c>
    </row>
    <row r="13" spans="1:5">
      <c r="A13" s="6" t="s">
        <v>3</v>
      </c>
      <c r="B13" s="119">
        <v>3.536</v>
      </c>
      <c r="C13" s="139">
        <f t="shared" ref="C13:C30" si="0">$B$6</f>
        <v>74968000</v>
      </c>
      <c r="D13" s="128">
        <f t="shared" ref="D13:D30" si="1">$B$7</f>
        <v>0.25</v>
      </c>
      <c r="E13" s="100">
        <f t="shared" ref="E13:E30" si="2">B13*C13*D13*$B$8</f>
        <v>26508684.800000001</v>
      </c>
    </row>
    <row r="14" spans="1:5">
      <c r="A14" s="6" t="s">
        <v>4</v>
      </c>
      <c r="B14" s="119">
        <v>2.706</v>
      </c>
      <c r="C14" s="139">
        <f t="shared" si="0"/>
        <v>74968000</v>
      </c>
      <c r="D14" s="128">
        <f t="shared" si="1"/>
        <v>0.25</v>
      </c>
      <c r="E14" s="100">
        <f t="shared" si="2"/>
        <v>20286340.800000001</v>
      </c>
    </row>
    <row r="15" spans="1:5">
      <c r="A15" s="6" t="s">
        <v>5</v>
      </c>
      <c r="B15" s="119">
        <v>0</v>
      </c>
      <c r="C15" s="139">
        <f t="shared" si="0"/>
        <v>74968000</v>
      </c>
      <c r="D15" s="128">
        <f t="shared" si="1"/>
        <v>0.25</v>
      </c>
      <c r="E15" s="100">
        <f t="shared" si="2"/>
        <v>0</v>
      </c>
    </row>
    <row r="16" spans="1:5">
      <c r="A16" s="6" t="s">
        <v>6</v>
      </c>
      <c r="B16" s="119">
        <v>0</v>
      </c>
      <c r="C16" s="139">
        <f t="shared" si="0"/>
        <v>74968000</v>
      </c>
      <c r="D16" s="128">
        <f t="shared" si="1"/>
        <v>0.25</v>
      </c>
      <c r="E16" s="100">
        <f t="shared" si="2"/>
        <v>0</v>
      </c>
    </row>
    <row r="17" spans="1:5">
      <c r="A17" s="6" t="s">
        <v>7</v>
      </c>
      <c r="B17" s="119">
        <v>0</v>
      </c>
      <c r="C17" s="139">
        <f t="shared" si="0"/>
        <v>74968000</v>
      </c>
      <c r="D17" s="128">
        <f t="shared" si="1"/>
        <v>0.25</v>
      </c>
      <c r="E17" s="100">
        <f t="shared" si="2"/>
        <v>0</v>
      </c>
    </row>
    <row r="18" spans="1:5">
      <c r="A18" s="6" t="s">
        <v>8</v>
      </c>
      <c r="B18" s="119">
        <v>0</v>
      </c>
      <c r="C18" s="139">
        <f t="shared" si="0"/>
        <v>74968000</v>
      </c>
      <c r="D18" s="128">
        <f t="shared" si="1"/>
        <v>0.25</v>
      </c>
      <c r="E18" s="100">
        <f t="shared" si="2"/>
        <v>0</v>
      </c>
    </row>
    <row r="19" spans="1:5">
      <c r="A19" s="6" t="s">
        <v>9</v>
      </c>
      <c r="B19" s="119">
        <v>0</v>
      </c>
      <c r="C19" s="139">
        <f t="shared" si="0"/>
        <v>74968000</v>
      </c>
      <c r="D19" s="128">
        <f t="shared" si="1"/>
        <v>0.25</v>
      </c>
      <c r="E19" s="100">
        <f t="shared" si="2"/>
        <v>0</v>
      </c>
    </row>
    <row r="20" spans="1:5">
      <c r="A20" s="6" t="s">
        <v>10</v>
      </c>
      <c r="B20" s="119">
        <v>0</v>
      </c>
      <c r="C20" s="139">
        <f t="shared" si="0"/>
        <v>74968000</v>
      </c>
      <c r="D20" s="128">
        <f t="shared" si="1"/>
        <v>0.25</v>
      </c>
      <c r="E20" s="100">
        <f t="shared" si="2"/>
        <v>0</v>
      </c>
    </row>
    <row r="21" spans="1:5">
      <c r="A21" s="6" t="s">
        <v>11</v>
      </c>
      <c r="B21" s="119">
        <v>0</v>
      </c>
      <c r="C21" s="139">
        <f t="shared" si="0"/>
        <v>74968000</v>
      </c>
      <c r="D21" s="128">
        <f t="shared" si="1"/>
        <v>0.25</v>
      </c>
      <c r="E21" s="100">
        <f t="shared" si="2"/>
        <v>0</v>
      </c>
    </row>
    <row r="22" spans="1:5">
      <c r="A22" s="6" t="s">
        <v>12</v>
      </c>
      <c r="B22" s="119">
        <v>3.5409999999999999</v>
      </c>
      <c r="C22" s="139">
        <f t="shared" si="0"/>
        <v>74968000</v>
      </c>
      <c r="D22" s="128">
        <f t="shared" si="1"/>
        <v>0.25</v>
      </c>
      <c r="E22" s="100">
        <f t="shared" si="2"/>
        <v>26546168.800000001</v>
      </c>
    </row>
    <row r="23" spans="1:5">
      <c r="A23" s="6" t="s">
        <v>13</v>
      </c>
      <c r="B23" s="119">
        <v>0</v>
      </c>
      <c r="C23" s="139">
        <f t="shared" si="0"/>
        <v>74968000</v>
      </c>
      <c r="D23" s="128">
        <f t="shared" si="1"/>
        <v>0.25</v>
      </c>
      <c r="E23" s="100">
        <f t="shared" si="2"/>
        <v>0</v>
      </c>
    </row>
    <row r="24" spans="1:5">
      <c r="A24" s="6" t="s">
        <v>14</v>
      </c>
      <c r="B24" s="119">
        <v>0</v>
      </c>
      <c r="C24" s="139">
        <f t="shared" si="0"/>
        <v>74968000</v>
      </c>
      <c r="D24" s="128">
        <f t="shared" si="1"/>
        <v>0.25</v>
      </c>
      <c r="E24" s="100">
        <f t="shared" si="2"/>
        <v>0</v>
      </c>
    </row>
    <row r="25" spans="1:5">
      <c r="A25" s="6" t="s">
        <v>15</v>
      </c>
      <c r="B25" s="119">
        <v>0</v>
      </c>
      <c r="C25" s="139">
        <f t="shared" si="0"/>
        <v>74968000</v>
      </c>
      <c r="D25" s="128">
        <f t="shared" si="1"/>
        <v>0.25</v>
      </c>
      <c r="E25" s="100">
        <f t="shared" si="2"/>
        <v>0</v>
      </c>
    </row>
    <row r="26" spans="1:5">
      <c r="A26" s="6" t="s">
        <v>16</v>
      </c>
      <c r="B26" s="119">
        <v>0</v>
      </c>
      <c r="C26" s="139">
        <f t="shared" si="0"/>
        <v>74968000</v>
      </c>
      <c r="D26" s="128">
        <f t="shared" si="1"/>
        <v>0.25</v>
      </c>
      <c r="E26" s="100">
        <f t="shared" si="2"/>
        <v>0</v>
      </c>
    </row>
    <row r="27" spans="1:5">
      <c r="A27" s="6" t="s">
        <v>17</v>
      </c>
      <c r="B27" s="119">
        <v>0</v>
      </c>
      <c r="C27" s="139">
        <f t="shared" si="0"/>
        <v>74968000</v>
      </c>
      <c r="D27" s="128">
        <f t="shared" si="1"/>
        <v>0.25</v>
      </c>
      <c r="E27" s="100">
        <f t="shared" si="2"/>
        <v>0</v>
      </c>
    </row>
    <row r="28" spans="1:5">
      <c r="A28" s="6" t="s">
        <v>18</v>
      </c>
      <c r="B28" s="119">
        <v>0</v>
      </c>
      <c r="C28" s="139">
        <f t="shared" si="0"/>
        <v>74968000</v>
      </c>
      <c r="D28" s="128">
        <f t="shared" si="1"/>
        <v>0.25</v>
      </c>
      <c r="E28" s="100">
        <f t="shared" si="2"/>
        <v>0</v>
      </c>
    </row>
    <row r="29" spans="1:5">
      <c r="A29" s="6" t="s">
        <v>19</v>
      </c>
      <c r="B29" s="119">
        <v>4.5110000000000001</v>
      </c>
      <c r="C29" s="139">
        <f t="shared" si="0"/>
        <v>74968000</v>
      </c>
      <c r="D29" s="128">
        <f t="shared" si="1"/>
        <v>0.25</v>
      </c>
      <c r="E29" s="100">
        <f t="shared" si="2"/>
        <v>33818064.800000004</v>
      </c>
    </row>
    <row r="30" spans="1:5">
      <c r="A30" s="6" t="s">
        <v>20</v>
      </c>
      <c r="B30" s="119">
        <v>0.26100000000000001</v>
      </c>
      <c r="C30" s="139">
        <f t="shared" si="0"/>
        <v>74968000</v>
      </c>
      <c r="D30" s="128">
        <f t="shared" si="1"/>
        <v>0.25</v>
      </c>
      <c r="E30" s="100">
        <f t="shared" si="2"/>
        <v>1956664.8</v>
      </c>
    </row>
    <row r="31" spans="1:5">
      <c r="B31" s="67" t="s">
        <v>22</v>
      </c>
      <c r="C31" s="3"/>
      <c r="D31" s="3"/>
      <c r="E31" s="70">
        <f>SUM(E12:E30)</f>
        <v>109115924.00000001</v>
      </c>
    </row>
  </sheetData>
  <mergeCells count="5">
    <mergeCell ref="E10:E11"/>
    <mergeCell ref="A10:A11"/>
    <mergeCell ref="B10:B11"/>
    <mergeCell ref="C10:C11"/>
    <mergeCell ref="D10: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2BEF-7E73-2546-A90B-FCFBE3B40C57}">
  <sheetPr codeName="Sheet8"/>
  <dimension ref="A1:V29"/>
  <sheetViews>
    <sheetView zoomScale="91" workbookViewId="0">
      <selection activeCell="Q32" sqref="Q32"/>
    </sheetView>
  </sheetViews>
  <sheetFormatPr defaultColWidth="10.6640625" defaultRowHeight="15.5"/>
  <cols>
    <col min="1" max="1" width="23.6640625" customWidth="1"/>
    <col min="2" max="2" width="15.33203125" bestFit="1" customWidth="1"/>
    <col min="6" max="6" width="10" customWidth="1"/>
    <col min="10" max="10" width="13.6640625" bestFit="1" customWidth="1"/>
    <col min="11" max="13" width="15.33203125" bestFit="1" customWidth="1"/>
    <col min="14" max="14" width="14.1640625" bestFit="1" customWidth="1"/>
    <col min="15" max="15" width="13.6640625" bestFit="1" customWidth="1"/>
    <col min="16" max="17" width="15.33203125" bestFit="1" customWidth="1"/>
    <col min="19" max="19" width="17.5" bestFit="1" customWidth="1"/>
  </cols>
  <sheetData>
    <row r="1" spans="1:22">
      <c r="A1" s="2" t="s">
        <v>48</v>
      </c>
    </row>
    <row r="3" spans="1:22">
      <c r="A3" t="s">
        <v>147</v>
      </c>
      <c r="P3" s="4" t="s">
        <v>140</v>
      </c>
      <c r="Q3" s="134">
        <v>0.3</v>
      </c>
    </row>
    <row r="4" spans="1:22">
      <c r="A4" t="s">
        <v>41</v>
      </c>
    </row>
    <row r="6" spans="1:22" ht="17" customHeight="1">
      <c r="A6" s="144" t="s">
        <v>37</v>
      </c>
      <c r="B6" s="184" t="s">
        <v>130</v>
      </c>
      <c r="C6" s="184"/>
      <c r="D6" s="184"/>
      <c r="E6" s="184"/>
      <c r="F6" s="184"/>
      <c r="G6" s="184"/>
      <c r="H6" s="184"/>
      <c r="I6" s="184"/>
      <c r="J6" s="184" t="s">
        <v>131</v>
      </c>
      <c r="K6" s="184"/>
      <c r="L6" s="184"/>
      <c r="M6" s="184"/>
      <c r="N6" s="184"/>
      <c r="O6" s="184"/>
      <c r="P6" s="184"/>
      <c r="Q6" s="184"/>
      <c r="S6" s="135" t="s">
        <v>139</v>
      </c>
      <c r="T6" s="135" t="s">
        <v>136</v>
      </c>
      <c r="U6" s="135" t="s">
        <v>137</v>
      </c>
      <c r="V6" s="135" t="s">
        <v>138</v>
      </c>
    </row>
    <row r="7" spans="1:22">
      <c r="A7" s="144"/>
      <c r="B7" s="126" t="s">
        <v>123</v>
      </c>
      <c r="C7" s="126" t="s">
        <v>124</v>
      </c>
      <c r="D7" s="126" t="s">
        <v>125</v>
      </c>
      <c r="E7" s="126" t="s">
        <v>126</v>
      </c>
      <c r="F7" s="126" t="s">
        <v>127</v>
      </c>
      <c r="G7" s="126" t="s">
        <v>128</v>
      </c>
      <c r="H7" s="126" t="s">
        <v>129</v>
      </c>
      <c r="I7" s="126" t="s">
        <v>22</v>
      </c>
      <c r="J7" s="126" t="s">
        <v>123</v>
      </c>
      <c r="K7" s="126" t="s">
        <v>124</v>
      </c>
      <c r="L7" s="126" t="s">
        <v>125</v>
      </c>
      <c r="M7" s="126" t="s">
        <v>126</v>
      </c>
      <c r="N7" s="126" t="s">
        <v>127</v>
      </c>
      <c r="O7" s="126" t="s">
        <v>128</v>
      </c>
      <c r="P7" s="126" t="s">
        <v>129</v>
      </c>
      <c r="Q7" s="126" t="s">
        <v>22</v>
      </c>
      <c r="S7" s="136" t="s">
        <v>132</v>
      </c>
      <c r="T7" s="137">
        <v>252.10337453022885</v>
      </c>
      <c r="U7" s="137">
        <v>252.10337453022885</v>
      </c>
      <c r="V7" s="138">
        <f>AVERAGE(T7:U7)</f>
        <v>252.10337453022885</v>
      </c>
    </row>
    <row r="8" spans="1:22">
      <c r="A8" s="6" t="s">
        <v>2</v>
      </c>
      <c r="B8" s="66">
        <v>76778.258000000002</v>
      </c>
      <c r="C8" s="66">
        <v>407965.82799999998</v>
      </c>
      <c r="D8" s="66">
        <v>46554.576999999997</v>
      </c>
      <c r="E8" s="66">
        <v>17815.559999999998</v>
      </c>
      <c r="F8" s="66">
        <v>8603.4840000000004</v>
      </c>
      <c r="G8" s="66">
        <v>14106.001</v>
      </c>
      <c r="H8" s="66">
        <v>19411.305</v>
      </c>
      <c r="I8" s="131">
        <f t="shared" ref="I8:I27" si="0">SUM(B8:H8)</f>
        <v>591235.01300000015</v>
      </c>
      <c r="J8" s="46">
        <f>B8*$V$7*$Q$3</f>
        <v>5806817.3797057616</v>
      </c>
      <c r="K8" s="46">
        <f>$C8*$V$8*$Q$3</f>
        <v>34275087.188792981</v>
      </c>
      <c r="L8" s="46">
        <f>$D8*$V$9*$Q$3</f>
        <v>11813845.228450572</v>
      </c>
      <c r="M8" s="46">
        <f>$E8*$V$10*$Q$3</f>
        <v>5445435.4763983181</v>
      </c>
      <c r="N8" s="46">
        <f>$F8*$V$11*$Q$3</f>
        <v>2007478.9036665787</v>
      </c>
      <c r="O8" s="46">
        <f>$G8*$V$11*1.2*$Q$3</f>
        <v>3949678.9099764228</v>
      </c>
      <c r="P8" s="46">
        <f>$H8*$V$11*1.4*$Q$3</f>
        <v>6341024.100491453</v>
      </c>
      <c r="Q8" s="70">
        <f>SUM(J8:P8)</f>
        <v>69639367.187482089</v>
      </c>
      <c r="S8" s="136" t="s">
        <v>133</v>
      </c>
      <c r="T8" s="137">
        <v>280.04867758019662</v>
      </c>
      <c r="U8" s="137">
        <v>280.04867758019662</v>
      </c>
      <c r="V8" s="138">
        <f t="shared" ref="V8:V11" si="1">AVERAGE(T8:U8)</f>
        <v>280.04867758019662</v>
      </c>
    </row>
    <row r="9" spans="1:22">
      <c r="A9" s="6" t="s">
        <v>3</v>
      </c>
      <c r="B9" s="66">
        <v>131943.155</v>
      </c>
      <c r="C9" s="66">
        <v>377629.15100000001</v>
      </c>
      <c r="D9" s="66">
        <v>27028.694</v>
      </c>
      <c r="E9" s="66">
        <v>4805.9220000000005</v>
      </c>
      <c r="F9" s="66">
        <v>2996.3319999999999</v>
      </c>
      <c r="G9" s="66">
        <v>8522.9879999999994</v>
      </c>
      <c r="H9" s="66">
        <v>228.63900000000001</v>
      </c>
      <c r="I9" s="131">
        <f t="shared" si="0"/>
        <v>553154.88100000005</v>
      </c>
      <c r="J9" s="46">
        <f t="shared" ref="J9:J26" si="2">B9*$V$7*$Q$3</f>
        <v>9978994.3864995111</v>
      </c>
      <c r="K9" s="46">
        <f t="shared" ref="K9:K26" si="3">$C9*$V$8*$Q$3</f>
        <v>31726363.305984717</v>
      </c>
      <c r="L9" s="46">
        <f t="shared" ref="L9:L26" si="4">$D9*$V$9*$Q$3</f>
        <v>6858891.8258918049</v>
      </c>
      <c r="M9" s="46">
        <f t="shared" ref="M9:M26" si="5">$E9*$V$10*$Q$3</f>
        <v>1468959.6148312578</v>
      </c>
      <c r="N9" s="46">
        <f t="shared" ref="N9:N26" si="6">$F9*$V$11*$Q$3</f>
        <v>699143.89082156564</v>
      </c>
      <c r="O9" s="46">
        <f t="shared" ref="O9:O26" si="7">$G9*$V$11*1.2*$Q$3</f>
        <v>2386435.8122179438</v>
      </c>
      <c r="P9" s="46">
        <f t="shared" ref="P9:P26" si="8">$H9*$V$11*1.4*$Q$3</f>
        <v>74688.714092754992</v>
      </c>
      <c r="Q9" s="70">
        <f t="shared" ref="Q9:Q26" si="9">SUM(J9:P9)</f>
        <v>53193477.550339565</v>
      </c>
      <c r="S9" s="136" t="s">
        <v>134</v>
      </c>
      <c r="T9" s="137">
        <v>845.87781980781926</v>
      </c>
      <c r="U9" s="137">
        <v>845.87781980781926</v>
      </c>
      <c r="V9" s="138">
        <f t="shared" si="1"/>
        <v>845.87781980781926</v>
      </c>
    </row>
    <row r="10" spans="1:22">
      <c r="A10" s="6" t="s">
        <v>4</v>
      </c>
      <c r="B10" s="66">
        <v>529831.19100000011</v>
      </c>
      <c r="C10" s="66">
        <v>240533.30500000002</v>
      </c>
      <c r="D10" s="66">
        <v>28211.506000000001</v>
      </c>
      <c r="E10" s="66">
        <v>8913.2129999999997</v>
      </c>
      <c r="F10" s="66">
        <v>7454.9660000000003</v>
      </c>
      <c r="G10" s="66">
        <v>5633.0380000000005</v>
      </c>
      <c r="H10" s="66">
        <v>3191.998</v>
      </c>
      <c r="I10" s="131">
        <f t="shared" si="0"/>
        <v>823769.2170000003</v>
      </c>
      <c r="J10" s="46">
        <f t="shared" si="2"/>
        <v>40071669.354741074</v>
      </c>
      <c r="K10" s="46">
        <f t="shared" si="3"/>
        <v>20208310.193773229</v>
      </c>
      <c r="L10" s="46">
        <f t="shared" si="4"/>
        <v>7159046.1566325631</v>
      </c>
      <c r="M10" s="46">
        <f t="shared" si="5"/>
        <v>2724378.3680611043</v>
      </c>
      <c r="N10" s="46">
        <f t="shared" si="6"/>
        <v>1739491.463289944</v>
      </c>
      <c r="O10" s="46">
        <f t="shared" si="7"/>
        <v>1577250.092899878</v>
      </c>
      <c r="P10" s="46">
        <f t="shared" si="8"/>
        <v>1042718.9849791406</v>
      </c>
      <c r="Q10" s="70">
        <f t="shared" si="9"/>
        <v>74522864.614376932</v>
      </c>
      <c r="S10" s="136" t="s">
        <v>146</v>
      </c>
      <c r="T10" s="137">
        <v>629.9650787215046</v>
      </c>
      <c r="U10" s="137">
        <v>1407.7425867119027</v>
      </c>
      <c r="V10" s="138">
        <f t="shared" si="1"/>
        <v>1018.8538327167037</v>
      </c>
    </row>
    <row r="11" spans="1:22">
      <c r="A11" s="6" t="s">
        <v>5</v>
      </c>
      <c r="B11" s="66">
        <v>169450.44200000004</v>
      </c>
      <c r="C11" s="66">
        <v>46285.148000000001</v>
      </c>
      <c r="D11" s="66">
        <v>9245.8429999999989</v>
      </c>
      <c r="E11" s="66">
        <v>447.20600000000002</v>
      </c>
      <c r="F11" s="66">
        <v>96.195999999999998</v>
      </c>
      <c r="G11" s="66">
        <v>0</v>
      </c>
      <c r="H11" s="66">
        <v>0</v>
      </c>
      <c r="I11" s="131">
        <f t="shared" si="0"/>
        <v>225524.83500000002</v>
      </c>
      <c r="J11" s="46">
        <f t="shared" si="2"/>
        <v>12815708.473151648</v>
      </c>
      <c r="K11" s="46">
        <f t="shared" si="3"/>
        <v>3888628.3467011047</v>
      </c>
      <c r="L11" s="46">
        <f t="shared" si="4"/>
        <v>2346256.0557376156</v>
      </c>
      <c r="M11" s="46">
        <f t="shared" si="5"/>
        <v>136691.26413417186</v>
      </c>
      <c r="N11" s="46">
        <f t="shared" si="6"/>
        <v>22445.725547593298</v>
      </c>
      <c r="O11" s="46">
        <f t="shared" si="7"/>
        <v>0</v>
      </c>
      <c r="P11" s="46">
        <f t="shared" si="8"/>
        <v>0</v>
      </c>
      <c r="Q11" s="70">
        <f t="shared" si="9"/>
        <v>19209729.865272135</v>
      </c>
      <c r="S11" s="136" t="s">
        <v>135</v>
      </c>
      <c r="T11" s="137">
        <v>777.77750799039814</v>
      </c>
      <c r="U11" s="137">
        <v>777.77750799039814</v>
      </c>
      <c r="V11" s="138">
        <f t="shared" si="1"/>
        <v>777.77750799039814</v>
      </c>
    </row>
    <row r="12" spans="1:22">
      <c r="A12" s="6" t="s">
        <v>6</v>
      </c>
      <c r="B12" s="66">
        <v>43001.830999999998</v>
      </c>
      <c r="C12" s="66">
        <v>332485.88799999992</v>
      </c>
      <c r="D12" s="66">
        <v>25358.024000000001</v>
      </c>
      <c r="E12" s="66">
        <v>12947.166999999999</v>
      </c>
      <c r="F12" s="66">
        <v>6736.9430000000002</v>
      </c>
      <c r="G12" s="66">
        <v>10048.308999999999</v>
      </c>
      <c r="H12" s="66">
        <v>10295.991000000002</v>
      </c>
      <c r="I12" s="131">
        <f t="shared" si="0"/>
        <v>440874.15299999993</v>
      </c>
      <c r="J12" s="46">
        <f t="shared" si="2"/>
        <v>3252272.0118235815</v>
      </c>
      <c r="K12" s="46">
        <f t="shared" si="3"/>
        <v>27933669.974543203</v>
      </c>
      <c r="L12" s="46">
        <f t="shared" si="4"/>
        <v>6434937.0167263066</v>
      </c>
      <c r="M12" s="46">
        <f t="shared" si="5"/>
        <v>3957381.2162319673</v>
      </c>
      <c r="N12" s="46">
        <f t="shared" si="6"/>
        <v>1571952.821404007</v>
      </c>
      <c r="O12" s="46">
        <f t="shared" si="7"/>
        <v>2813525.544073496</v>
      </c>
      <c r="P12" s="46">
        <f t="shared" si="8"/>
        <v>3363355.8933540587</v>
      </c>
      <c r="Q12" s="70">
        <f t="shared" si="9"/>
        <v>49327094.478156626</v>
      </c>
    </row>
    <row r="13" spans="1:22">
      <c r="A13" s="6" t="s">
        <v>7</v>
      </c>
      <c r="B13" s="66">
        <v>50408.643000000004</v>
      </c>
      <c r="C13" s="66">
        <v>357819.59600000002</v>
      </c>
      <c r="D13" s="66">
        <v>48597.319999999992</v>
      </c>
      <c r="E13" s="66">
        <v>22469.828000000001</v>
      </c>
      <c r="F13" s="66">
        <v>9495.143</v>
      </c>
      <c r="G13" s="66">
        <v>25307.542999999998</v>
      </c>
      <c r="H13" s="66">
        <v>8445.8540000000012</v>
      </c>
      <c r="I13" s="131">
        <f t="shared" si="0"/>
        <v>522543.92699999997</v>
      </c>
      <c r="J13" s="46">
        <f t="shared" si="2"/>
        <v>3812456.70173688</v>
      </c>
      <c r="K13" s="46">
        <f t="shared" si="3"/>
        <v>30062071.401624065</v>
      </c>
      <c r="L13" s="46">
        <f t="shared" si="4"/>
        <v>12332218.527030878</v>
      </c>
      <c r="M13" s="46">
        <f t="shared" si="5"/>
        <v>6868041.1134855319</v>
      </c>
      <c r="N13" s="46">
        <f t="shared" si="6"/>
        <v>2215532.5981657417</v>
      </c>
      <c r="O13" s="46">
        <f t="shared" si="7"/>
        <v>7086109.5820439421</v>
      </c>
      <c r="P13" s="46">
        <f t="shared" si="8"/>
        <v>2758978.016327709</v>
      </c>
      <c r="Q13" s="70">
        <f t="shared" si="9"/>
        <v>65135407.940414742</v>
      </c>
    </row>
    <row r="14" spans="1:22">
      <c r="A14" s="6" t="s">
        <v>8</v>
      </c>
      <c r="B14" s="66">
        <v>24536.830999999998</v>
      </c>
      <c r="C14" s="66">
        <v>301556.55699999997</v>
      </c>
      <c r="D14" s="66">
        <v>31142.113000000001</v>
      </c>
      <c r="E14" s="66">
        <v>5166.5739999999996</v>
      </c>
      <c r="F14" s="66">
        <v>2514.8389999999999</v>
      </c>
      <c r="G14" s="66">
        <v>9268.6550000000007</v>
      </c>
      <c r="H14" s="66">
        <v>14230.147000000001</v>
      </c>
      <c r="I14" s="131">
        <f t="shared" si="0"/>
        <v>388415.71600000001</v>
      </c>
      <c r="J14" s="46">
        <f t="shared" si="2"/>
        <v>1855745.3686133788</v>
      </c>
      <c r="K14" s="46">
        <f t="shared" si="3"/>
        <v>25335154.501046155</v>
      </c>
      <c r="L14" s="46">
        <f t="shared" si="4"/>
        <v>7902726.7945946231</v>
      </c>
      <c r="M14" s="46">
        <f t="shared" si="5"/>
        <v>1579195.116574341</v>
      </c>
      <c r="N14" s="46">
        <f t="shared" si="6"/>
        <v>586795.56312511943</v>
      </c>
      <c r="O14" s="46">
        <f t="shared" si="7"/>
        <v>2595222.4997961875</v>
      </c>
      <c r="P14" s="46">
        <f t="shared" si="8"/>
        <v>4648513.0742387557</v>
      </c>
      <c r="Q14" s="70">
        <f t="shared" si="9"/>
        <v>44503352.917988561</v>
      </c>
    </row>
    <row r="15" spans="1:22">
      <c r="A15" s="6" t="s">
        <v>9</v>
      </c>
      <c r="B15" s="66">
        <v>18169.716</v>
      </c>
      <c r="C15" s="66">
        <v>115779.11</v>
      </c>
      <c r="D15" s="66">
        <v>30758.039000000001</v>
      </c>
      <c r="E15" s="66">
        <v>13029.502000000002</v>
      </c>
      <c r="F15" s="66">
        <v>1710.7840000000001</v>
      </c>
      <c r="G15" s="66">
        <v>0</v>
      </c>
      <c r="H15" s="66">
        <v>0</v>
      </c>
      <c r="I15" s="131">
        <f t="shared" si="0"/>
        <v>179447.15100000001</v>
      </c>
      <c r="J15" s="46">
        <f t="shared" si="2"/>
        <v>1374194.0153567672</v>
      </c>
      <c r="K15" s="46">
        <f t="shared" si="3"/>
        <v>9727135.994073635</v>
      </c>
      <c r="L15" s="46">
        <f t="shared" si="4"/>
        <v>7805262.8912651632</v>
      </c>
      <c r="M15" s="46">
        <f t="shared" si="5"/>
        <v>3982547.4153269869</v>
      </c>
      <c r="N15" s="46">
        <f t="shared" si="6"/>
        <v>399182.79486895358</v>
      </c>
      <c r="O15" s="46">
        <f t="shared" si="7"/>
        <v>0</v>
      </c>
      <c r="P15" s="46">
        <f t="shared" si="8"/>
        <v>0</v>
      </c>
      <c r="Q15" s="70">
        <f t="shared" si="9"/>
        <v>23288323.110891506</v>
      </c>
    </row>
    <row r="16" spans="1:22">
      <c r="A16" s="6" t="s">
        <v>10</v>
      </c>
      <c r="B16" s="66">
        <v>45177.079000000005</v>
      </c>
      <c r="C16" s="66">
        <v>285104.853</v>
      </c>
      <c r="D16" s="66">
        <v>40002.25</v>
      </c>
      <c r="E16" s="66">
        <v>8916.384</v>
      </c>
      <c r="F16" s="66">
        <v>3566.857</v>
      </c>
      <c r="G16" s="66">
        <v>6626.64</v>
      </c>
      <c r="H16" s="66">
        <v>2054.7600000000002</v>
      </c>
      <c r="I16" s="131">
        <f t="shared" si="0"/>
        <v>391448.82300000009</v>
      </c>
      <c r="J16" s="46">
        <f t="shared" si="2"/>
        <v>3416788.2201956213</v>
      </c>
      <c r="K16" s="46">
        <f t="shared" si="3"/>
        <v>23952971.116303906</v>
      </c>
      <c r="L16" s="46">
        <f t="shared" si="4"/>
        <v>10151104.8052222</v>
      </c>
      <c r="M16" s="46">
        <f t="shared" si="5"/>
        <v>2725347.6037121676</v>
      </c>
      <c r="N16" s="46">
        <f t="shared" si="6"/>
        <v>832266.3446454322</v>
      </c>
      <c r="O16" s="46">
        <f t="shared" si="7"/>
        <v>1855458.5563978171</v>
      </c>
      <c r="P16" s="46">
        <f t="shared" si="8"/>
        <v>671221.36717370723</v>
      </c>
      <c r="Q16" s="70">
        <f t="shared" si="9"/>
        <v>43605158.013650857</v>
      </c>
    </row>
    <row r="17" spans="1:17">
      <c r="A17" s="6" t="s">
        <v>11</v>
      </c>
      <c r="B17" s="66">
        <v>46236.935999999994</v>
      </c>
      <c r="C17" s="66">
        <v>387941.36200000008</v>
      </c>
      <c r="D17" s="66">
        <v>41353.874000000003</v>
      </c>
      <c r="E17" s="66">
        <v>18852.557000000001</v>
      </c>
      <c r="F17" s="66">
        <v>6344.5869999999995</v>
      </c>
      <c r="G17" s="66">
        <v>9409.7720000000008</v>
      </c>
      <c r="H17" s="66">
        <v>8371.5460000000003</v>
      </c>
      <c r="I17" s="131">
        <f t="shared" si="0"/>
        <v>518510.63400000002</v>
      </c>
      <c r="J17" s="46">
        <f t="shared" si="2"/>
        <v>3496946.2780614658</v>
      </c>
      <c r="K17" s="46">
        <f t="shared" si="3"/>
        <v>32592739.622028109</v>
      </c>
      <c r="L17" s="46">
        <f t="shared" si="4"/>
        <v>10494097.43391818</v>
      </c>
      <c r="M17" s="46">
        <f t="shared" si="5"/>
        <v>5762399.9867880363</v>
      </c>
      <c r="N17" s="46">
        <f t="shared" si="6"/>
        <v>1480403.1198264828</v>
      </c>
      <c r="O17" s="46">
        <f t="shared" si="7"/>
        <v>2634735.2460904173</v>
      </c>
      <c r="P17" s="46">
        <f t="shared" si="8"/>
        <v>2734704.078080934</v>
      </c>
      <c r="Q17" s="70">
        <f t="shared" si="9"/>
        <v>59196025.764793627</v>
      </c>
    </row>
    <row r="18" spans="1:17">
      <c r="A18" s="6" t="s">
        <v>12</v>
      </c>
      <c r="B18" s="66">
        <v>134365.13199999998</v>
      </c>
      <c r="C18" s="66">
        <v>44124.82</v>
      </c>
      <c r="D18" s="66">
        <v>8126.8879999999999</v>
      </c>
      <c r="E18" s="66">
        <v>607.81399999999996</v>
      </c>
      <c r="F18" s="66">
        <v>661.84799999999996</v>
      </c>
      <c r="G18" s="66">
        <v>0</v>
      </c>
      <c r="H18" s="66">
        <v>0</v>
      </c>
      <c r="I18" s="131">
        <f t="shared" si="0"/>
        <v>187886.50200000001</v>
      </c>
      <c r="J18" s="46">
        <f t="shared" si="2"/>
        <v>10162170.95891989</v>
      </c>
      <c r="K18" s="46">
        <f t="shared" si="3"/>
        <v>3707129.2468392635</v>
      </c>
      <c r="L18" s="46">
        <f t="shared" si="4"/>
        <v>2062306.2909786985</v>
      </c>
      <c r="M18" s="46">
        <f t="shared" si="5"/>
        <v>185782.08704366113</v>
      </c>
      <c r="N18" s="46">
        <f t="shared" si="6"/>
        <v>154431.14643252871</v>
      </c>
      <c r="O18" s="46">
        <f t="shared" si="7"/>
        <v>0</v>
      </c>
      <c r="P18" s="46">
        <f t="shared" si="8"/>
        <v>0</v>
      </c>
      <c r="Q18" s="70">
        <f t="shared" si="9"/>
        <v>16271819.730214041</v>
      </c>
    </row>
    <row r="19" spans="1:17">
      <c r="A19" s="6" t="s">
        <v>13</v>
      </c>
      <c r="B19" s="66">
        <v>26563.803</v>
      </c>
      <c r="C19" s="66">
        <v>241355.55100000001</v>
      </c>
      <c r="D19" s="66">
        <v>24732.171000000002</v>
      </c>
      <c r="E19" s="66">
        <v>7466.491</v>
      </c>
      <c r="F19" s="66">
        <v>9941.003999999999</v>
      </c>
      <c r="G19" s="66">
        <v>5869.7819999999992</v>
      </c>
      <c r="H19" s="66">
        <v>0</v>
      </c>
      <c r="I19" s="131">
        <f t="shared" si="0"/>
        <v>315928.80200000003</v>
      </c>
      <c r="J19" s="46">
        <f t="shared" si="2"/>
        <v>2009047.3129968648</v>
      </c>
      <c r="K19" s="46">
        <f t="shared" si="3"/>
        <v>20277390.865256913</v>
      </c>
      <c r="L19" s="46">
        <f t="shared" si="4"/>
        <v>6276118.4653782528</v>
      </c>
      <c r="M19" s="46">
        <f t="shared" si="5"/>
        <v>2282178.8916884321</v>
      </c>
      <c r="N19" s="46">
        <f t="shared" si="6"/>
        <v>2319566.7954127737</v>
      </c>
      <c r="O19" s="46">
        <f t="shared" si="7"/>
        <v>1643538.3899064818</v>
      </c>
      <c r="P19" s="46">
        <f t="shared" si="8"/>
        <v>0</v>
      </c>
      <c r="Q19" s="70">
        <f t="shared" si="9"/>
        <v>34807840.720639721</v>
      </c>
    </row>
    <row r="20" spans="1:17">
      <c r="A20" s="6" t="s">
        <v>14</v>
      </c>
      <c r="B20" s="66">
        <v>17234.453000000001</v>
      </c>
      <c r="C20" s="66">
        <v>109722.74</v>
      </c>
      <c r="D20" s="66">
        <v>12685.932000000001</v>
      </c>
      <c r="E20" s="66">
        <v>6672.5149999999994</v>
      </c>
      <c r="F20" s="66">
        <v>0</v>
      </c>
      <c r="G20" s="66">
        <v>0</v>
      </c>
      <c r="H20" s="66">
        <v>330.71600000000001</v>
      </c>
      <c r="I20" s="131">
        <f t="shared" si="0"/>
        <v>146646.356</v>
      </c>
      <c r="J20" s="46">
        <f t="shared" si="2"/>
        <v>1303459.1278447879</v>
      </c>
      <c r="K20" s="46">
        <f t="shared" si="3"/>
        <v>9218312.471242724</v>
      </c>
      <c r="L20" s="46">
        <f t="shared" si="4"/>
        <v>3219224.5507170744</v>
      </c>
      <c r="M20" s="46">
        <f t="shared" si="5"/>
        <v>2039495.2444829086</v>
      </c>
      <c r="N20" s="46">
        <f t="shared" si="6"/>
        <v>0</v>
      </c>
      <c r="O20" s="46">
        <f t="shared" si="7"/>
        <v>0</v>
      </c>
      <c r="P20" s="46">
        <f t="shared" si="8"/>
        <v>108033.85585967204</v>
      </c>
      <c r="Q20" s="70">
        <f t="shared" si="9"/>
        <v>15888525.250147168</v>
      </c>
    </row>
    <row r="21" spans="1:17">
      <c r="A21" s="6" t="s">
        <v>15</v>
      </c>
      <c r="B21" s="66">
        <v>25730.597999999998</v>
      </c>
      <c r="C21" s="66">
        <v>227500.91200000001</v>
      </c>
      <c r="D21" s="66">
        <v>23978.643999999997</v>
      </c>
      <c r="E21" s="66">
        <v>9150.0730000000003</v>
      </c>
      <c r="F21" s="66">
        <v>2136.13</v>
      </c>
      <c r="G21" s="66">
        <v>4548.9269999999997</v>
      </c>
      <c r="H21" s="66">
        <v>6362.2659999999996</v>
      </c>
      <c r="I21" s="131">
        <f t="shared" si="0"/>
        <v>299407.55</v>
      </c>
      <c r="J21" s="46">
        <f t="shared" si="2"/>
        <v>1946031.1753442269</v>
      </c>
      <c r="K21" s="46">
        <f t="shared" si="3"/>
        <v>19113398.866166607</v>
      </c>
      <c r="L21" s="46">
        <f t="shared" si="4"/>
        <v>6084900.9326003529</v>
      </c>
      <c r="M21" s="46">
        <f t="shared" si="5"/>
        <v>2796776.0837062881</v>
      </c>
      <c r="N21" s="46">
        <f t="shared" si="6"/>
        <v>498430.1604430587</v>
      </c>
      <c r="O21" s="46">
        <f t="shared" si="7"/>
        <v>1273699.1181924853</v>
      </c>
      <c r="P21" s="46">
        <f t="shared" si="8"/>
        <v>2078339.5057538557</v>
      </c>
      <c r="Q21" s="70">
        <f t="shared" si="9"/>
        <v>33791575.84220688</v>
      </c>
    </row>
    <row r="22" spans="1:17">
      <c r="A22" s="6" t="s">
        <v>16</v>
      </c>
      <c r="B22" s="66">
        <v>17173.513999999999</v>
      </c>
      <c r="C22" s="66">
        <v>135824.67300000001</v>
      </c>
      <c r="D22" s="66">
        <v>15945.51</v>
      </c>
      <c r="E22" s="66">
        <v>854.19200000000001</v>
      </c>
      <c r="F22" s="66">
        <v>3090.203</v>
      </c>
      <c r="G22" s="66">
        <v>4401.5550000000003</v>
      </c>
      <c r="H22" s="66">
        <v>1028.92</v>
      </c>
      <c r="I22" s="131">
        <f t="shared" si="0"/>
        <v>178318.56700000004</v>
      </c>
      <c r="J22" s="46">
        <f t="shared" si="2"/>
        <v>1298850.2495826383</v>
      </c>
      <c r="K22" s="46">
        <f t="shared" si="3"/>
        <v>11411256.016923791</v>
      </c>
      <c r="L22" s="46">
        <f t="shared" si="4"/>
        <v>4046385.970357134</v>
      </c>
      <c r="M22" s="46">
        <f t="shared" si="5"/>
        <v>261089.03792278393</v>
      </c>
      <c r="N22" s="46">
        <f t="shared" si="6"/>
        <v>721047.1165573356</v>
      </c>
      <c r="O22" s="46">
        <f t="shared" si="7"/>
        <v>1232434.9725057636</v>
      </c>
      <c r="P22" s="46">
        <f t="shared" si="8"/>
        <v>336113.75007902179</v>
      </c>
      <c r="Q22" s="70">
        <f t="shared" si="9"/>
        <v>19307177.113928471</v>
      </c>
    </row>
    <row r="23" spans="1:17">
      <c r="A23" s="6" t="s">
        <v>17</v>
      </c>
      <c r="B23" s="66">
        <v>35964.443999999996</v>
      </c>
      <c r="C23" s="66">
        <v>79032.694000000003</v>
      </c>
      <c r="D23" s="66">
        <v>6582.3420000000006</v>
      </c>
      <c r="E23" s="66">
        <v>4083.1509999999998</v>
      </c>
      <c r="F23" s="66">
        <v>2564.1350000000002</v>
      </c>
      <c r="G23" s="66">
        <v>3358.444</v>
      </c>
      <c r="H23" s="66">
        <v>123.28100000000001</v>
      </c>
      <c r="I23" s="131">
        <f t="shared" si="0"/>
        <v>131708.49099999998</v>
      </c>
      <c r="J23" s="46">
        <f t="shared" si="2"/>
        <v>2720027.3086510319</v>
      </c>
      <c r="K23" s="46">
        <f t="shared" si="3"/>
        <v>6639900.4320901027</v>
      </c>
      <c r="L23" s="46">
        <f t="shared" si="4"/>
        <v>1670357.1300568322</v>
      </c>
      <c r="M23" s="46">
        <f t="shared" si="5"/>
        <v>1248040.2137733123</v>
      </c>
      <c r="N23" s="46">
        <f t="shared" si="6"/>
        <v>598297.95913528791</v>
      </c>
      <c r="O23" s="46">
        <f t="shared" si="7"/>
        <v>940363.99381630972</v>
      </c>
      <c r="P23" s="46">
        <f t="shared" si="8"/>
        <v>40271.779364276998</v>
      </c>
      <c r="Q23" s="70">
        <f t="shared" si="9"/>
        <v>13857258.816887153</v>
      </c>
    </row>
    <row r="24" spans="1:17">
      <c r="A24" s="6" t="s">
        <v>18</v>
      </c>
      <c r="B24" s="66">
        <v>60798.954000000005</v>
      </c>
      <c r="C24" s="66">
        <v>171788.88500000001</v>
      </c>
      <c r="D24" s="66">
        <v>23550.528999999999</v>
      </c>
      <c r="E24" s="66">
        <v>11561.772000000001</v>
      </c>
      <c r="F24" s="66">
        <v>3573.6709999999998</v>
      </c>
      <c r="G24" s="66">
        <v>0</v>
      </c>
      <c r="H24" s="66">
        <v>4202.3500000000004</v>
      </c>
      <c r="I24" s="131">
        <f t="shared" si="0"/>
        <v>275476.16099999996</v>
      </c>
      <c r="J24" s="46">
        <f t="shared" si="2"/>
        <v>4598286.4413924469</v>
      </c>
      <c r="K24" s="46">
        <f t="shared" si="3"/>
        <v>14432775.020167943</v>
      </c>
      <c r="L24" s="46">
        <f t="shared" si="4"/>
        <v>5976261.0377522456</v>
      </c>
      <c r="M24" s="46">
        <f t="shared" si="5"/>
        <v>3533926.7145590005</v>
      </c>
      <c r="N24" s="46">
        <f t="shared" si="6"/>
        <v>833856.27742726612</v>
      </c>
      <c r="O24" s="46">
        <f t="shared" si="7"/>
        <v>0</v>
      </c>
      <c r="P24" s="46">
        <f t="shared" si="8"/>
        <v>1372767.1904954489</v>
      </c>
      <c r="Q24" s="70">
        <f t="shared" si="9"/>
        <v>30747872.681794353</v>
      </c>
    </row>
    <row r="25" spans="1:17">
      <c r="A25" s="6" t="s">
        <v>19</v>
      </c>
      <c r="B25" s="66">
        <v>84354.895000000004</v>
      </c>
      <c r="C25" s="66">
        <v>87682.887000000017</v>
      </c>
      <c r="D25" s="66">
        <v>13545.403</v>
      </c>
      <c r="E25" s="66">
        <v>8700.2970000000005</v>
      </c>
      <c r="F25" s="66">
        <v>1369.5550000000001</v>
      </c>
      <c r="G25" s="66">
        <v>0</v>
      </c>
      <c r="H25" s="66">
        <v>161.78700000000001</v>
      </c>
      <c r="I25" s="131">
        <f t="shared" si="0"/>
        <v>195814.82399999999</v>
      </c>
      <c r="J25" s="46">
        <f t="shared" si="2"/>
        <v>6379846.1062929388</v>
      </c>
      <c r="K25" s="46">
        <f t="shared" si="3"/>
        <v>7366642.9652291453</v>
      </c>
      <c r="L25" s="46">
        <f t="shared" si="4"/>
        <v>3437326.7874174882</v>
      </c>
      <c r="M25" s="46">
        <f t="shared" si="5"/>
        <v>2659299.2832670915</v>
      </c>
      <c r="N25" s="46">
        <f t="shared" si="6"/>
        <v>319562.72248673695</v>
      </c>
      <c r="O25" s="46">
        <f t="shared" si="7"/>
        <v>0</v>
      </c>
      <c r="P25" s="46">
        <f t="shared" si="8"/>
        <v>52850.401667801867</v>
      </c>
      <c r="Q25" s="70">
        <f t="shared" si="9"/>
        <v>20215528.266361207</v>
      </c>
    </row>
    <row r="26" spans="1:17">
      <c r="A26" s="6" t="s">
        <v>20</v>
      </c>
      <c r="B26" s="66">
        <v>29399.431</v>
      </c>
      <c r="C26" s="66">
        <v>40271.800999999999</v>
      </c>
      <c r="D26" s="66">
        <v>14390.421</v>
      </c>
      <c r="E26" s="66">
        <v>1084.144</v>
      </c>
      <c r="F26" s="66">
        <v>998.55899999999997</v>
      </c>
      <c r="G26" s="66">
        <v>489.74299999999999</v>
      </c>
      <c r="H26" s="66">
        <v>0</v>
      </c>
      <c r="I26" s="131">
        <f t="shared" si="0"/>
        <v>86634.099000000002</v>
      </c>
      <c r="J26" s="46">
        <f t="shared" si="2"/>
        <v>2223508.7293105861</v>
      </c>
      <c r="K26" s="46">
        <f t="shared" si="3"/>
        <v>3383419.384146852</v>
      </c>
      <c r="L26" s="46">
        <f t="shared" si="4"/>
        <v>3651761.3824789976</v>
      </c>
      <c r="M26" s="46">
        <f t="shared" si="5"/>
        <v>331375.28088504542</v>
      </c>
      <c r="N26" s="46">
        <f t="shared" si="6"/>
        <v>232997.01918041517</v>
      </c>
      <c r="O26" s="46">
        <f t="shared" si="7"/>
        <v>137127.99243446696</v>
      </c>
      <c r="P26" s="46">
        <f t="shared" si="8"/>
        <v>0</v>
      </c>
      <c r="Q26" s="70">
        <f t="shared" si="9"/>
        <v>9960189.7884363607</v>
      </c>
    </row>
    <row r="27" spans="1:17">
      <c r="A27" s="133" t="s">
        <v>22</v>
      </c>
      <c r="B27" s="132">
        <v>1586945.058</v>
      </c>
      <c r="C27" s="132">
        <v>4013157.5789999994</v>
      </c>
      <c r="D27" s="132">
        <v>480882.37099999993</v>
      </c>
      <c r="E27" s="132">
        <v>165958.24000000002</v>
      </c>
      <c r="F27" s="132">
        <v>73964.931999999986</v>
      </c>
      <c r="G27" s="132">
        <v>107956.89599999999</v>
      </c>
      <c r="H27" s="132">
        <v>78871.167000000045</v>
      </c>
      <c r="I27" s="131">
        <f t="shared" si="0"/>
        <v>6507736.2429999998</v>
      </c>
      <c r="J27" s="70">
        <f>SUM(J8:J26)</f>
        <v>118522819.6002211</v>
      </c>
      <c r="K27" s="70">
        <f t="shared" ref="K27:Q27" si="10">SUM(K8:K26)</f>
        <v>335252356.91293436</v>
      </c>
      <c r="L27" s="70">
        <f t="shared" si="10"/>
        <v>119723029.28320697</v>
      </c>
      <c r="M27" s="70">
        <f t="shared" si="10"/>
        <v>49988340.012872405</v>
      </c>
      <c r="N27" s="70">
        <f t="shared" si="10"/>
        <v>17232882.422436815</v>
      </c>
      <c r="O27" s="100">
        <f t="shared" si="10"/>
        <v>30125580.710351609</v>
      </c>
      <c r="P27" s="100">
        <f t="shared" si="10"/>
        <v>25623580.711958591</v>
      </c>
      <c r="Q27" s="100">
        <f t="shared" si="10"/>
        <v>696468589.65398216</v>
      </c>
    </row>
    <row r="29" spans="1:17">
      <c r="A29" s="15" t="s">
        <v>144</v>
      </c>
    </row>
  </sheetData>
  <sortState xmlns:xlrd2="http://schemas.microsoft.com/office/spreadsheetml/2017/richdata2" ref="E8:N26">
    <sortCondition ref="E8:E26"/>
  </sortState>
  <mergeCells count="3">
    <mergeCell ref="A6:A7"/>
    <mergeCell ref="B6:I6"/>
    <mergeCell ref="J6:Q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329AE-DD17-4543-8CE2-B47375E2DB63}">
  <sheetPr codeName="Sheet9"/>
  <dimension ref="A1:Y59"/>
  <sheetViews>
    <sheetView topLeftCell="A12" zoomScale="125" workbookViewId="0">
      <selection activeCell="G59" sqref="G59"/>
    </sheetView>
  </sheetViews>
  <sheetFormatPr defaultColWidth="10.6640625" defaultRowHeight="15.5"/>
  <cols>
    <col min="2" max="2" width="21.6640625" bestFit="1" customWidth="1"/>
    <col min="3" max="3" width="13.6640625" bestFit="1" customWidth="1"/>
    <col min="4" max="4" width="14.6640625" style="16" bestFit="1" customWidth="1"/>
    <col min="5" max="5" width="11" style="16" bestFit="1" customWidth="1"/>
    <col min="6" max="6" width="11" style="16" customWidth="1"/>
    <col min="7" max="7" width="21.5" bestFit="1" customWidth="1"/>
    <col min="8" max="8" width="23.33203125" bestFit="1" customWidth="1"/>
    <col min="9" max="9" width="15.5" bestFit="1" customWidth="1"/>
    <col min="10" max="11" width="12.6640625" bestFit="1" customWidth="1"/>
    <col min="12" max="12" width="21.6640625" bestFit="1" customWidth="1"/>
    <col min="13" max="13" width="14.1640625" bestFit="1" customWidth="1"/>
    <col min="14" max="14" width="12.6640625" bestFit="1" customWidth="1"/>
    <col min="15" max="15" width="6" customWidth="1"/>
    <col min="16" max="16" width="14" bestFit="1" customWidth="1"/>
    <col min="17" max="17" width="24.6640625" bestFit="1" customWidth="1"/>
    <col min="18" max="18" width="14" bestFit="1" customWidth="1"/>
    <col min="19" max="20" width="14" customWidth="1"/>
    <col min="21" max="21" width="22.5" bestFit="1" customWidth="1"/>
    <col min="22" max="22" width="18.83203125" bestFit="1" customWidth="1"/>
    <col min="23" max="23" width="12.6640625" bestFit="1" customWidth="1"/>
    <col min="24" max="24" width="11.6640625" bestFit="1" customWidth="1"/>
    <col min="25" max="25" width="12.6640625" bestFit="1" customWidth="1"/>
    <col min="26" max="26" width="12.83203125" bestFit="1" customWidth="1"/>
    <col min="27" max="40" width="12.6640625" bestFit="1" customWidth="1"/>
    <col min="41" max="41" width="11.6640625" bestFit="1" customWidth="1"/>
    <col min="42" max="45" width="12.6640625" bestFit="1" customWidth="1"/>
    <col min="46" max="46" width="11.6640625" bestFit="1" customWidth="1"/>
    <col min="47" max="47" width="12.6640625" bestFit="1" customWidth="1"/>
    <col min="48" max="48" width="11.6640625" bestFit="1" customWidth="1"/>
    <col min="49" max="49" width="12.6640625" bestFit="1" customWidth="1"/>
    <col min="50" max="50" width="13.83203125" bestFit="1" customWidth="1"/>
    <col min="51" max="51" width="16.5" bestFit="1" customWidth="1"/>
    <col min="52" max="54" width="12.6640625" bestFit="1" customWidth="1"/>
    <col min="55" max="56" width="11.6640625" bestFit="1" customWidth="1"/>
    <col min="57" max="60" width="12.6640625" bestFit="1" customWidth="1"/>
    <col min="61" max="62" width="11.6640625" bestFit="1" customWidth="1"/>
    <col min="63" max="69" width="12.6640625" bestFit="1" customWidth="1"/>
    <col min="70" max="70" width="19" bestFit="1" customWidth="1"/>
    <col min="71" max="71" width="12.6640625" bestFit="1" customWidth="1"/>
  </cols>
  <sheetData>
    <row r="1" spans="1:25">
      <c r="A1" s="2" t="s">
        <v>145</v>
      </c>
    </row>
    <row r="3" spans="1:25">
      <c r="A3" t="s">
        <v>83</v>
      </c>
      <c r="F3" s="64"/>
      <c r="G3" t="s">
        <v>82</v>
      </c>
      <c r="P3" t="s">
        <v>84</v>
      </c>
    </row>
    <row r="4" spans="1:25">
      <c r="A4" s="4" t="s">
        <v>38</v>
      </c>
      <c r="B4" s="4" t="s">
        <v>71</v>
      </c>
      <c r="C4" s="4" t="s">
        <v>72</v>
      </c>
      <c r="D4" s="67" t="s">
        <v>73</v>
      </c>
      <c r="E4" s="67" t="s">
        <v>74</v>
      </c>
      <c r="F4" s="62"/>
      <c r="G4" s="3"/>
      <c r="H4" s="60" t="s">
        <v>77</v>
      </c>
      <c r="I4" s="60" t="s">
        <v>78</v>
      </c>
      <c r="J4" s="3"/>
      <c r="K4" s="3"/>
      <c r="L4" s="3"/>
      <c r="M4" s="3"/>
      <c r="N4" s="3"/>
      <c r="P4" s="67" t="s">
        <v>38</v>
      </c>
      <c r="Q4" s="67" t="s">
        <v>77</v>
      </c>
      <c r="R4" s="67" t="s">
        <v>78</v>
      </c>
      <c r="S4" s="67"/>
      <c r="T4" s="67"/>
      <c r="U4" s="67"/>
      <c r="V4" s="67"/>
    </row>
    <row r="5" spans="1:25">
      <c r="A5" s="3">
        <v>1</v>
      </c>
      <c r="B5" s="55" t="s">
        <v>2</v>
      </c>
      <c r="C5" s="55" t="s">
        <v>69</v>
      </c>
      <c r="D5" s="56">
        <v>80260552.349999994</v>
      </c>
      <c r="E5" s="56">
        <v>1842.5287499999999</v>
      </c>
      <c r="F5" s="62"/>
      <c r="G5" s="3"/>
      <c r="H5" s="60" t="s">
        <v>75</v>
      </c>
      <c r="I5" s="3" t="s">
        <v>70</v>
      </c>
      <c r="J5" s="3" t="s">
        <v>69</v>
      </c>
      <c r="K5" s="3" t="s">
        <v>68</v>
      </c>
      <c r="L5" s="3" t="s">
        <v>29</v>
      </c>
      <c r="M5" s="3" t="s">
        <v>67</v>
      </c>
      <c r="N5" s="3" t="s">
        <v>76</v>
      </c>
      <c r="P5" s="67"/>
      <c r="Q5" s="67" t="s">
        <v>75</v>
      </c>
      <c r="R5" s="67" t="s">
        <v>70</v>
      </c>
      <c r="S5" s="67" t="s">
        <v>68</v>
      </c>
      <c r="T5" s="67" t="s">
        <v>67</v>
      </c>
      <c r="U5" s="67" t="s">
        <v>69</v>
      </c>
      <c r="V5" s="67" t="s">
        <v>29</v>
      </c>
    </row>
    <row r="6" spans="1:25">
      <c r="A6" s="3">
        <v>1</v>
      </c>
      <c r="B6" s="55" t="s">
        <v>2</v>
      </c>
      <c r="C6" s="55" t="s">
        <v>68</v>
      </c>
      <c r="D6" s="56">
        <v>12985675.779999999</v>
      </c>
      <c r="E6" s="56">
        <v>298.11009589999998</v>
      </c>
      <c r="F6" s="62"/>
      <c r="G6" s="3">
        <v>14</v>
      </c>
      <c r="H6" s="61" t="s">
        <v>15</v>
      </c>
      <c r="I6" s="63"/>
      <c r="J6" s="63"/>
      <c r="K6" s="63"/>
      <c r="L6" s="63">
        <v>457.18535580000002</v>
      </c>
      <c r="M6" s="63">
        <v>1307.7942270000001</v>
      </c>
      <c r="N6" s="63">
        <v>1764.9795828000001</v>
      </c>
      <c r="P6" s="66">
        <v>1</v>
      </c>
      <c r="Q6" s="18" t="s">
        <v>2</v>
      </c>
      <c r="R6" s="18"/>
      <c r="S6" s="18">
        <v>298.11009589999998</v>
      </c>
      <c r="T6" s="18">
        <v>958.53298370000005</v>
      </c>
      <c r="U6" s="18">
        <v>1842.5287499999999</v>
      </c>
      <c r="V6" s="18"/>
    </row>
    <row r="7" spans="1:25">
      <c r="A7" s="3">
        <v>1</v>
      </c>
      <c r="B7" s="55" t="s">
        <v>2</v>
      </c>
      <c r="C7" s="55" t="s">
        <v>67</v>
      </c>
      <c r="D7" s="56">
        <v>41753696.770000003</v>
      </c>
      <c r="E7" s="56">
        <v>958.53298370000005</v>
      </c>
      <c r="F7" s="62"/>
      <c r="G7" s="3">
        <v>4</v>
      </c>
      <c r="H7" s="61" t="s">
        <v>5</v>
      </c>
      <c r="I7" s="63"/>
      <c r="J7" s="63"/>
      <c r="K7" s="63">
        <v>300.1065706</v>
      </c>
      <c r="L7" s="63">
        <v>5.4770406859999996</v>
      </c>
      <c r="M7" s="63">
        <v>1339.236353</v>
      </c>
      <c r="N7" s="63">
        <v>1644.819964286</v>
      </c>
      <c r="P7" s="66">
        <v>2</v>
      </c>
      <c r="Q7" s="18" t="s">
        <v>3</v>
      </c>
      <c r="R7" s="18">
        <v>197.54278429999999</v>
      </c>
      <c r="S7" s="18">
        <v>218.0701976</v>
      </c>
      <c r="T7" s="18">
        <v>2567.8519930000002</v>
      </c>
      <c r="U7" s="18">
        <v>132.78209609999999</v>
      </c>
      <c r="V7" s="18">
        <v>58.186944410000002</v>
      </c>
    </row>
    <row r="8" spans="1:25">
      <c r="A8" s="3">
        <v>2</v>
      </c>
      <c r="B8" s="55" t="s">
        <v>3</v>
      </c>
      <c r="C8" s="55" t="s">
        <v>70</v>
      </c>
      <c r="D8" s="56">
        <v>8604963.6840000004</v>
      </c>
      <c r="E8" s="56">
        <v>197.54278429999999</v>
      </c>
      <c r="F8" s="62"/>
      <c r="G8" s="3">
        <v>5</v>
      </c>
      <c r="H8" s="61" t="s">
        <v>6</v>
      </c>
      <c r="I8" s="63"/>
      <c r="J8" s="63">
        <v>448.82563859999999</v>
      </c>
      <c r="K8" s="63">
        <v>327.45990990000001</v>
      </c>
      <c r="L8" s="63"/>
      <c r="M8" s="63">
        <v>1601.31025</v>
      </c>
      <c r="N8" s="63">
        <v>2377.5957985</v>
      </c>
      <c r="P8" s="66">
        <v>3</v>
      </c>
      <c r="Q8" s="18" t="s">
        <v>4</v>
      </c>
      <c r="R8" s="18">
        <v>106.4529902</v>
      </c>
      <c r="S8" s="18">
        <v>162.74675250000001</v>
      </c>
      <c r="T8" s="18">
        <v>4798.6102940000001</v>
      </c>
      <c r="U8" s="18"/>
      <c r="V8" s="18"/>
    </row>
    <row r="9" spans="1:25">
      <c r="A9" s="3">
        <v>2</v>
      </c>
      <c r="B9" s="55" t="s">
        <v>3</v>
      </c>
      <c r="C9" s="55" t="s">
        <v>69</v>
      </c>
      <c r="D9" s="56">
        <v>5783988.1069999998</v>
      </c>
      <c r="E9" s="56">
        <v>132.78209609999999</v>
      </c>
      <c r="F9" s="62"/>
      <c r="G9" s="3">
        <v>15</v>
      </c>
      <c r="H9" s="61" t="s">
        <v>16</v>
      </c>
      <c r="I9" s="63"/>
      <c r="J9" s="63">
        <v>603.19475260000002</v>
      </c>
      <c r="K9" s="63">
        <v>66.647313319999995</v>
      </c>
      <c r="L9" s="63"/>
      <c r="M9" s="63">
        <v>306.22344629999998</v>
      </c>
      <c r="N9" s="63">
        <v>976.06551221999996</v>
      </c>
      <c r="P9" s="66">
        <v>4</v>
      </c>
      <c r="Q9" s="18" t="s">
        <v>5</v>
      </c>
      <c r="R9" s="18"/>
      <c r="S9" s="18">
        <v>300.1065706</v>
      </c>
      <c r="T9" s="18">
        <v>1339.236353</v>
      </c>
      <c r="U9" s="18"/>
      <c r="V9" s="18">
        <v>5.4770406859999996</v>
      </c>
    </row>
    <row r="10" spans="1:25">
      <c r="A10" s="3">
        <v>2</v>
      </c>
      <c r="B10" s="55" t="s">
        <v>3</v>
      </c>
      <c r="C10" s="55" t="s">
        <v>68</v>
      </c>
      <c r="D10" s="56">
        <v>9499137.8059999999</v>
      </c>
      <c r="E10" s="56">
        <v>218.0701976</v>
      </c>
      <c r="F10" s="62"/>
      <c r="G10" s="3">
        <v>6</v>
      </c>
      <c r="H10" s="61" t="s">
        <v>7</v>
      </c>
      <c r="I10" s="63"/>
      <c r="J10" s="63">
        <v>150.8193895</v>
      </c>
      <c r="K10" s="63">
        <v>456.37684039999999</v>
      </c>
      <c r="L10" s="63">
        <v>730.25531969999997</v>
      </c>
      <c r="M10" s="63">
        <v>1373.8225199999999</v>
      </c>
      <c r="N10" s="63">
        <v>2711.2740696000001</v>
      </c>
      <c r="P10" s="66">
        <v>5</v>
      </c>
      <c r="Q10" s="18" t="s">
        <v>6</v>
      </c>
      <c r="R10" s="18"/>
      <c r="S10" s="18">
        <v>327.45990990000001</v>
      </c>
      <c r="T10" s="18">
        <v>1601.31025</v>
      </c>
      <c r="U10" s="18">
        <v>448.82563859999999</v>
      </c>
      <c r="V10" s="18"/>
    </row>
    <row r="11" spans="1:25">
      <c r="A11" s="3">
        <v>2</v>
      </c>
      <c r="B11" s="55" t="s">
        <v>3</v>
      </c>
      <c r="C11" s="55" t="s">
        <v>29</v>
      </c>
      <c r="D11" s="56">
        <v>2534623.298</v>
      </c>
      <c r="E11" s="56">
        <v>58.186944410000002</v>
      </c>
      <c r="F11" s="62"/>
      <c r="G11" s="3">
        <v>8</v>
      </c>
      <c r="H11" s="61" t="s">
        <v>9</v>
      </c>
      <c r="I11" s="63"/>
      <c r="J11" s="63"/>
      <c r="K11" s="63"/>
      <c r="L11" s="63">
        <v>541.11139370000001</v>
      </c>
      <c r="M11" s="63">
        <v>227.0536333</v>
      </c>
      <c r="N11" s="63">
        <v>768.16502700000001</v>
      </c>
      <c r="P11" s="66">
        <v>6</v>
      </c>
      <c r="Q11" s="18" t="s">
        <v>7</v>
      </c>
      <c r="R11" s="18"/>
      <c r="S11" s="18">
        <v>456.37684039999999</v>
      </c>
      <c r="T11" s="18">
        <v>1373.8225199999999</v>
      </c>
      <c r="U11" s="18">
        <v>150.8193895</v>
      </c>
      <c r="V11" s="18">
        <v>730.25531969999997</v>
      </c>
    </row>
    <row r="12" spans="1:25">
      <c r="A12" s="3">
        <v>2</v>
      </c>
      <c r="B12" s="55" t="s">
        <v>3</v>
      </c>
      <c r="C12" s="55" t="s">
        <v>67</v>
      </c>
      <c r="D12" s="56">
        <v>111855632.8</v>
      </c>
      <c r="E12" s="56">
        <v>2567.8519930000002</v>
      </c>
      <c r="F12" s="62"/>
      <c r="G12" s="3">
        <v>18</v>
      </c>
      <c r="H12" s="61" t="s">
        <v>19</v>
      </c>
      <c r="I12" s="63">
        <v>376.48844739999998</v>
      </c>
      <c r="J12" s="63">
        <v>310.24402279999998</v>
      </c>
      <c r="K12" s="63"/>
      <c r="L12" s="63">
        <v>92.917448949999994</v>
      </c>
      <c r="M12" s="63">
        <v>716.80557739999995</v>
      </c>
      <c r="N12" s="63">
        <v>1496.4554965499999</v>
      </c>
      <c r="P12" s="66">
        <v>7</v>
      </c>
      <c r="Q12" s="18" t="s">
        <v>8</v>
      </c>
      <c r="R12" s="18"/>
      <c r="S12" s="18">
        <v>103.86595079999999</v>
      </c>
      <c r="T12" s="18">
        <v>254.64102980000001</v>
      </c>
      <c r="U12" s="18">
        <v>1244.40498</v>
      </c>
      <c r="V12" s="18">
        <v>1.1959461300000001</v>
      </c>
    </row>
    <row r="13" spans="1:25">
      <c r="A13" s="3">
        <v>3</v>
      </c>
      <c r="B13" s="55" t="s">
        <v>4</v>
      </c>
      <c r="C13" s="55" t="s">
        <v>70</v>
      </c>
      <c r="D13" s="56">
        <v>4637092.2520000003</v>
      </c>
      <c r="E13" s="56">
        <v>106.4529902</v>
      </c>
      <c r="F13" s="62"/>
      <c r="G13" s="3">
        <v>9</v>
      </c>
      <c r="H13" s="61" t="s">
        <v>10</v>
      </c>
      <c r="I13" s="63"/>
      <c r="J13" s="63">
        <v>165.70796680000001</v>
      </c>
      <c r="K13" s="63"/>
      <c r="L13" s="63">
        <v>297.21600760000001</v>
      </c>
      <c r="M13" s="63">
        <v>1112.188995</v>
      </c>
      <c r="N13" s="63">
        <v>1575.1129694000001</v>
      </c>
      <c r="P13" s="66">
        <v>8</v>
      </c>
      <c r="Q13" s="18" t="s">
        <v>9</v>
      </c>
      <c r="R13" s="18"/>
      <c r="S13" s="18"/>
      <c r="T13" s="18">
        <v>227.0536333</v>
      </c>
      <c r="U13" s="18"/>
      <c r="V13" s="18">
        <v>541.11139370000001</v>
      </c>
      <c r="Y13" t="s">
        <v>76</v>
      </c>
    </row>
    <row r="14" spans="1:25">
      <c r="A14" s="3">
        <v>3</v>
      </c>
      <c r="B14" s="55" t="s">
        <v>4</v>
      </c>
      <c r="C14" s="55" t="s">
        <v>68</v>
      </c>
      <c r="D14" s="56">
        <v>7089248.5379999997</v>
      </c>
      <c r="E14" s="56">
        <v>162.74675250000001</v>
      </c>
      <c r="F14" s="62"/>
      <c r="G14" s="3">
        <v>2</v>
      </c>
      <c r="H14" s="61" t="s">
        <v>3</v>
      </c>
      <c r="I14" s="63">
        <v>197.54278429999999</v>
      </c>
      <c r="J14" s="63">
        <v>132.78209609999999</v>
      </c>
      <c r="K14" s="63">
        <v>218.0701976</v>
      </c>
      <c r="L14" s="63">
        <v>58.186944410000002</v>
      </c>
      <c r="M14" s="63">
        <v>2567.8519930000002</v>
      </c>
      <c r="N14" s="63">
        <v>3174.43401541</v>
      </c>
      <c r="P14" s="66">
        <v>9</v>
      </c>
      <c r="Q14" s="18" t="s">
        <v>10</v>
      </c>
      <c r="R14" s="18"/>
      <c r="S14" s="18"/>
      <c r="T14" s="18">
        <v>1112.188995</v>
      </c>
      <c r="U14" s="18">
        <v>165.70796680000001</v>
      </c>
      <c r="V14" s="18">
        <v>297.21600760000001</v>
      </c>
      <c r="Y14">
        <v>3099.1718295999999</v>
      </c>
    </row>
    <row r="15" spans="1:25">
      <c r="A15" s="3">
        <v>3</v>
      </c>
      <c r="B15" s="55" t="s">
        <v>4</v>
      </c>
      <c r="C15" s="55" t="s">
        <v>67</v>
      </c>
      <c r="D15" s="56">
        <v>209027464.40000001</v>
      </c>
      <c r="E15" s="56">
        <v>4798.6102940000001</v>
      </c>
      <c r="F15" s="62"/>
      <c r="G15" s="3">
        <v>1</v>
      </c>
      <c r="H15" s="61" t="s">
        <v>2</v>
      </c>
      <c r="I15" s="63"/>
      <c r="J15" s="63">
        <v>1842.5287499999999</v>
      </c>
      <c r="K15" s="63">
        <v>298.11009589999998</v>
      </c>
      <c r="L15" s="63"/>
      <c r="M15" s="63">
        <v>958.53298370000005</v>
      </c>
      <c r="N15" s="63">
        <v>3099.1718295999999</v>
      </c>
      <c r="P15" s="66">
        <v>10</v>
      </c>
      <c r="Q15" s="18" t="s">
        <v>11</v>
      </c>
      <c r="R15" s="18"/>
      <c r="S15" s="18"/>
      <c r="T15" s="18">
        <v>2174.0149299999998</v>
      </c>
      <c r="U15" s="18"/>
      <c r="V15" s="18">
        <v>659.27400250000005</v>
      </c>
      <c r="Y15">
        <v>3174.43401541</v>
      </c>
    </row>
    <row r="16" spans="1:25">
      <c r="A16" s="3">
        <v>4</v>
      </c>
      <c r="B16" s="55" t="s">
        <v>5</v>
      </c>
      <c r="C16" s="55" t="s">
        <v>68</v>
      </c>
      <c r="D16" s="56">
        <v>13072642.210000001</v>
      </c>
      <c r="E16" s="56">
        <v>300.1065706</v>
      </c>
      <c r="F16" s="62"/>
      <c r="G16" s="3">
        <v>17</v>
      </c>
      <c r="H16" s="61" t="s">
        <v>18</v>
      </c>
      <c r="I16" s="63"/>
      <c r="J16" s="63">
        <v>707.94388900000001</v>
      </c>
      <c r="K16" s="63">
        <v>267.61728049999999</v>
      </c>
      <c r="L16" s="63"/>
      <c r="M16" s="63">
        <v>771.93532730000004</v>
      </c>
      <c r="N16" s="63">
        <v>1747.4964967999999</v>
      </c>
      <c r="P16" s="66">
        <v>11</v>
      </c>
      <c r="Q16" s="18" t="s">
        <v>12</v>
      </c>
      <c r="R16" s="18">
        <v>220.289198</v>
      </c>
      <c r="S16" s="18">
        <v>174.8634127</v>
      </c>
      <c r="T16" s="18">
        <v>6073.2092830000001</v>
      </c>
      <c r="U16" s="18"/>
      <c r="V16" s="18"/>
      <c r="Y16">
        <v>5067.8100366999997</v>
      </c>
    </row>
    <row r="17" spans="1:25">
      <c r="A17" s="3">
        <v>4</v>
      </c>
      <c r="B17" s="55" t="s">
        <v>5</v>
      </c>
      <c r="C17" s="55" t="s">
        <v>29</v>
      </c>
      <c r="D17" s="56">
        <v>238579.89230000001</v>
      </c>
      <c r="E17" s="56">
        <v>5.4770406859999996</v>
      </c>
      <c r="F17" s="62"/>
      <c r="G17" s="3">
        <v>16</v>
      </c>
      <c r="H17" s="61" t="s">
        <v>17</v>
      </c>
      <c r="I17" s="63"/>
      <c r="J17" s="63"/>
      <c r="K17" s="63"/>
      <c r="L17" s="63">
        <v>39.074958199999998</v>
      </c>
      <c r="M17" s="63">
        <v>705.1440417</v>
      </c>
      <c r="N17" s="63">
        <v>744.21899989999997</v>
      </c>
      <c r="P17" s="66">
        <v>12</v>
      </c>
      <c r="Q17" s="18" t="s">
        <v>13</v>
      </c>
      <c r="R17" s="18"/>
      <c r="S17" s="18"/>
      <c r="T17" s="18">
        <v>747.27613899999994</v>
      </c>
      <c r="U17" s="18"/>
      <c r="V17" s="18">
        <v>678.53047470000001</v>
      </c>
      <c r="Y17">
        <v>1644.819964286</v>
      </c>
    </row>
    <row r="18" spans="1:25">
      <c r="A18" s="3">
        <v>4</v>
      </c>
      <c r="B18" s="55" t="s">
        <v>5</v>
      </c>
      <c r="C18" s="55" t="s">
        <v>67</v>
      </c>
      <c r="D18" s="56">
        <v>58337135.539999999</v>
      </c>
      <c r="E18" s="56">
        <v>1339.236353</v>
      </c>
      <c r="F18" s="62"/>
      <c r="G18" s="3">
        <v>12</v>
      </c>
      <c r="H18" s="61" t="s">
        <v>13</v>
      </c>
      <c r="I18" s="63"/>
      <c r="J18" s="63"/>
      <c r="K18" s="63"/>
      <c r="L18" s="63">
        <v>678.53047470000001</v>
      </c>
      <c r="M18" s="63">
        <v>747.27613899999994</v>
      </c>
      <c r="N18" s="63">
        <v>1425.8066137000001</v>
      </c>
      <c r="P18" s="66">
        <v>13</v>
      </c>
      <c r="Q18" s="18" t="s">
        <v>14</v>
      </c>
      <c r="R18" s="18"/>
      <c r="S18" s="18"/>
      <c r="T18" s="18">
        <v>875.87315809999996</v>
      </c>
      <c r="U18" s="18"/>
      <c r="V18" s="18">
        <v>391.70712600000002</v>
      </c>
      <c r="Y18">
        <v>2377.5957985</v>
      </c>
    </row>
    <row r="19" spans="1:25">
      <c r="A19" s="3">
        <v>5</v>
      </c>
      <c r="B19" s="55" t="s">
        <v>6</v>
      </c>
      <c r="C19" s="55" t="s">
        <v>69</v>
      </c>
      <c r="D19" s="56">
        <v>19550844.82</v>
      </c>
      <c r="E19" s="56">
        <v>448.82563859999999</v>
      </c>
      <c r="F19" s="62"/>
      <c r="G19" s="3">
        <v>11</v>
      </c>
      <c r="H19" s="61" t="s">
        <v>12</v>
      </c>
      <c r="I19" s="63">
        <v>220.289198</v>
      </c>
      <c r="J19" s="63"/>
      <c r="K19" s="63">
        <v>174.8634127</v>
      </c>
      <c r="L19" s="63"/>
      <c r="M19" s="63">
        <v>6073.2092830000001</v>
      </c>
      <c r="N19" s="63">
        <v>6468.3618937000001</v>
      </c>
      <c r="P19" s="66">
        <v>14</v>
      </c>
      <c r="Q19" s="18" t="s">
        <v>15</v>
      </c>
      <c r="R19" s="18"/>
      <c r="S19" s="18"/>
      <c r="T19" s="18">
        <v>1307.7942270000001</v>
      </c>
      <c r="U19" s="18"/>
      <c r="V19" s="18">
        <v>457.18535580000002</v>
      </c>
      <c r="Y19">
        <v>2711.2740696000001</v>
      </c>
    </row>
    <row r="20" spans="1:25">
      <c r="A20" s="3">
        <v>5</v>
      </c>
      <c r="B20" s="55" t="s">
        <v>6</v>
      </c>
      <c r="C20" s="55" t="s">
        <v>68</v>
      </c>
      <c r="D20" s="56">
        <v>14264153.68</v>
      </c>
      <c r="E20" s="56">
        <v>327.45990990000001</v>
      </c>
      <c r="F20" s="62"/>
      <c r="G20" s="3">
        <v>7</v>
      </c>
      <c r="H20" s="61" t="s">
        <v>8</v>
      </c>
      <c r="I20" s="63"/>
      <c r="J20" s="63">
        <v>1244.40498</v>
      </c>
      <c r="K20" s="63">
        <v>103.86595079999999</v>
      </c>
      <c r="L20" s="63">
        <v>1.1959461300000001</v>
      </c>
      <c r="M20" s="63">
        <v>254.64102980000001</v>
      </c>
      <c r="N20" s="63">
        <v>1604.1079067300002</v>
      </c>
      <c r="P20" s="66">
        <v>15</v>
      </c>
      <c r="Q20" s="18" t="s">
        <v>16</v>
      </c>
      <c r="R20" s="18"/>
      <c r="S20" s="18">
        <v>66.647313319999995</v>
      </c>
      <c r="T20" s="18">
        <v>306.22344629999998</v>
      </c>
      <c r="U20" s="18">
        <v>603.19475260000002</v>
      </c>
      <c r="V20" s="18"/>
      <c r="Y20">
        <v>1604.1079067300002</v>
      </c>
    </row>
    <row r="21" spans="1:25">
      <c r="A21" s="3">
        <v>5</v>
      </c>
      <c r="B21" s="55" t="s">
        <v>6</v>
      </c>
      <c r="C21" s="55" t="s">
        <v>67</v>
      </c>
      <c r="D21" s="56">
        <v>69753074.5</v>
      </c>
      <c r="E21" s="56">
        <v>1601.31025</v>
      </c>
      <c r="F21" s="62"/>
      <c r="G21" s="3">
        <v>19</v>
      </c>
      <c r="H21" s="61" t="s">
        <v>20</v>
      </c>
      <c r="I21" s="63">
        <v>30.304640410000001</v>
      </c>
      <c r="J21" s="63"/>
      <c r="K21" s="63"/>
      <c r="L21" s="63"/>
      <c r="M21" s="63">
        <v>903.73279409999998</v>
      </c>
      <c r="N21" s="63">
        <v>934.03743451000003</v>
      </c>
      <c r="P21" s="66">
        <v>16</v>
      </c>
      <c r="Q21" s="18" t="s">
        <v>17</v>
      </c>
      <c r="R21" s="18"/>
      <c r="S21" s="18"/>
      <c r="T21" s="18">
        <v>705.1440417</v>
      </c>
      <c r="U21" s="18"/>
      <c r="V21" s="18">
        <v>39.074958199999998</v>
      </c>
      <c r="Y21">
        <v>768.16502700000001</v>
      </c>
    </row>
    <row r="22" spans="1:25">
      <c r="A22" s="3">
        <v>6</v>
      </c>
      <c r="B22" s="55" t="s">
        <v>7</v>
      </c>
      <c r="C22" s="55" t="s">
        <v>69</v>
      </c>
      <c r="D22" s="56">
        <v>6569692.6050000004</v>
      </c>
      <c r="E22" s="56">
        <v>150.8193895</v>
      </c>
      <c r="F22" s="62"/>
      <c r="G22" s="3">
        <v>13</v>
      </c>
      <c r="H22" s="61" t="s">
        <v>14</v>
      </c>
      <c r="I22" s="63"/>
      <c r="J22" s="63"/>
      <c r="K22" s="63"/>
      <c r="L22" s="63">
        <v>391.70712600000002</v>
      </c>
      <c r="M22" s="63">
        <v>875.87315809999996</v>
      </c>
      <c r="N22" s="63">
        <v>1267.5802841</v>
      </c>
      <c r="P22" s="66">
        <v>17</v>
      </c>
      <c r="Q22" s="18" t="s">
        <v>18</v>
      </c>
      <c r="R22" s="18"/>
      <c r="S22" s="18">
        <v>267.61728049999999</v>
      </c>
      <c r="T22" s="18">
        <v>771.93532730000004</v>
      </c>
      <c r="U22" s="18">
        <v>707.94388900000001</v>
      </c>
      <c r="V22" s="18"/>
      <c r="Y22">
        <v>1575.1129694000001</v>
      </c>
    </row>
    <row r="23" spans="1:25">
      <c r="A23" s="3">
        <v>6</v>
      </c>
      <c r="B23" s="55" t="s">
        <v>7</v>
      </c>
      <c r="C23" s="55" t="s">
        <v>68</v>
      </c>
      <c r="D23" s="56">
        <v>19879775.170000002</v>
      </c>
      <c r="E23" s="56">
        <v>456.37684039999999</v>
      </c>
      <c r="F23" s="62"/>
      <c r="G23" s="3">
        <v>3</v>
      </c>
      <c r="H23" s="61" t="s">
        <v>4</v>
      </c>
      <c r="I23" s="63">
        <v>106.4529902</v>
      </c>
      <c r="J23" s="63"/>
      <c r="K23" s="63">
        <v>162.74675250000001</v>
      </c>
      <c r="L23" s="63"/>
      <c r="M23" s="63">
        <v>4798.6102940000001</v>
      </c>
      <c r="N23" s="63">
        <v>5067.8100366999997</v>
      </c>
      <c r="P23" s="66">
        <v>18</v>
      </c>
      <c r="Q23" s="18" t="s">
        <v>19</v>
      </c>
      <c r="R23" s="18">
        <v>376.48844739999998</v>
      </c>
      <c r="S23" s="18"/>
      <c r="T23" s="18">
        <v>716.80557739999995</v>
      </c>
      <c r="U23" s="18">
        <v>310.24402279999998</v>
      </c>
      <c r="V23" s="18">
        <v>92.917448949999994</v>
      </c>
      <c r="Y23">
        <v>2833.2889324999996</v>
      </c>
    </row>
    <row r="24" spans="1:25">
      <c r="A24" s="3">
        <v>6</v>
      </c>
      <c r="B24" s="55" t="s">
        <v>7</v>
      </c>
      <c r="C24" s="55" t="s">
        <v>29</v>
      </c>
      <c r="D24" s="56">
        <v>31809921.73</v>
      </c>
      <c r="E24" s="56">
        <v>730.25531969999997</v>
      </c>
      <c r="F24" s="62"/>
      <c r="G24" s="3">
        <v>10</v>
      </c>
      <c r="H24" s="61" t="s">
        <v>11</v>
      </c>
      <c r="I24" s="63"/>
      <c r="J24" s="63"/>
      <c r="K24" s="63"/>
      <c r="L24" s="63">
        <v>659.27400250000005</v>
      </c>
      <c r="M24" s="63">
        <v>2174.0149299999998</v>
      </c>
      <c r="N24" s="63">
        <v>2833.2889324999996</v>
      </c>
      <c r="P24" s="66">
        <v>19</v>
      </c>
      <c r="Q24" s="18" t="s">
        <v>20</v>
      </c>
      <c r="R24" s="18">
        <v>30.304640410000001</v>
      </c>
      <c r="S24" s="18"/>
      <c r="T24" s="18">
        <v>903.73279409999998</v>
      </c>
      <c r="U24" s="18"/>
      <c r="V24" s="18"/>
      <c r="Y24">
        <v>6468.3618937000001</v>
      </c>
    </row>
    <row r="25" spans="1:25">
      <c r="A25" s="3">
        <v>6</v>
      </c>
      <c r="B25" s="55" t="s">
        <v>7</v>
      </c>
      <c r="C25" s="55" t="s">
        <v>67</v>
      </c>
      <c r="D25" s="56">
        <v>59843708.990000002</v>
      </c>
      <c r="E25" s="56">
        <v>1373.8225199999999</v>
      </c>
      <c r="F25" s="62"/>
      <c r="G25" s="3"/>
      <c r="H25" s="61" t="s">
        <v>76</v>
      </c>
      <c r="I25" s="63">
        <v>931.07806031000007</v>
      </c>
      <c r="J25" s="63">
        <v>5606.4514853999999</v>
      </c>
      <c r="K25" s="63">
        <v>2375.8643242200005</v>
      </c>
      <c r="L25" s="63">
        <v>3952.1320183759999</v>
      </c>
      <c r="M25" s="63">
        <v>28815.256975700006</v>
      </c>
      <c r="N25" s="63">
        <v>41680.782864005996</v>
      </c>
      <c r="P25" s="18"/>
      <c r="Q25" s="67" t="s">
        <v>76</v>
      </c>
      <c r="R25" s="67">
        <v>931.07806031000007</v>
      </c>
      <c r="S25" s="67">
        <v>2375.8643242200005</v>
      </c>
      <c r="T25" s="67">
        <v>28815.256975700006</v>
      </c>
      <c r="U25" s="67">
        <v>5606.4514853999999</v>
      </c>
      <c r="V25" s="67">
        <v>3952.1320183759999</v>
      </c>
      <c r="Y25">
        <v>1425.8066137000001</v>
      </c>
    </row>
    <row r="26" spans="1:25">
      <c r="A26" s="3">
        <v>7</v>
      </c>
      <c r="B26" s="55" t="s">
        <v>8</v>
      </c>
      <c r="C26" s="55" t="s">
        <v>69</v>
      </c>
      <c r="D26" s="56">
        <v>54206280.93</v>
      </c>
      <c r="E26" s="56">
        <v>1244.40498</v>
      </c>
      <c r="F26" s="62"/>
      <c r="Y26">
        <v>1267.5802841</v>
      </c>
    </row>
    <row r="27" spans="1:25">
      <c r="A27" s="3">
        <v>7</v>
      </c>
      <c r="B27" s="55" t="s">
        <v>8</v>
      </c>
      <c r="C27" s="55" t="s">
        <v>68</v>
      </c>
      <c r="D27" s="56">
        <v>4524400.818</v>
      </c>
      <c r="E27" s="56">
        <v>103.86595079999999</v>
      </c>
      <c r="F27" s="62"/>
      <c r="G27" t="s">
        <v>83</v>
      </c>
      <c r="Y27">
        <v>1764.9795828000001</v>
      </c>
    </row>
    <row r="28" spans="1:25">
      <c r="A28" s="3">
        <v>7</v>
      </c>
      <c r="B28" s="55" t="s">
        <v>8</v>
      </c>
      <c r="C28" s="55" t="s">
        <v>29</v>
      </c>
      <c r="D28" s="56">
        <v>52095.413439999997</v>
      </c>
      <c r="E28" s="56">
        <v>1.1959461300000001</v>
      </c>
      <c r="F28" s="62"/>
      <c r="G28" s="83" t="s">
        <v>38</v>
      </c>
      <c r="H28" s="83" t="s">
        <v>80</v>
      </c>
      <c r="I28" s="83" t="s">
        <v>79</v>
      </c>
      <c r="Y28">
        <v>976.06551221999996</v>
      </c>
    </row>
    <row r="29" spans="1:25">
      <c r="A29" s="3">
        <v>7</v>
      </c>
      <c r="B29" s="55" t="s">
        <v>8</v>
      </c>
      <c r="C29" s="55" t="s">
        <v>67</v>
      </c>
      <c r="D29" s="56">
        <v>11092163.26</v>
      </c>
      <c r="E29" s="56">
        <v>254.64102980000001</v>
      </c>
      <c r="F29" s="62"/>
      <c r="G29" s="61">
        <v>1</v>
      </c>
      <c r="H29" s="84" t="s">
        <v>2</v>
      </c>
      <c r="I29" s="85">
        <v>0.42721638074099999</v>
      </c>
      <c r="Y29">
        <v>744.21899989999997</v>
      </c>
    </row>
    <row r="30" spans="1:25">
      <c r="A30" s="3">
        <v>8</v>
      </c>
      <c r="B30" s="55" t="s">
        <v>9</v>
      </c>
      <c r="C30" s="55" t="s">
        <v>29</v>
      </c>
      <c r="D30" s="56">
        <v>23570812.309999999</v>
      </c>
      <c r="E30" s="56">
        <v>541.11139370000001</v>
      </c>
      <c r="F30" s="62"/>
      <c r="G30" s="61">
        <v>2</v>
      </c>
      <c r="H30" s="84" t="s">
        <v>3</v>
      </c>
      <c r="I30" s="85">
        <v>0.37353184330700001</v>
      </c>
      <c r="Y30">
        <v>1747.4964967999999</v>
      </c>
    </row>
    <row r="31" spans="1:25">
      <c r="A31" s="3">
        <v>8</v>
      </c>
      <c r="B31" s="55" t="s">
        <v>9</v>
      </c>
      <c r="C31" s="55" t="s">
        <v>67</v>
      </c>
      <c r="D31" s="56">
        <v>9890456.2670000009</v>
      </c>
      <c r="E31" s="56">
        <v>227.0536333</v>
      </c>
      <c r="F31" s="62"/>
      <c r="G31" s="61">
        <v>3</v>
      </c>
      <c r="H31" s="84" t="s">
        <v>4</v>
      </c>
      <c r="I31" s="85">
        <v>0.33527153730600001</v>
      </c>
      <c r="Y31">
        <v>1496.4554965499999</v>
      </c>
    </row>
    <row r="32" spans="1:25">
      <c r="A32" s="3">
        <v>9</v>
      </c>
      <c r="B32" s="55" t="s">
        <v>10</v>
      </c>
      <c r="C32" s="55" t="s">
        <v>69</v>
      </c>
      <c r="D32" s="56">
        <v>7218239.034</v>
      </c>
      <c r="E32" s="56">
        <v>165.70796680000001</v>
      </c>
      <c r="F32" s="62"/>
      <c r="G32" s="61">
        <v>4</v>
      </c>
      <c r="H32" s="84" t="s">
        <v>5</v>
      </c>
      <c r="I32" s="85">
        <v>0.24351235340999999</v>
      </c>
      <c r="Y32">
        <v>934.03743451000003</v>
      </c>
    </row>
    <row r="33" spans="1:25">
      <c r="A33" s="3">
        <v>9</v>
      </c>
      <c r="B33" s="55" t="s">
        <v>10</v>
      </c>
      <c r="C33" s="55" t="s">
        <v>29</v>
      </c>
      <c r="D33" s="56">
        <v>12946729.289999999</v>
      </c>
      <c r="E33" s="56">
        <v>297.21600760000001</v>
      </c>
      <c r="F33" s="65"/>
      <c r="G33" s="61">
        <v>5</v>
      </c>
      <c r="H33" s="84" t="s">
        <v>6</v>
      </c>
      <c r="I33" s="85">
        <v>0.49781507637200001</v>
      </c>
      <c r="Y33">
        <v>41680.782864005996</v>
      </c>
    </row>
    <row r="34" spans="1:25">
      <c r="A34" s="3">
        <v>9</v>
      </c>
      <c r="B34" s="55" t="s">
        <v>10</v>
      </c>
      <c r="C34" s="55" t="s">
        <v>67</v>
      </c>
      <c r="D34" s="56">
        <v>48446952.630000003</v>
      </c>
      <c r="E34" s="56">
        <v>1112.188995</v>
      </c>
      <c r="F34" s="62"/>
      <c r="G34" s="61">
        <v>6</v>
      </c>
      <c r="H34" s="84" t="s">
        <v>7</v>
      </c>
      <c r="I34" s="85">
        <v>0.43289908941999999</v>
      </c>
    </row>
    <row r="35" spans="1:25">
      <c r="A35" s="3">
        <v>10</v>
      </c>
      <c r="B35" s="55" t="s">
        <v>12</v>
      </c>
      <c r="C35" s="55" t="s">
        <v>70</v>
      </c>
      <c r="D35" s="56">
        <v>9595797.4639999997</v>
      </c>
      <c r="E35" s="56">
        <v>220.289198</v>
      </c>
      <c r="F35" s="62"/>
      <c r="G35" s="61">
        <v>7</v>
      </c>
      <c r="H35" s="84" t="s">
        <v>8</v>
      </c>
      <c r="I35" s="85">
        <v>0.65590984944599995</v>
      </c>
    </row>
    <row r="36" spans="1:25">
      <c r="A36" s="3">
        <v>10</v>
      </c>
      <c r="B36" s="55" t="s">
        <v>12</v>
      </c>
      <c r="C36" s="55" t="s">
        <v>68</v>
      </c>
      <c r="D36" s="56">
        <v>7617050.2560000001</v>
      </c>
      <c r="E36" s="56">
        <v>174.8634127</v>
      </c>
      <c r="F36" s="62"/>
      <c r="G36" s="61">
        <v>8</v>
      </c>
      <c r="H36" s="84" t="s">
        <v>9</v>
      </c>
      <c r="I36" s="85">
        <v>0.746092267295</v>
      </c>
    </row>
    <row r="37" spans="1:25">
      <c r="A37" s="3">
        <v>10</v>
      </c>
      <c r="B37" s="55" t="s">
        <v>12</v>
      </c>
      <c r="C37" s="55" t="s">
        <v>67</v>
      </c>
      <c r="D37" s="56">
        <v>264548996.40000001</v>
      </c>
      <c r="E37" s="56">
        <v>6073.2092830000001</v>
      </c>
      <c r="F37" s="62"/>
      <c r="G37" s="61">
        <v>9</v>
      </c>
      <c r="H37" s="84" t="s">
        <v>10</v>
      </c>
      <c r="I37" s="85">
        <v>0.62520237583799998</v>
      </c>
    </row>
    <row r="38" spans="1:25">
      <c r="A38" s="3">
        <v>11</v>
      </c>
      <c r="B38" s="55" t="s">
        <v>11</v>
      </c>
      <c r="C38" s="55" t="s">
        <v>29</v>
      </c>
      <c r="D38" s="56">
        <v>28717975.550000001</v>
      </c>
      <c r="E38" s="56">
        <v>659.27400250000005</v>
      </c>
      <c r="F38" s="62"/>
      <c r="G38" s="61">
        <v>10</v>
      </c>
      <c r="H38" s="84" t="s">
        <v>11</v>
      </c>
      <c r="I38" s="85">
        <v>0.45109690049200002</v>
      </c>
    </row>
    <row r="39" spans="1:25">
      <c r="A39" s="3">
        <v>11</v>
      </c>
      <c r="B39" s="55" t="s">
        <v>11</v>
      </c>
      <c r="C39" s="55" t="s">
        <v>67</v>
      </c>
      <c r="D39" s="56">
        <v>94700090.349999994</v>
      </c>
      <c r="E39" s="56">
        <v>2174.0149299999998</v>
      </c>
      <c r="F39" s="62"/>
      <c r="G39" s="61">
        <v>11</v>
      </c>
      <c r="H39" s="84" t="s">
        <v>12</v>
      </c>
      <c r="I39" s="85">
        <v>0.107365885954</v>
      </c>
    </row>
    <row r="40" spans="1:25">
      <c r="A40" s="3">
        <v>12</v>
      </c>
      <c r="B40" s="55" t="s">
        <v>13</v>
      </c>
      <c r="C40" s="55" t="s">
        <v>29</v>
      </c>
      <c r="D40" s="56">
        <v>29556787.48</v>
      </c>
      <c r="E40" s="56">
        <v>678.53047470000001</v>
      </c>
      <c r="F40" s="62"/>
      <c r="G40" s="61">
        <v>12</v>
      </c>
      <c r="H40" s="84" t="s">
        <v>13</v>
      </c>
      <c r="I40" s="85">
        <v>0.56388127168900004</v>
      </c>
    </row>
    <row r="41" spans="1:25">
      <c r="A41" s="3">
        <v>12</v>
      </c>
      <c r="B41" s="55" t="s">
        <v>13</v>
      </c>
      <c r="C41" s="55" t="s">
        <v>67</v>
      </c>
      <c r="D41" s="56">
        <v>32551348.609999999</v>
      </c>
      <c r="E41" s="56">
        <v>747.27613899999994</v>
      </c>
      <c r="F41" s="62"/>
      <c r="G41" s="61">
        <v>13</v>
      </c>
      <c r="H41" s="84" t="s">
        <v>14</v>
      </c>
      <c r="I41" s="85">
        <v>0.30422604987000001</v>
      </c>
    </row>
    <row r="42" spans="1:25">
      <c r="A42" s="3">
        <v>13</v>
      </c>
      <c r="B42" s="55" t="s">
        <v>14</v>
      </c>
      <c r="C42" s="55" t="s">
        <v>29</v>
      </c>
      <c r="D42" s="56">
        <v>17062762.41</v>
      </c>
      <c r="E42" s="56">
        <v>391.70712600000002</v>
      </c>
      <c r="F42" s="62"/>
      <c r="G42" s="61">
        <v>14</v>
      </c>
      <c r="H42" s="84" t="s">
        <v>15</v>
      </c>
      <c r="I42" s="85">
        <v>0.53034953959099995</v>
      </c>
    </row>
    <row r="43" spans="1:25">
      <c r="A43" s="3">
        <v>13</v>
      </c>
      <c r="B43" s="55" t="s">
        <v>14</v>
      </c>
      <c r="C43" s="55" t="s">
        <v>67</v>
      </c>
      <c r="D43" s="56">
        <v>38153034.770000003</v>
      </c>
      <c r="E43" s="56">
        <v>875.87315809999996</v>
      </c>
      <c r="F43" s="62"/>
      <c r="G43" s="61">
        <v>15</v>
      </c>
      <c r="H43" s="84" t="s">
        <v>16</v>
      </c>
      <c r="I43" s="85">
        <v>0.46395510339399998</v>
      </c>
    </row>
    <row r="44" spans="1:25">
      <c r="A44" s="3">
        <v>14</v>
      </c>
      <c r="B44" s="55" t="s">
        <v>15</v>
      </c>
      <c r="C44" s="55" t="s">
        <v>29</v>
      </c>
      <c r="D44" s="56">
        <v>19914994.100000001</v>
      </c>
      <c r="E44" s="56">
        <v>457.18535580000002</v>
      </c>
      <c r="F44" s="62"/>
      <c r="G44" s="61">
        <v>16</v>
      </c>
      <c r="H44" s="84" t="s">
        <v>17</v>
      </c>
      <c r="I44" s="85">
        <v>0.33284182819399999</v>
      </c>
    </row>
    <row r="45" spans="1:25">
      <c r="A45" s="3">
        <v>14</v>
      </c>
      <c r="B45" s="55" t="s">
        <v>15</v>
      </c>
      <c r="C45" s="55" t="s">
        <v>67</v>
      </c>
      <c r="D45" s="56">
        <v>56967516.530000001</v>
      </c>
      <c r="E45" s="56">
        <v>1307.7942270000001</v>
      </c>
      <c r="F45" s="62"/>
      <c r="G45" s="61">
        <v>17</v>
      </c>
      <c r="H45" s="84" t="s">
        <v>18</v>
      </c>
      <c r="I45" s="85">
        <v>0.27869461647299998</v>
      </c>
    </row>
    <row r="46" spans="1:25">
      <c r="A46" s="3">
        <v>15</v>
      </c>
      <c r="B46" s="55" t="s">
        <v>16</v>
      </c>
      <c r="C46" s="55" t="s">
        <v>69</v>
      </c>
      <c r="D46" s="56">
        <v>26275163.420000002</v>
      </c>
      <c r="E46" s="56">
        <v>603.19475260000002</v>
      </c>
      <c r="F46" s="62"/>
      <c r="G46" s="61">
        <v>18</v>
      </c>
      <c r="H46" s="84" t="s">
        <v>19</v>
      </c>
      <c r="I46" s="85">
        <v>0.34142947798500001</v>
      </c>
    </row>
    <row r="47" spans="1:25">
      <c r="A47" s="3">
        <v>15</v>
      </c>
      <c r="B47" s="55" t="s">
        <v>16</v>
      </c>
      <c r="C47" s="55" t="s">
        <v>68</v>
      </c>
      <c r="D47" s="56">
        <v>2903156.9679999999</v>
      </c>
      <c r="E47" s="56">
        <v>66.647313319999995</v>
      </c>
      <c r="F47" s="62"/>
      <c r="G47" s="61">
        <v>19</v>
      </c>
      <c r="H47" s="84" t="s">
        <v>20</v>
      </c>
      <c r="I47" s="85">
        <v>0.27462296624499999</v>
      </c>
    </row>
    <row r="48" spans="1:25">
      <c r="A48" s="3">
        <v>15</v>
      </c>
      <c r="B48" s="55" t="s">
        <v>16</v>
      </c>
      <c r="C48" s="55" t="s">
        <v>67</v>
      </c>
      <c r="D48" s="56">
        <v>13339093.32</v>
      </c>
      <c r="E48" s="56">
        <v>306.22344629999998</v>
      </c>
      <c r="F48" s="62"/>
      <c r="H48" s="54"/>
    </row>
    <row r="49" spans="1:12">
      <c r="A49" s="3">
        <v>16</v>
      </c>
      <c r="B49" s="55" t="s">
        <v>17</v>
      </c>
      <c r="C49" s="55" t="s">
        <v>29</v>
      </c>
      <c r="D49" s="56">
        <v>1702105.179</v>
      </c>
      <c r="E49" s="56">
        <v>39.074958199999998</v>
      </c>
      <c r="F49" s="62"/>
      <c r="G49" t="s">
        <v>109</v>
      </c>
      <c r="H49" s="54"/>
    </row>
    <row r="50" spans="1:12">
      <c r="A50" s="3">
        <v>16</v>
      </c>
      <c r="B50" s="55" t="s">
        <v>17</v>
      </c>
      <c r="C50" s="55" t="s">
        <v>67</v>
      </c>
      <c r="D50" s="56">
        <v>30716074.460000001</v>
      </c>
      <c r="E50" s="56">
        <v>705.1440417</v>
      </c>
      <c r="F50" s="62"/>
      <c r="G50" s="112" t="s">
        <v>104</v>
      </c>
      <c r="H50" s="112" t="s">
        <v>105</v>
      </c>
      <c r="I50" s="112" t="s">
        <v>106</v>
      </c>
      <c r="J50" s="112" t="s">
        <v>107</v>
      </c>
      <c r="K50" s="112" t="s">
        <v>108</v>
      </c>
      <c r="L50" s="113" t="s">
        <v>110</v>
      </c>
    </row>
    <row r="51" spans="1:12">
      <c r="A51" s="3">
        <v>17</v>
      </c>
      <c r="B51" s="55" t="s">
        <v>18</v>
      </c>
      <c r="C51" s="55" t="s">
        <v>69</v>
      </c>
      <c r="D51" s="56">
        <v>30838035.809999999</v>
      </c>
      <c r="E51" s="56">
        <v>707.94388900000001</v>
      </c>
      <c r="F51" s="62"/>
      <c r="G51" s="121" t="s">
        <v>19</v>
      </c>
      <c r="H51" s="121" t="s">
        <v>70</v>
      </c>
      <c r="I51" s="121">
        <v>16399836.77</v>
      </c>
      <c r="J51" s="121">
        <v>9.263250008</v>
      </c>
      <c r="K51" s="121">
        <v>376.48844739999998</v>
      </c>
      <c r="L51" s="121">
        <v>4.5110000000000001</v>
      </c>
    </row>
    <row r="52" spans="1:12">
      <c r="A52" s="3">
        <v>17</v>
      </c>
      <c r="B52" s="55" t="s">
        <v>18</v>
      </c>
      <c r="C52" s="55" t="s">
        <v>68</v>
      </c>
      <c r="D52" s="56">
        <v>11657408.74</v>
      </c>
      <c r="E52" s="56">
        <v>267.61728049999999</v>
      </c>
      <c r="F52" s="62"/>
      <c r="G52" s="121" t="s">
        <v>3</v>
      </c>
      <c r="H52" s="121" t="s">
        <v>70</v>
      </c>
      <c r="I52" s="121">
        <v>8604963.6840000004</v>
      </c>
      <c r="J52" s="121">
        <v>8.0552859829999992</v>
      </c>
      <c r="K52" s="121">
        <v>197.54278429999999</v>
      </c>
      <c r="L52" s="121">
        <v>3.536</v>
      </c>
    </row>
    <row r="53" spans="1:12">
      <c r="A53" s="3">
        <v>17</v>
      </c>
      <c r="B53" s="55" t="s">
        <v>18</v>
      </c>
      <c r="C53" s="55" t="s">
        <v>67</v>
      </c>
      <c r="D53" s="56">
        <v>33625502.859999999</v>
      </c>
      <c r="E53" s="56">
        <v>771.93532730000004</v>
      </c>
      <c r="F53" s="62"/>
      <c r="G53" s="121" t="s">
        <v>12</v>
      </c>
      <c r="H53" s="121" t="s">
        <v>70</v>
      </c>
      <c r="I53" s="121">
        <v>9595797.4639999997</v>
      </c>
      <c r="J53" s="121">
        <v>10.43789496</v>
      </c>
      <c r="K53" s="121">
        <v>220.289198</v>
      </c>
      <c r="L53" s="121">
        <v>3.5409999999999999</v>
      </c>
    </row>
    <row r="54" spans="1:12">
      <c r="A54" s="3">
        <v>18</v>
      </c>
      <c r="B54" s="55" t="s">
        <v>19</v>
      </c>
      <c r="C54" s="55" t="s">
        <v>70</v>
      </c>
      <c r="D54" s="56">
        <v>16399836.77</v>
      </c>
      <c r="E54" s="56">
        <v>376.48844739999998</v>
      </c>
      <c r="F54" s="62"/>
      <c r="G54" s="121" t="s">
        <v>20</v>
      </c>
      <c r="H54" s="121" t="s">
        <v>70</v>
      </c>
      <c r="I54" s="121">
        <v>1320070.1359999999</v>
      </c>
      <c r="J54" s="121">
        <v>1.058580579</v>
      </c>
      <c r="K54" s="121">
        <v>30.304640410000001</v>
      </c>
      <c r="L54" s="121">
        <v>0.26100000000000001</v>
      </c>
    </row>
    <row r="55" spans="1:12">
      <c r="A55" s="3">
        <v>18</v>
      </c>
      <c r="B55" s="55" t="s">
        <v>19</v>
      </c>
      <c r="C55" s="55" t="s">
        <v>69</v>
      </c>
      <c r="D55" s="56">
        <v>13514229.630000001</v>
      </c>
      <c r="E55" s="56">
        <v>310.24402279999998</v>
      </c>
      <c r="F55" s="62"/>
      <c r="G55" s="121" t="s">
        <v>4</v>
      </c>
      <c r="H55" s="121" t="s">
        <v>70</v>
      </c>
      <c r="I55" s="121">
        <v>4637092.2520000003</v>
      </c>
      <c r="J55" s="121">
        <v>5.5483155230000003</v>
      </c>
      <c r="K55" s="121">
        <v>106.4529902</v>
      </c>
      <c r="L55" s="121">
        <v>2.706</v>
      </c>
    </row>
    <row r="56" spans="1:12">
      <c r="A56" s="3">
        <v>18</v>
      </c>
      <c r="B56" s="55" t="s">
        <v>19</v>
      </c>
      <c r="C56" s="55" t="s">
        <v>29</v>
      </c>
      <c r="D56" s="56">
        <v>4047484.0759999999</v>
      </c>
      <c r="E56" s="56">
        <v>92.917448949999994</v>
      </c>
      <c r="F56" s="62"/>
      <c r="H56" s="54"/>
    </row>
    <row r="57" spans="1:12">
      <c r="A57" s="3">
        <v>18</v>
      </c>
      <c r="B57" s="55" t="s">
        <v>19</v>
      </c>
      <c r="C57" s="55" t="s">
        <v>67</v>
      </c>
      <c r="D57" s="56">
        <v>31224050.949999999</v>
      </c>
      <c r="E57" s="56">
        <v>716.80557739999995</v>
      </c>
      <c r="F57" s="62"/>
    </row>
    <row r="58" spans="1:12">
      <c r="A58" s="3">
        <v>19</v>
      </c>
      <c r="B58" s="55" t="s">
        <v>20</v>
      </c>
      <c r="C58" s="55" t="s">
        <v>70</v>
      </c>
      <c r="D58" s="56">
        <v>1320070.1359999999</v>
      </c>
      <c r="E58" s="56">
        <v>30.304640410000001</v>
      </c>
      <c r="F58" s="62"/>
    </row>
    <row r="59" spans="1:12">
      <c r="A59" s="3">
        <v>19</v>
      </c>
      <c r="B59" s="55" t="s">
        <v>20</v>
      </c>
      <c r="C59" s="55" t="s">
        <v>67</v>
      </c>
      <c r="D59" s="56">
        <v>39366600.509999998</v>
      </c>
      <c r="E59" s="56">
        <v>903.73279409999998</v>
      </c>
    </row>
  </sheetData>
  <sortState xmlns:xlrd2="http://schemas.microsoft.com/office/spreadsheetml/2017/richdata2" ref="G29:I47">
    <sortCondition ref="G29:G4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C29852501054488A95A00EAB52FF44" ma:contentTypeVersion="14" ma:contentTypeDescription="Create a new document." ma:contentTypeScope="" ma:versionID="cf6f2f8e3323681dca188e277ec8fd76">
  <xsd:schema xmlns:xsd="http://www.w3.org/2001/XMLSchema" xmlns:xs="http://www.w3.org/2001/XMLSchema" xmlns:p="http://schemas.microsoft.com/office/2006/metadata/properties" xmlns:ns2="d2323d4d-f5e5-4c7c-823d-ca5465028b19" xmlns:ns3="b974a36b-73f3-4e73-b6d8-23b229058adf" targetNamespace="http://schemas.microsoft.com/office/2006/metadata/properties" ma:root="true" ma:fieldsID="5156fa6c2d1fca7a0b09550cd22c4379" ns2:_="" ns3:_="">
    <xsd:import namespace="d2323d4d-f5e5-4c7c-823d-ca5465028b19"/>
    <xsd:import namespace="b974a36b-73f3-4e73-b6d8-23b229058a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323d4d-f5e5-4c7c-823d-ca5465028b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3e50ec9-e24e-4853-8237-8964ebb799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74a36b-73f3-4e73-b6d8-23b229058ad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f5bd3de-3f05-443b-ad8b-38e9dda9faa8}" ma:internalName="TaxCatchAll" ma:showField="CatchAllData" ma:web="b974a36b-73f3-4e73-b6d8-23b229058a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974a36b-73f3-4e73-b6d8-23b229058adf" xsi:nil="true"/>
    <lcf76f155ced4ddcb4097134ff3c332f xmlns="d2323d4d-f5e5-4c7c-823d-ca5465028b1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BE6177-C370-474A-917A-FC5446CB9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323d4d-f5e5-4c7c-823d-ca5465028b19"/>
    <ds:schemaRef ds:uri="b974a36b-73f3-4e73-b6d8-23b229058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88A41D-2E7A-4847-92F0-E7A3CD63661C}">
  <ds:schemaRefs>
    <ds:schemaRef ds:uri="http://schemas.microsoft.com/office/2006/metadata/properties"/>
    <ds:schemaRef ds:uri="http://schemas.microsoft.com/office/infopath/2007/PartnerControls"/>
    <ds:schemaRef ds:uri="b974a36b-73f3-4e73-b6d8-23b229058adf"/>
    <ds:schemaRef ds:uri="d2323d4d-f5e5-4c7c-823d-ca5465028b19"/>
  </ds:schemaRefs>
</ds:datastoreItem>
</file>

<file path=customXml/itemProps3.xml><?xml version="1.0" encoding="utf-8"?>
<ds:datastoreItem xmlns:ds="http://schemas.openxmlformats.org/officeDocument/2006/customXml" ds:itemID="{1A4D17B6-3E2D-44CE-A868-80537DAC51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Investment Summary</vt:lpstr>
      <vt:lpstr>Investment by Year</vt:lpstr>
      <vt:lpstr>NonESC Construction Summary</vt:lpstr>
      <vt:lpstr>Watershed Storage</vt:lpstr>
      <vt:lpstr>Floodplain Restoration</vt:lpstr>
      <vt:lpstr>Conveyance Improvements</vt:lpstr>
      <vt:lpstr>Exports from GIS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Lauren Burge</cp:lastModifiedBy>
  <dcterms:created xsi:type="dcterms:W3CDTF">2022-04-20T15:21:09Z</dcterms:created>
  <dcterms:modified xsi:type="dcterms:W3CDTF">2023-01-25T22:16:26Z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0x0101005FC29852501054488A95A00EAB52FF44</vt:lpwstr>
  </property>
</Properties>
</file>