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mc:AlternateContent xmlns:mc="http://schemas.openxmlformats.org/markup-compatibility/2006">
    <mc:Choice Requires="x15">
      <x15ac:absPath xmlns:x15ac="http://schemas.microsoft.com/office/spreadsheetml/2010/11/ac" url="C:\Users\jsmit\Downloads\"/>
    </mc:Choice>
  </mc:AlternateContent>
  <xr:revisionPtr revIDLastSave="0" documentId="13_ncr:1_{48511421-1C11-473E-AD20-82F965780283}" xr6:coauthVersionLast="47" xr6:coauthVersionMax="47" xr10:uidLastSave="{00000000-0000-0000-0000-000000000000}"/>
  <bookViews>
    <workbookView xWindow="30612" yWindow="-2112" windowWidth="30936" windowHeight="17496" xr2:uid="{00000000-000D-0000-FFFF-FFFF00000000}"/>
  </bookViews>
  <sheets>
    <sheet name="Introduction" sheetId="16" r:id="rId1"/>
    <sheet name="Table 1" sheetId="1" r:id="rId2"/>
    <sheet name="Table 2" sheetId="2" r:id="rId3"/>
    <sheet name="Table 2a (FirstEnergy)" sheetId="14" r:id="rId4"/>
    <sheet name="Table 3" sheetId="3" r:id="rId5"/>
    <sheet name="Table 4" sheetId="15" r:id="rId6"/>
    <sheet name="Table 5" sheetId="4" r:id="rId7"/>
    <sheet name="Table 6" sheetId="5" r:id="rId8"/>
    <sheet name="Table 7" sheetId="6" r:id="rId9"/>
    <sheet name="Table 8" sheetId="7" r:id="rId10"/>
    <sheet name="Table 8 Addendum" sheetId="18" r:id="rId11"/>
    <sheet name="Table 9" sheetId="8" r:id="rId12"/>
    <sheet name="Table 10" sheetId="9" r:id="rId13"/>
    <sheet name="Table 11" sheetId="10" r:id="rId14"/>
    <sheet name="Table 12" sheetId="11" r:id="rId15"/>
    <sheet name="Table 13" sheetId="12" r:id="rId16"/>
    <sheet name="Table 14 (Gross)" sheetId="13" r:id="rId17"/>
    <sheet name="Table 14 (Net)" sheetId="17" r:id="rId18"/>
  </sheets>
  <definedNames>
    <definedName name="_xlnm._FilterDatabase" localSheetId="10" hidden="1">'Table 8 Addendum'!$A$1:$D$56</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8"/>
  <customWorkbookViews>
    <customWorkbookView name="Steve Morris - Personal View" guid="{E40B4055-4557-4836-8946-1AFB7A4606E7}" mergeInterval="0" personalView="1" maximized="1" xWindow="-8" yWindow="-8" windowWidth="1696" windowHeight="1026" activeSheetId="8"/>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9" l="1"/>
  <c r="F6" i="9"/>
  <c r="G6" i="9"/>
  <c r="D6" i="9"/>
  <c r="I16" i="5"/>
  <c r="I19" i="17"/>
  <c r="D11" i="2"/>
  <c r="C9" i="1"/>
  <c r="G12" i="5"/>
  <c r="I7" i="9"/>
  <c r="C6" i="2" a="1"/>
  <c r="C6" i="2" s="1"/>
  <c r="C16" i="2" s="1"/>
  <c r="E15" i="2"/>
  <c r="C15" i="2"/>
  <c r="E6" i="2" a="1"/>
  <c r="E6" i="2" s="1"/>
  <c r="E16" i="2" s="1"/>
  <c r="M6" i="15"/>
  <c r="C11" i="3"/>
  <c r="H7" i="3"/>
  <c r="E12" i="2"/>
  <c r="E15" i="11"/>
  <c r="D7" i="12" s="1"/>
  <c r="D10" i="12" s="1"/>
  <c r="C15" i="11"/>
  <c r="G20" i="13"/>
  <c r="J13" i="13"/>
  <c r="J12" i="13"/>
  <c r="O8" i="17"/>
  <c r="L21" i="10"/>
  <c r="L16" i="10"/>
  <c r="L11" i="10"/>
  <c r="D22" i="9"/>
  <c r="G8" i="5"/>
  <c r="N6" i="15"/>
  <c r="M8" i="15"/>
  <c r="M10" i="15" s="1"/>
  <c r="F5" i="1"/>
  <c r="P21" i="10"/>
  <c r="Q21" i="10"/>
  <c r="O21" i="10"/>
  <c r="P16" i="10"/>
  <c r="Q16" i="10"/>
  <c r="O16" i="10"/>
  <c r="P11" i="10"/>
  <c r="Q11" i="10"/>
  <c r="O11" i="10"/>
  <c r="F6" i="1"/>
  <c r="F7" i="1"/>
  <c r="F8" i="1"/>
  <c r="E6" i="1"/>
  <c r="E7" i="1"/>
  <c r="E8" i="1"/>
  <c r="E5" i="1"/>
  <c r="D9" i="1"/>
  <c r="L7" i="4"/>
  <c r="L8" i="4"/>
  <c r="L9" i="4"/>
  <c r="L10" i="4"/>
  <c r="L6" i="4"/>
  <c r="L11" i="4" s="1"/>
  <c r="J7" i="4"/>
  <c r="J8" i="4"/>
  <c r="J9" i="4"/>
  <c r="J10" i="4"/>
  <c r="J11" i="4" s="1"/>
  <c r="J6" i="4"/>
  <c r="H10" i="4"/>
  <c r="H7" i="4"/>
  <c r="H8" i="4"/>
  <c r="H9" i="4"/>
  <c r="H6" i="4"/>
  <c r="F12" i="2"/>
  <c r="E11" i="4"/>
  <c r="F8" i="4" s="1"/>
  <c r="G11" i="4"/>
  <c r="I11" i="4"/>
  <c r="K11" i="4"/>
  <c r="G6" i="6"/>
  <c r="G10" i="6" s="1"/>
  <c r="M12" i="4"/>
  <c r="C11" i="4"/>
  <c r="D8" i="4" s="1"/>
  <c r="M11" i="15" a="1"/>
  <c r="M11" i="15" s="1"/>
  <c r="N6" i="14"/>
  <c r="N10" i="14" s="1"/>
  <c r="N7" i="14"/>
  <c r="N8" i="14"/>
  <c r="N9" i="14"/>
  <c r="M7" i="14"/>
  <c r="M8" i="14"/>
  <c r="M9" i="14"/>
  <c r="M6" i="14"/>
  <c r="E11" i="10"/>
  <c r="J5" i="8"/>
  <c r="H8" i="5"/>
  <c r="M10" i="4"/>
  <c r="N10" i="15"/>
  <c r="N19" i="17"/>
  <c r="M19" i="17"/>
  <c r="L19" i="17"/>
  <c r="K19" i="17"/>
  <c r="O19" i="17" s="1"/>
  <c r="H19" i="17"/>
  <c r="G19" i="17"/>
  <c r="B19" i="17"/>
  <c r="O18" i="17"/>
  <c r="J18" i="17"/>
  <c r="O17" i="17"/>
  <c r="J17" i="17"/>
  <c r="O16" i="17"/>
  <c r="J16" i="17"/>
  <c r="O15" i="17"/>
  <c r="J15" i="17"/>
  <c r="O14" i="17"/>
  <c r="J14" i="17"/>
  <c r="N13" i="17"/>
  <c r="N20" i="17" s="1"/>
  <c r="M13" i="17"/>
  <c r="M20" i="17" s="1"/>
  <c r="L13" i="17"/>
  <c r="L20" i="17" s="1"/>
  <c r="K13" i="17"/>
  <c r="K20" i="17" s="1"/>
  <c r="O20" i="17" s="1"/>
  <c r="I13" i="17"/>
  <c r="H13" i="17"/>
  <c r="H20" i="17" s="1"/>
  <c r="G13" i="17"/>
  <c r="G20" i="17" s="1"/>
  <c r="B13" i="17"/>
  <c r="O12" i="17"/>
  <c r="J12" i="17"/>
  <c r="O11" i="17"/>
  <c r="J11" i="17"/>
  <c r="O10" i="17"/>
  <c r="J10" i="17"/>
  <c r="O9" i="17"/>
  <c r="J9" i="17"/>
  <c r="J8" i="17"/>
  <c r="M21" i="10"/>
  <c r="K21" i="10"/>
  <c r="J21" i="10"/>
  <c r="I21" i="10"/>
  <c r="H21" i="10"/>
  <c r="G21" i="10"/>
  <c r="F21" i="10"/>
  <c r="E21" i="10"/>
  <c r="N20" i="10"/>
  <c r="N19" i="10"/>
  <c r="N18" i="10"/>
  <c r="N17" i="10"/>
  <c r="M16" i="10"/>
  <c r="K16" i="10"/>
  <c r="J16" i="10"/>
  <c r="I16" i="10"/>
  <c r="H16" i="10"/>
  <c r="G16" i="10"/>
  <c r="F16" i="10"/>
  <c r="E16" i="10"/>
  <c r="N15" i="10"/>
  <c r="N14" i="10"/>
  <c r="N13" i="10"/>
  <c r="N12" i="10"/>
  <c r="N9" i="10"/>
  <c r="M17" i="2" a="1"/>
  <c r="M17" i="2" s="1"/>
  <c r="M13" i="2" s="1"/>
  <c r="B19" i="13"/>
  <c r="B13" i="13"/>
  <c r="D9" i="12"/>
  <c r="D8" i="12"/>
  <c r="D10" i="14"/>
  <c r="E10" i="14"/>
  <c r="F10" i="14"/>
  <c r="G10" i="14"/>
  <c r="H10" i="14"/>
  <c r="I10" i="14"/>
  <c r="J10" i="14"/>
  <c r="K10" i="14"/>
  <c r="L10" i="14"/>
  <c r="C10" i="14"/>
  <c r="I19" i="13"/>
  <c r="I20" i="13" s="1"/>
  <c r="H19" i="13"/>
  <c r="H20" i="13" s="1"/>
  <c r="G19" i="13"/>
  <c r="J19" i="13" s="1"/>
  <c r="J18" i="13"/>
  <c r="J17" i="13"/>
  <c r="J16" i="13"/>
  <c r="J15" i="13"/>
  <c r="J14" i="13"/>
  <c r="J9" i="13"/>
  <c r="J10" i="13"/>
  <c r="J11" i="13"/>
  <c r="J8" i="13"/>
  <c r="I13" i="13"/>
  <c r="H13" i="13"/>
  <c r="G13" i="13"/>
  <c r="K19" i="13"/>
  <c r="K20" i="13" s="1"/>
  <c r="N19" i="13"/>
  <c r="N20" i="13" s="1"/>
  <c r="M19" i="13"/>
  <c r="M20" i="13" s="1"/>
  <c r="L19" i="13"/>
  <c r="L20" i="13" s="1"/>
  <c r="O19" i="13"/>
  <c r="O18" i="13"/>
  <c r="O17" i="13"/>
  <c r="O16" i="13"/>
  <c r="O15" i="13"/>
  <c r="O14" i="13"/>
  <c r="L13" i="13"/>
  <c r="M13" i="13"/>
  <c r="N13" i="13"/>
  <c r="K13" i="13"/>
  <c r="O13" i="13" s="1"/>
  <c r="O9" i="13"/>
  <c r="O10" i="13"/>
  <c r="O11" i="13"/>
  <c r="O12" i="13"/>
  <c r="O8" i="13"/>
  <c r="F15" i="11"/>
  <c r="G15" i="11"/>
  <c r="F11" i="10"/>
  <c r="G11" i="10"/>
  <c r="H11" i="10"/>
  <c r="I11" i="10"/>
  <c r="J11" i="10"/>
  <c r="K11" i="10"/>
  <c r="M11" i="10"/>
  <c r="N8" i="10"/>
  <c r="N10" i="10"/>
  <c r="N7" i="10"/>
  <c r="E21" i="9"/>
  <c r="F21" i="9"/>
  <c r="G21" i="9"/>
  <c r="H21" i="9"/>
  <c r="D21" i="9"/>
  <c r="I13" i="9"/>
  <c r="I14" i="9"/>
  <c r="I15" i="9"/>
  <c r="I16" i="9"/>
  <c r="I17" i="9"/>
  <c r="I18" i="9"/>
  <c r="I19" i="9"/>
  <c r="I20" i="9"/>
  <c r="I8" i="9"/>
  <c r="I9" i="9"/>
  <c r="I10" i="9"/>
  <c r="I11" i="9"/>
  <c r="D12" i="9"/>
  <c r="E12" i="9"/>
  <c r="F12" i="9"/>
  <c r="F22" i="9" s="1"/>
  <c r="G12" i="9"/>
  <c r="H12" i="9"/>
  <c r="J6" i="8"/>
  <c r="J7" i="8"/>
  <c r="J8" i="8"/>
  <c r="J9" i="8"/>
  <c r="J10" i="8"/>
  <c r="J11" i="8"/>
  <c r="J12" i="8"/>
  <c r="J13" i="8"/>
  <c r="J14" i="8"/>
  <c r="J15" i="8"/>
  <c r="J16" i="8"/>
  <c r="H20" i="5"/>
  <c r="G20" i="5"/>
  <c r="H12" i="5"/>
  <c r="H16" i="5"/>
  <c r="G16" i="5"/>
  <c r="C6" i="3" a="1"/>
  <c r="C6" i="3" s="1"/>
  <c r="M12" i="2"/>
  <c r="D12" i="2"/>
  <c r="M11" i="2"/>
  <c r="M15" i="2" s="1"/>
  <c r="N11" i="2"/>
  <c r="E11" i="2"/>
  <c r="F11" i="2"/>
  <c r="G11" i="2"/>
  <c r="G15" i="2" s="1"/>
  <c r="H11" i="2"/>
  <c r="I11" i="2"/>
  <c r="J11" i="2"/>
  <c r="K11" i="2"/>
  <c r="L11" i="2"/>
  <c r="C11" i="2"/>
  <c r="I15" i="2"/>
  <c r="K15" i="2"/>
  <c r="E22" i="9"/>
  <c r="H6" i="6"/>
  <c r="G9" i="6"/>
  <c r="H9" i="6"/>
  <c r="M7" i="15"/>
  <c r="N7" i="15"/>
  <c r="N9" i="15"/>
  <c r="N8" i="15"/>
  <c r="H6" i="3" a="1"/>
  <c r="H6" i="3" s="1"/>
  <c r="H21" i="3" a="1"/>
  <c r="H21" i="3" s="1"/>
  <c r="M6" i="2" a="1"/>
  <c r="M6" i="2" s="1"/>
  <c r="M16" i="2" s="1"/>
  <c r="K6" i="2" a="1"/>
  <c r="K6" i="2" s="1"/>
  <c r="K16" i="2" s="1"/>
  <c r="I6" i="2" a="1"/>
  <c r="I6" i="2" s="1"/>
  <c r="I16" i="2" s="1"/>
  <c r="G6" i="2" a="1"/>
  <c r="G6" i="2" s="1"/>
  <c r="G16" i="2" s="1"/>
  <c r="G6" i="3" a="1"/>
  <c r="G6" i="3" s="1"/>
  <c r="F6" i="3" a="1"/>
  <c r="F6" i="3" s="1"/>
  <c r="E6" i="3" a="1"/>
  <c r="E6" i="3" s="1"/>
  <c r="D6" i="3" a="1"/>
  <c r="D6" i="3" s="1"/>
  <c r="M7" i="4"/>
  <c r="M8" i="4"/>
  <c r="M9" i="4"/>
  <c r="M6" i="4"/>
  <c r="H12" i="3"/>
  <c r="D15" i="3"/>
  <c r="E15" i="3"/>
  <c r="F15" i="3"/>
  <c r="G15" i="3"/>
  <c r="C15" i="3"/>
  <c r="H13" i="3"/>
  <c r="H14" i="3"/>
  <c r="H8" i="3"/>
  <c r="H9" i="3"/>
  <c r="H10" i="3"/>
  <c r="D11" i="3"/>
  <c r="E11" i="3"/>
  <c r="F11" i="3"/>
  <c r="G11" i="3"/>
  <c r="E9" i="6"/>
  <c r="E6" i="6"/>
  <c r="H6" i="9" l="1"/>
  <c r="I6" i="9" s="1"/>
  <c r="G22" i="9"/>
  <c r="I21" i="9"/>
  <c r="C13" i="2"/>
  <c r="E13" i="2"/>
  <c r="G13" i="2"/>
  <c r="I13" i="2"/>
  <c r="K13" i="2"/>
  <c r="J19" i="17"/>
  <c r="I20" i="17"/>
  <c r="H12" i="2"/>
  <c r="J12" i="2" s="1"/>
  <c r="L12" i="2" s="1"/>
  <c r="N12" i="2" s="1"/>
  <c r="C16" i="3"/>
  <c r="C19" i="3" s="1"/>
  <c r="C20" i="3"/>
  <c r="F9" i="1"/>
  <c r="E9" i="1"/>
  <c r="C17" i="3"/>
  <c r="M12" i="15"/>
  <c r="F10" i="4"/>
  <c r="F6" i="4"/>
  <c r="F9" i="4"/>
  <c r="F7" i="4"/>
  <c r="H10" i="6"/>
  <c r="M10" i="14"/>
  <c r="D7" i="4"/>
  <c r="M11" i="4"/>
  <c r="N6" i="4" s="1"/>
  <c r="D10" i="4"/>
  <c r="D6" i="4"/>
  <c r="D9" i="4"/>
  <c r="J13" i="17"/>
  <c r="J20" i="17" s="1"/>
  <c r="O13" i="17"/>
  <c r="N21" i="10"/>
  <c r="C9" i="12" s="1"/>
  <c r="E9" i="12" s="1"/>
  <c r="N16" i="10"/>
  <c r="C8" i="12" s="1"/>
  <c r="E8" i="12" s="1"/>
  <c r="J20" i="13"/>
  <c r="O20" i="13"/>
  <c r="N11" i="10"/>
  <c r="I12" i="9"/>
  <c r="N12" i="15"/>
  <c r="H21" i="5"/>
  <c r="G21" i="5"/>
  <c r="C12" i="2"/>
  <c r="E10" i="6"/>
  <c r="H15" i="3"/>
  <c r="D16" i="3"/>
  <c r="D19" i="3" s="1"/>
  <c r="H11" i="3"/>
  <c r="G16" i="3"/>
  <c r="G19" i="3" s="1"/>
  <c r="E16" i="3"/>
  <c r="E19" i="3" s="1"/>
  <c r="F16" i="3"/>
  <c r="F19" i="3" s="1"/>
  <c r="H22" i="9" l="1"/>
  <c r="I22" i="9"/>
  <c r="J14" i="5"/>
  <c r="J10" i="5"/>
  <c r="J18" i="5"/>
  <c r="G17" i="3"/>
  <c r="I6" i="5"/>
  <c r="I14" i="5"/>
  <c r="I10" i="5"/>
  <c r="I18" i="5"/>
  <c r="I20" i="5"/>
  <c r="J15" i="5"/>
  <c r="J6" i="5"/>
  <c r="I8" i="5"/>
  <c r="F11" i="4"/>
  <c r="E11" i="6" a="1"/>
  <c r="E11" i="6" s="1"/>
  <c r="F5" i="6"/>
  <c r="F4" i="6"/>
  <c r="D11" i="4"/>
  <c r="N7" i="4"/>
  <c r="N8" i="4"/>
  <c r="N9" i="4"/>
  <c r="N10" i="4"/>
  <c r="C7" i="12"/>
  <c r="E7" i="12" s="1"/>
  <c r="E10" i="12" s="1"/>
  <c r="J5" i="5"/>
  <c r="J16" i="5"/>
  <c r="J17" i="5"/>
  <c r="J11" i="5"/>
  <c r="J12" i="5"/>
  <c r="J8" i="5"/>
  <c r="J19" i="5"/>
  <c r="J20" i="5"/>
  <c r="J21" i="5"/>
  <c r="J7" i="5"/>
  <c r="J9" i="5"/>
  <c r="F7" i="6"/>
  <c r="F8" i="6"/>
  <c r="J13" i="5"/>
  <c r="I21" i="5"/>
  <c r="I7" i="5"/>
  <c r="I9" i="5"/>
  <c r="I11" i="5"/>
  <c r="I12" i="5"/>
  <c r="I15" i="5"/>
  <c r="I17" i="5"/>
  <c r="I19" i="5"/>
  <c r="I5" i="5"/>
  <c r="I13" i="5"/>
  <c r="F17" i="3"/>
  <c r="F20" i="3"/>
  <c r="H16" i="3"/>
  <c r="H19" i="3" s="1"/>
  <c r="G20" i="3"/>
  <c r="D20" i="3"/>
  <c r="D17" i="3"/>
  <c r="E17" i="3"/>
  <c r="E20" i="3"/>
  <c r="C10" i="12" l="1"/>
  <c r="F6" i="6"/>
  <c r="G12" i="2"/>
  <c r="N11" i="4"/>
  <c r="F9" i="6"/>
  <c r="F10" i="6" s="1"/>
  <c r="H17" i="3"/>
  <c r="H20" i="3"/>
  <c r="H11" i="4"/>
  <c r="I12" i="2" l="1"/>
  <c r="K1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tc={2065FA1B-7C0D-4289-90E1-19B9AC0310C8}</author>
  </authors>
  <commentList>
    <comment ref="D2" authorId="0" shapeId="0" xr:uid="{2065FA1B-7C0D-4289-90E1-19B9AC0310C8}">
      <text>
        <t>[Threaded comment]
Your version of Excel allows you to read this threaded comment; however, any edits to it will get removed if the file is opened in a newer version of Excel. Learn more: https://go.microsoft.com/fwlink/?linkid=870924
Comment:
    Maybe color code “yes”, “No”, and “Yes, if”</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<sst xmlns="http://schemas.openxmlformats.org/spreadsheetml/2006/main" count="595" uniqueCount="381">
  <si>
    <t>Before continuing to the tables…</t>
  </si>
  <si>
    <t>1. Select EDC</t>
  </si>
  <si>
    <t>(Data from Implementation Order which populates Lookup cells)</t>
  </si>
  <si>
    <t>EDC Name</t>
  </si>
  <si>
    <t>Not yet selected</t>
  </si>
  <si>
    <t>Baseline MWh</t>
  </si>
  <si>
    <t>Baseline MW</t>
  </si>
  <si>
    <t>MWh Goal</t>
  </si>
  <si>
    <t>Low-Income Goal</t>
  </si>
  <si>
    <t>MW Goal</t>
  </si>
  <si>
    <t>Budget Limit</t>
  </si>
  <si>
    <t>Duquesne Light</t>
  </si>
  <si>
    <t>2. Review Cell Colors Legend</t>
  </si>
  <si>
    <t>PECO</t>
  </si>
  <si>
    <t>Lookup</t>
  </si>
  <si>
    <t>PPL</t>
  </si>
  <si>
    <t>Formula</t>
  </si>
  <si>
    <t>FirstEnergy</t>
  </si>
  <si>
    <t>86,913 </t>
  </si>
  <si>
    <t>EDC Entered</t>
  </si>
  <si>
    <t>No action needed - leave cell empty</t>
  </si>
  <si>
    <t xml:space="preserve"> (Plan submittals do not need to retain cell shading)</t>
  </si>
  <si>
    <t>Table 1: Portfolio Summary of Lifetime Costs and Benefits of EE&amp;C Plan</t>
  </si>
  <si>
    <t>Sector</t>
  </si>
  <si>
    <t>Total Discounted Lifetime Costs ($000)</t>
  </si>
  <si>
    <t>Total Discounted Lifetime Benefits ($000) ³</t>
  </si>
  <si>
    <r>
      <t>Present Value of Net</t>
    </r>
    <r>
      <rPr>
        <vertAlign val="superscript"/>
        <sz val="12"/>
        <rFont val="Aptos Narrow"/>
        <family val="2"/>
      </rPr>
      <t>1</t>
    </r>
    <r>
      <rPr>
        <b/>
        <sz val="12"/>
        <rFont val="Aptos Narrow"/>
        <family val="2"/>
      </rPr>
      <t xml:space="preserve"> Benefits
 ($000)</t>
    </r>
  </si>
  <si>
    <t>Benefit-Cost Ratio
 (TRC Ratio)</t>
  </si>
  <si>
    <r>
      <t>Market Rate Residential</t>
    </r>
    <r>
      <rPr>
        <sz val="12"/>
        <rFont val="Aptos Narrow"/>
        <family val="2"/>
      </rPr>
      <t xml:space="preserve"> (</t>
    </r>
    <r>
      <rPr>
        <i/>
        <sz val="12"/>
        <rFont val="Aptos Narrow"/>
        <family val="2"/>
      </rPr>
      <t>exclusive of Low-Income)</t>
    </r>
    <r>
      <rPr>
        <vertAlign val="superscript"/>
        <sz val="12"/>
        <rFont val="Aptos Narrow"/>
        <family val="2"/>
      </rPr>
      <t>2</t>
    </r>
  </si>
  <si>
    <t>Residential Low-Income</t>
  </si>
  <si>
    <t>Small Commercial &amp; Industrial</t>
  </si>
  <si>
    <t>Large Commercial &amp; Industrial</t>
  </si>
  <si>
    <t>Total Portfolio</t>
  </si>
  <si>
    <t>1 “Net” refers to the arithmetic difference between the previous two columns.  It does not refer to net verified savings. Calculate Present Value of Net Benefits and TRC ratio per the 2026 TRC Test Order (entered November 2024).
2 The June 18, 2025 Implementation Order disallowed the inclusion of low-income participation in non-low-income programs in the calculation of savings towards the low-income carve-out. 
3 Includes only savings from measures installed and operable between June 1, 2026, and May 31, 2031, and excludes carryover of Phase IV savings.</t>
  </si>
  <si>
    <t>Table 2: Summary of Portfolio Energy Savings</t>
  </si>
  <si>
    <t>MWh Saved for Consumption Reductions 
(Meter-Level)</t>
  </si>
  <si>
    <t>PY18</t>
  </si>
  <si>
    <t>PY19</t>
  </si>
  <si>
    <t>PY20</t>
  </si>
  <si>
    <t>PY21</t>
  </si>
  <si>
    <t>PY22</t>
  </si>
  <si>
    <t>Total</t>
  </si>
  <si>
    <t>1st-Year MWh ⁴</t>
  </si>
  <si>
    <t>Lifetime MWh</t>
  </si>
  <si>
    <t>1st-Year MWh</t>
  </si>
  <si>
    <r>
      <t>Baseline</t>
    </r>
    <r>
      <rPr>
        <vertAlign val="superscript"/>
        <sz val="12"/>
        <rFont val="Aptos Narrow"/>
        <family val="2"/>
      </rPr>
      <t>1</t>
    </r>
  </si>
  <si>
    <r>
      <t>Market Rate Residential Sector</t>
    </r>
    <r>
      <rPr>
        <sz val="12"/>
        <rFont val="Aptos Narrow"/>
        <family val="2"/>
      </rPr>
      <t xml:space="preserve"> (</t>
    </r>
    <r>
      <rPr>
        <i/>
        <sz val="12"/>
        <rFont val="Aptos Narrow"/>
        <family val="2"/>
      </rPr>
      <t>exclusive of Low-Income</t>
    </r>
    <r>
      <rPr>
        <sz val="12"/>
        <rFont val="Aptos Narrow"/>
        <family val="2"/>
      </rPr>
      <t xml:space="preserve">) </t>
    </r>
    <r>
      <rPr>
        <b/>
        <sz val="12"/>
        <rFont val="Aptos Narrow"/>
        <family val="2"/>
      </rPr>
      <t>– Projected Incremental Savings</t>
    </r>
  </si>
  <si>
    <t>Residential Low-Income Sub-Sector – Projected Incremental Savings</t>
  </si>
  <si>
    <t>Small C&amp;I Sector – Projected Incremental Savings</t>
  </si>
  <si>
    <t>Large C&amp;I Sector – Projected Incremental Savings</t>
  </si>
  <si>
    <t>EE&amp;C Plan Total – Projected Incremental Savings</t>
  </si>
  <si>
    <t>EE&amp;C Plan Total – Projected Cumulative Savings</t>
  </si>
  <si>
    <r>
      <t>EE&amp;C Plan Total – Percentage of Target to be Met</t>
    </r>
    <r>
      <rPr>
        <b/>
        <vertAlign val="superscript"/>
        <sz val="12"/>
        <rFont val="Aptos Narrow"/>
        <family val="2"/>
      </rPr>
      <t>2</t>
    </r>
  </si>
  <si>
    <r>
      <t>Estimated Phase IV Carryover Savings</t>
    </r>
    <r>
      <rPr>
        <b/>
        <vertAlign val="superscript"/>
        <sz val="12"/>
        <rFont val="Aptos Narrow"/>
        <family val="2"/>
      </rPr>
      <t>3</t>
    </r>
  </si>
  <si>
    <t>Total Cumulative Projected Savings Phase V + Estimated Phase IV Carryover Savings</t>
  </si>
  <si>
    <t>Cumulative Percent Reduction from Baseline</t>
  </si>
  <si>
    <t>Commission-Identified Goal</t>
  </si>
  <si>
    <t>1 As defined in the June 18, 2025 Implementation Order.
2 The June 18, 2025 Implementation Order directed that EDCs achieve at least 15 percent of the target amount in each program year.
3 The Phase V Implementation Order limits energy carryover to 20% of an EDC's Phase V compliance target.
4 MWh saved are on a gross-verified basis.</t>
  </si>
  <si>
    <t>Table 2a: Summary of Portfolio Energy Savings and Spending (FirstEnergy ONLY)</t>
  </si>
  <si>
    <t>FirstEnergy Rate District</t>
  </si>
  <si>
    <t>1st-Year MWh ¹</t>
  </si>
  <si>
    <t>Spend ($1,000)</t>
  </si>
  <si>
    <t>Met-Ed</t>
  </si>
  <si>
    <t>Penelec</t>
  </si>
  <si>
    <t>West Penn Power</t>
  </si>
  <si>
    <t>Penn Power</t>
  </si>
  <si>
    <t>FirstEnergy PA Total</t>
  </si>
  <si>
    <t xml:space="preserve">1 MWh saved are on a gross-verified basis.
</t>
  </si>
  <si>
    <t>Table 3: Summary of Portfolio Demand Savings</t>
  </si>
  <si>
    <t xml:space="preserve">System-Level MW Savings 
(Average of Summer and Winter) </t>
  </si>
  <si>
    <t>1st-Year MW ⁴</t>
  </si>
  <si>
    <t>1st-Year MW</t>
  </si>
  <si>
    <r>
      <t>Market Rate Residential Sector (</t>
    </r>
    <r>
      <rPr>
        <i/>
        <sz val="12"/>
        <rFont val="Aptos Narrow"/>
        <family val="2"/>
      </rPr>
      <t>exclusive of Low-Income</t>
    </r>
    <r>
      <rPr>
        <sz val="12"/>
        <rFont val="Aptos Narrow"/>
        <family val="2"/>
      </rPr>
      <t>) – Projected Incremental Annual Savings</t>
    </r>
  </si>
  <si>
    <t>Residential Low-Income Sub-Sector – Projected Incremental Annual Savings</t>
  </si>
  <si>
    <t>Small C&amp;I Sector – Projected Incremental Annual Savings</t>
  </si>
  <si>
    <t>Large C&amp;I Sector – Projected Incremental Annual Savings</t>
  </si>
  <si>
    <t>Coincident Demand Reduction From EE Subtotal</t>
  </si>
  <si>
    <t>Residential Load Shifting - Projected MW Savings</t>
  </si>
  <si>
    <t>Small C&amp;I Sector Load Shifting – Projected MW Savings</t>
  </si>
  <si>
    <t>Large C&amp;I Sector Load Shifting – Projected MW Savings</t>
  </si>
  <si>
    <t>Daily Load Shifting Subtotal</t>
  </si>
  <si>
    <r>
      <t>Cumulative Projected Compliance Savings</t>
    </r>
    <r>
      <rPr>
        <vertAlign val="superscript"/>
        <sz val="12"/>
        <rFont val="Aptos Narrow"/>
        <family val="2"/>
      </rPr>
      <t>2</t>
    </r>
  </si>
  <si>
    <r>
      <t>Cumulative EE&amp;C Plan Total – Percentage of Target to be Met</t>
    </r>
    <r>
      <rPr>
        <b/>
        <vertAlign val="superscript"/>
        <sz val="12"/>
        <rFont val="Aptos Narrow"/>
        <family val="2"/>
      </rPr>
      <t>3</t>
    </r>
  </si>
  <si>
    <t>Estimated Phase IV Carryover Savings ⁵</t>
  </si>
  <si>
    <r>
      <t>Commission-Identified Goal</t>
    </r>
    <r>
      <rPr>
        <vertAlign val="superscript"/>
        <sz val="12"/>
        <rFont val="Aptos Narrow"/>
        <family val="2"/>
      </rPr>
      <t>1</t>
    </r>
  </si>
  <si>
    <t xml:space="preserve">1 As defined in the June 18, 2025 Implementation Order.
2 Cumulative totals reflect one-fifth of the expected MW savings from load shifting programs due to the average performance accounting method. EE program savings are additive across program years, while Load Shifting programs average across the Phase.
3 The June 18, 2025 Implementation Order directed that EDCs achieve at least 15 percent of the target amount in each program year.
4 MW saved are on a gross-verified basis.
5 50% of any excess Phase IV demand reduction can be claimed as carryover.
</t>
  </si>
  <si>
    <t>Table 4: Summary of Seasonal Demand Savings</t>
  </si>
  <si>
    <t>Component MW Savings 
(System-Level)</t>
  </si>
  <si>
    <t xml:space="preserve">Summer MW ¹ </t>
  </si>
  <si>
    <t>Winter MW</t>
  </si>
  <si>
    <t>Summer MW</t>
  </si>
  <si>
    <t>Coincident Reduction from EE - Residential</t>
  </si>
  <si>
    <t>Coincident Reduction from EE - Non-Residential</t>
  </si>
  <si>
    <t>Daily Load Shifting - Residential  ³</t>
  </si>
  <si>
    <t>Daily Load Shifting - Non-Residential</t>
  </si>
  <si>
    <t>Phase V Peak Demand Reduction Target</t>
  </si>
  <si>
    <t>Percentage of Goal In Season  ²</t>
  </si>
  <si>
    <t>1 MW saved are on a gross-verified basis, and MW are at the system-level.
2 The June 18, 2025 Implementation Order directed that EDCs achieve at least 15 percent of the target amount in each program year. The cells with the percentage of goal in each season (M12 and N12) will appear green if this condition has been met.
3  Daily load-shifting savings average across the phase, EE sums across the phase.</t>
  </si>
  <si>
    <t>Table 5: Summary of Portfolio Costs</t>
  </si>
  <si>
    <t>Phase V</t>
  </si>
  <si>
    <t>$000</t>
  </si>
  <si>
    <t>%</t>
  </si>
  <si>
    <t>Residential Market Rate</t>
  </si>
  <si>
    <t>Small C&amp;I</t>
  </si>
  <si>
    <t>Large C&amp;I</t>
  </si>
  <si>
    <t>Common Costs</t>
  </si>
  <si>
    <t>Total Portfolio Budget ¹</t>
  </si>
  <si>
    <t>SWE Cost</t>
  </si>
  <si>
    <t>1 Cells with total percentages in row 11 will be green when the totals are above 99.9% and below 100.1%. All of these cells should be green once filled out to ensure correct cell values.</t>
  </si>
  <si>
    <t>Table 6: Program Summaries</t>
  </si>
  <si>
    <t>Program Name</t>
  </si>
  <si>
    <t>Program Market</t>
  </si>
  <si>
    <t>Program Two-Sentence Summary</t>
  </si>
  <si>
    <t>Program Years Operated</t>
  </si>
  <si>
    <t>Compliance MWh-year</t>
  </si>
  <si>
    <t>Compliance MW-year</t>
  </si>
  <si>
    <t>Percentage of Portfolio Resource Savings (MWh% and MW%) ²</t>
  </si>
  <si>
    <r>
      <t xml:space="preserve">Market Rate Residential Programs </t>
    </r>
    <r>
      <rPr>
        <sz val="12"/>
        <rFont val="Aptos Narrow"/>
        <family val="2"/>
      </rPr>
      <t>(</t>
    </r>
    <r>
      <rPr>
        <i/>
        <sz val="12"/>
        <rFont val="Aptos Narrow"/>
        <family val="2"/>
      </rPr>
      <t>exclusive of Low-Income)</t>
    </r>
  </si>
  <si>
    <t>Totals for Residential Sector</t>
  </si>
  <si>
    <t>Residential Low-Income Programs</t>
  </si>
  <si>
    <t>Totals for Low-Income Sector</t>
  </si>
  <si>
    <t>Small C&amp;I Programs</t>
  </si>
  <si>
    <t>Totals for Small C&amp;I Sector</t>
  </si>
  <si>
    <t>Large C&amp;I Programs</t>
  </si>
  <si>
    <t>Totals for Large C&amp;I Sector</t>
  </si>
  <si>
    <t>Totals for Plan ¹</t>
  </si>
  <si>
    <t>1 Includes only savings from measures installed and operable between June 1, 2026, and May 31, 2031, and excludes carryover of Phase IV savings.
2 If rows need to be added to accommodate more than 3 programs per sector, ensure total and percentage formulas (orange highlighted cells) cover all new rows. Otherwise, do not edit formulas.</t>
  </si>
  <si>
    <t xml:space="preserve">Table 7: Budget and Parity Analysis Summary </t>
  </si>
  <si>
    <t>Customer Sector</t>
  </si>
  <si>
    <t>Phase V EE&amp;C Budget (inclusive of allocated common cost)</t>
  </si>
  <si>
    <t>% of Total EDC EE&amp;C Budget</t>
  </si>
  <si>
    <t>% of EDC Total Annual Revenue ¹</t>
  </si>
  <si>
    <t>% of EDC Total MWh Sales</t>
  </si>
  <si>
    <r>
      <t>Residential Sector (</t>
    </r>
    <r>
      <rPr>
        <i/>
        <sz val="12"/>
        <rFont val="Aptos Narrow"/>
        <family val="2"/>
      </rPr>
      <t>exclusive of Low-Income</t>
    </r>
    <r>
      <rPr>
        <sz val="12"/>
        <rFont val="Aptos Narrow"/>
        <family val="2"/>
      </rPr>
      <t>)</t>
    </r>
  </si>
  <si>
    <t>Residential Low Income Sub-Sector</t>
  </si>
  <si>
    <t>Residential Subtotal</t>
  </si>
  <si>
    <t>Small C&amp;I Sector</t>
  </si>
  <si>
    <t>Large C&amp;I Sector</t>
  </si>
  <si>
    <t>Non-Residential Subtotal</t>
  </si>
  <si>
    <t>EDC TOTAL ³</t>
  </si>
  <si>
    <t>EDC TOTAL as Share of Budget Ceiling</t>
  </si>
  <si>
    <r>
      <t>% Budget by Customer Sector</t>
    </r>
    <r>
      <rPr>
        <sz val="8"/>
        <rFont val="Aptos Narrow"/>
        <family val="2"/>
      </rPr>
      <t xml:space="preserve"> (populates when data is entered above)</t>
    </r>
  </si>
  <si>
    <t>% Revenue by Customer Sector</t>
  </si>
  <si>
    <t>% MWh Sales by Customer Sector</t>
  </si>
  <si>
    <t>*insert pie chart*</t>
  </si>
  <si>
    <t>1 EDCs should use calendar year 2024 to compute the share of revenue and MWh sales by customer sector. Total revenue should be inclusive of collections on behalf of competitive generation suppliers.
2 Budget amounts in this table should exclude SWE costs.
3 Cells F10, G10 and H10 will be green when the totals are above 99.9% and below 100.1%. All cells should be green once filled out to ensure correct subtotals.</t>
  </si>
  <si>
    <t>Table 8: Eligible Measures</t>
  </si>
  <si>
    <t>Measure</t>
  </si>
  <si>
    <t>Unit</t>
  </si>
  <si>
    <t>Low-Income Measure (Yes/No) ¹</t>
  </si>
  <si>
    <r>
      <t>Comprehensive Measure (Yes/No) ²</t>
    </r>
    <r>
      <rPr>
        <b/>
        <vertAlign val="superscript"/>
        <sz val="12"/>
        <rFont val="Aptos Narrow"/>
        <family val="2"/>
      </rPr>
      <t>,3</t>
    </r>
  </si>
  <si>
    <t>Eligibility Requirements</t>
  </si>
  <si>
    <t>Incremental Cost ($/unit)</t>
  </si>
  <si>
    <t>Estimated Useful Life</t>
  </si>
  <si>
    <t>Incentive Amount or Incentive Range ($/unit)</t>
  </si>
  <si>
    <t>1 Indicate whether the measure counts towards the "proportionate number of measures" requirement.
2 Indicate whether the measure will be part of comprehensive measure reporting.
3 For Comprehsnsive Measures, see 'Table 8 Addendum' tab for a designation of measures by TRM number</t>
  </si>
  <si>
    <t>TRM Measure Number</t>
  </si>
  <si>
    <t>TRM Name</t>
  </si>
  <si>
    <t>Comprehensive?</t>
  </si>
  <si>
    <t>Notes</t>
  </si>
  <si>
    <t>2.1.1</t>
  </si>
  <si>
    <t>Residential LED lighting</t>
  </si>
  <si>
    <t>No</t>
  </si>
  <si>
    <t>2.1.2</t>
  </si>
  <si>
    <t>Residential Occupancy Sensors</t>
  </si>
  <si>
    <t>2.1.3</t>
  </si>
  <si>
    <t>LED and Electroluminescent Nightlights</t>
  </si>
  <si>
    <t>2.1.4</t>
  </si>
  <si>
    <t>Holiday Lights</t>
  </si>
  <si>
    <t>2.2.1</t>
  </si>
  <si>
    <t>High Efficiency Equipment: ASHP, CAC, GSHP, PTAC, PTHP</t>
  </si>
  <si>
    <t>Yes</t>
  </si>
  <si>
    <t>2.2.2</t>
  </si>
  <si>
    <t>High Efficiency Equipment for midstream delivery: ASHP, CAC, PTAC, PTHP</t>
  </si>
  <si>
    <t xml:space="preserve">For reporting, ideally, EDCs will be able to link to an address so that they can report on homes with multiple comprehensive measures </t>
  </si>
  <si>
    <t>2.2.3</t>
  </si>
  <si>
    <t>High Efficiency Equipment: Ductless Heat Pumps with Midstream Delivery Option</t>
  </si>
  <si>
    <t>2.2.4</t>
  </si>
  <si>
    <t>ECM Circulation Fans</t>
  </si>
  <si>
    <t>2.2.5</t>
  </si>
  <si>
    <t>GSHP Desuperheaters</t>
  </si>
  <si>
    <t>2.2.6</t>
  </si>
  <si>
    <t>Air Conditioner &amp; Heat Pump Maintenance</t>
  </si>
  <si>
    <t>2.2.7</t>
  </si>
  <si>
    <t>Room Air Conditioners</t>
  </si>
  <si>
    <t>2.2.8</t>
  </si>
  <si>
    <t>Room AC (RAC) Retirement</t>
  </si>
  <si>
    <t>2.2.9</t>
  </si>
  <si>
    <t>Window Heat Pump</t>
  </si>
  <si>
    <t>2.2.10</t>
  </si>
  <si>
    <t>Duct Sealing &amp; Duct Insulation</t>
  </si>
  <si>
    <t>2.2.11</t>
  </si>
  <si>
    <t>Air Handler Filter Whistles</t>
  </si>
  <si>
    <t>2.2.12</t>
  </si>
  <si>
    <t>ENERGY STAR® Certified Connected Thermostats</t>
  </si>
  <si>
    <t>2.2.13</t>
  </si>
  <si>
    <t>Furnace Maintenance</t>
  </si>
  <si>
    <t>2.2.14</t>
  </si>
  <si>
    <t>ENERGY STAR Bathroom Exhaust Fan</t>
  </si>
  <si>
    <t>2.3.1</t>
  </si>
  <si>
    <t>Heat Pump Water Heaters</t>
  </si>
  <si>
    <t>2.3.2</t>
  </si>
  <si>
    <t>Solar Water Heaters</t>
  </si>
  <si>
    <t>2.3.3</t>
  </si>
  <si>
    <t>Water Heater Tank Wrap</t>
  </si>
  <si>
    <t>2.3.4</t>
  </si>
  <si>
    <t>Water Heater Temperature Setback</t>
  </si>
  <si>
    <t>2.3.5</t>
  </si>
  <si>
    <t>Water Heater Pipe Insulation</t>
  </si>
  <si>
    <t>2.3.6</t>
  </si>
  <si>
    <t>Low Flow Faucet Aerators</t>
  </si>
  <si>
    <t>2.3.7</t>
  </si>
  <si>
    <t>Low Flow Showerheads</t>
  </si>
  <si>
    <t>2.3.8</t>
  </si>
  <si>
    <t>Thermostatic Shower Restriction Valves</t>
  </si>
  <si>
    <t>2.3.9</t>
  </si>
  <si>
    <t>Drain Water Heat Recovery Units</t>
  </si>
  <si>
    <t>2.3.10</t>
  </si>
  <si>
    <t>Smart Water Heater Controller</t>
  </si>
  <si>
    <t>2.4.1</t>
  </si>
  <si>
    <t>ENERGY STAR Refrigerators</t>
  </si>
  <si>
    <t xml:space="preserve">Yes, if paired with other comprehensive </t>
  </si>
  <si>
    <t>2.4.2</t>
  </si>
  <si>
    <t>ENERGY STAR Freezers</t>
  </si>
  <si>
    <t>2.4.3</t>
  </si>
  <si>
    <t>Refrigerator / Freezer Recycling with and without Replacement</t>
  </si>
  <si>
    <t>2.4.4</t>
  </si>
  <si>
    <t>Low-Capacity Refrigerator / Freezer Recycling Without Replacement</t>
  </si>
  <si>
    <t>2.4.5</t>
  </si>
  <si>
    <t>ENERGY STAR Coolers</t>
  </si>
  <si>
    <t>2.4.6</t>
  </si>
  <si>
    <t>Cooler Recycling with and without replacement</t>
  </si>
  <si>
    <t>2.4.7</t>
  </si>
  <si>
    <t>Residential Induction Cooktops</t>
  </si>
  <si>
    <t>2.4.8</t>
  </si>
  <si>
    <t>ENERGY STAR Clothes Washers</t>
  </si>
  <si>
    <t>2.4.9</t>
  </si>
  <si>
    <t>ENERGY STAR Clothes Dryers</t>
  </si>
  <si>
    <t>2.4.10</t>
  </si>
  <si>
    <t>ENERGY STAR Dishwashers</t>
  </si>
  <si>
    <t>2.4.11</t>
  </si>
  <si>
    <t>ENERGY STAR Dehumidifiers</t>
  </si>
  <si>
    <t>2.4.12</t>
  </si>
  <si>
    <t>Dehumidifier Retirement</t>
  </si>
  <si>
    <t>2.4.13</t>
  </si>
  <si>
    <t>ENERGY STAR Ceiling Fans</t>
  </si>
  <si>
    <t>2.4.14</t>
  </si>
  <si>
    <t>ENERGY STAR Air Purifiers</t>
  </si>
  <si>
    <t>2.5.1</t>
  </si>
  <si>
    <t>Advanced Power Strips</t>
  </si>
  <si>
    <t>2.6.1</t>
  </si>
  <si>
    <t>Residential Air Sealing</t>
  </si>
  <si>
    <t>2.6.2</t>
  </si>
  <si>
    <t>Weather Stripping, Caulking, and Outlet Gaskets</t>
  </si>
  <si>
    <t>2.6.3</t>
  </si>
  <si>
    <t>Ceiling/Attic, Wall, Floor and Rim Joist Insulation</t>
  </si>
  <si>
    <t>2.6.4</t>
  </si>
  <si>
    <t>Basement or Crawl Space Wall Insulation</t>
  </si>
  <si>
    <t>2.6.5</t>
  </si>
  <si>
    <t>ENERGY STAR Windows</t>
  </si>
  <si>
    <t>2.7.1</t>
  </si>
  <si>
    <t>Residential New Construction</t>
  </si>
  <si>
    <t>2.7.2</t>
  </si>
  <si>
    <t>ENERGY STAR Manufactured Homes</t>
  </si>
  <si>
    <t>2.7.3</t>
  </si>
  <si>
    <t>Home Energy Reports</t>
  </si>
  <si>
    <t>2.8.1</t>
  </si>
  <si>
    <t>ENERGY STAR Pool Pumps</t>
  </si>
  <si>
    <t>2.8.2</t>
  </si>
  <si>
    <t>Variable Speed Pool Pumps</t>
  </si>
  <si>
    <t>2.8.3</t>
  </si>
  <si>
    <t>Photovoltaic (PV) Solar Generation</t>
  </si>
  <si>
    <t>2.9.1</t>
  </si>
  <si>
    <t>Direct Load Control and Behavior-Based Demand Response Programs</t>
  </si>
  <si>
    <t>Table 9: Estimated Savings and Participation</t>
  </si>
  <si>
    <t>Measure ¹</t>
  </si>
  <si>
    <t>2026 TRM Measure Number</t>
  </si>
  <si>
    <t>Metric</t>
  </si>
  <si>
    <t>Total ⁴</t>
  </si>
  <si>
    <t>[Example Measure 1]</t>
  </si>
  <si>
    <t>Energy Savings (MWh) ²</t>
  </si>
  <si>
    <t>Summer Demand Reduction (MW)</t>
  </si>
  <si>
    <t>Winter Demand Reduction (MW)</t>
  </si>
  <si>
    <t>Projected Participation ³</t>
  </si>
  <si>
    <t>[Example Measure 2]</t>
  </si>
  <si>
    <t>Energy Savings (MWh)</t>
  </si>
  <si>
    <t>Projected Participation</t>
  </si>
  <si>
    <t>[Example Measure 3]</t>
  </si>
  <si>
    <t>1 Each measure should receive its own row in the table.
2 Energy Savings and Demand Reduction should be aggregate (not per-unit) compliance values (not lifetime). Express MW impacts at the system-level (inclusive of line losses).
3 Projected participation should use the same basis as the units shown in Table 7.
4 If rows need to be added to accommodate more than 3 measures, ensure total formulas (orange highlighted cells) cover all new rows. Otherwise, do not edit formulas.</t>
  </si>
  <si>
    <t>Table 10: Budget by Program</t>
  </si>
  <si>
    <t>Program Name: ¹</t>
  </si>
  <si>
    <t>Cost Element</t>
  </si>
  <si>
    <t>Phase V Total</t>
  </si>
  <si>
    <t>Total Budget ($000)</t>
  </si>
  <si>
    <t>Incentives ($000) ²</t>
  </si>
  <si>
    <t>Rebates</t>
  </si>
  <si>
    <t>Upstream/Midstream Buydown</t>
  </si>
  <si>
    <t>Kits</t>
  </si>
  <si>
    <t>Direct Install Materials &amp; Labor</t>
  </si>
  <si>
    <t xml:space="preserve">Braided Funding Support Labor </t>
  </si>
  <si>
    <t>Incentive Total</t>
  </si>
  <si>
    <t>Non-Incentives ($000)</t>
  </si>
  <si>
    <t>Program Design</t>
  </si>
  <si>
    <t>Administrative</t>
  </si>
  <si>
    <t>EDC Delivery Costs</t>
  </si>
  <si>
    <t>CSP Delivery Fees</t>
  </si>
  <si>
    <t>Marketing</t>
  </si>
  <si>
    <t>EM&amp;V</t>
  </si>
  <si>
    <t xml:space="preserve">AEPS Registration Support </t>
  </si>
  <si>
    <t>Other (Describe)</t>
  </si>
  <si>
    <t>Non-Incentive Total</t>
  </si>
  <si>
    <t>Percent Incentives³</t>
  </si>
  <si>
    <t xml:space="preserve">Table 11: Summary of EE&amp;C Costs by Sector and Program </t>
  </si>
  <si>
    <t>EE&amp;C Program ¹</t>
  </si>
  <si>
    <t>Cost Elements ($) ²</t>
  </si>
  <si>
    <t>Total Cost</t>
  </si>
  <si>
    <t>Expected Acquisition Cost ³ ($/MWh)</t>
  </si>
  <si>
    <t>Levelized Cost ⁴ ($/MWh)</t>
  </si>
  <si>
    <t>Expected Acquisition Cost ($/MW)</t>
  </si>
  <si>
    <t>Incentives</t>
  </si>
  <si>
    <t>AEPS Registration Support</t>
  </si>
  <si>
    <t>Residential Portfolio (incl. Low-Income)</t>
  </si>
  <si>
    <t>[Residential Program 1]</t>
  </si>
  <si>
    <t>[Residential Program 2]</t>
  </si>
  <si>
    <t>[Residential Program 3]</t>
  </si>
  <si>
    <t>[Residential Program 4]</t>
  </si>
  <si>
    <t>Sector Total ⁵</t>
  </si>
  <si>
    <t xml:space="preserve">Small C&amp;I </t>
  </si>
  <si>
    <t>[Small C&amp;I Program 1]</t>
  </si>
  <si>
    <t>[Small C&amp;I Program 2]</t>
  </si>
  <si>
    <t>[Small C&amp;I Program 3]</t>
  </si>
  <si>
    <t>[Small C&amp;I Program 4]</t>
  </si>
  <si>
    <t>Sector Total</t>
  </si>
  <si>
    <t>[Large C&amp;I Program 1]</t>
  </si>
  <si>
    <t>[Large C&amp;I Program 2]</t>
  </si>
  <si>
    <t>[Large C&amp;I Program 3]</t>
  </si>
  <si>
    <t>[Large C&amp;I Program 4]</t>
  </si>
  <si>
    <t>1 List each EE&amp;C program by name. Add rows as necessary, preserving formulas in totals rows.
2 List all cost elements for each program that can be directly identified as relating exclusively to the specific customer sector addressed in this table. Any cost elements that are applicable to multiple sectors, or are common across all sectors, are to be listed in Table 11 (relating to Common Costs).  Because cost elements may vary for each EDC and program, the EDC should designate cost elements at its discretion, and the Commission will review and evaluate the prudence and reasonableness of all costs shown.
3 The numerator in the acquisition cost calculation is the full EDC cost, free of any allocation. Acquisition costs are first-year.
4 Levelized costs should be lifetime. Appendix A of the 2026 TRC Test Order provides formulas to calculate levelized cost. 2026 Total Resource Cost (TRC) Test Order, at Docket No. M-2024-3048998, entered November 7, 2024 . https://www.puc.pa.gov/pcdocs/1855583.pdf 
5 If rows need to be added to accommodate more than 4 programs, ensure total formulas (orange highlighted cells) cover all new rows. Otherwise, do not edit formulas.</t>
  </si>
  <si>
    <t>Table 12: Allocation of Common Costs to Applicable Customer Sector</t>
  </si>
  <si>
    <r>
      <t xml:space="preserve">Common Cost Element </t>
    </r>
    <r>
      <rPr>
        <b/>
        <vertAlign val="superscript"/>
        <sz val="12"/>
        <rFont val="Aptos Narrow"/>
        <family val="2"/>
      </rPr>
      <t>1</t>
    </r>
  </si>
  <si>
    <t>Total Cost ($)</t>
  </si>
  <si>
    <r>
      <t xml:space="preserve">Basis for Cost Allocation </t>
    </r>
    <r>
      <rPr>
        <b/>
        <vertAlign val="superscript"/>
        <sz val="12"/>
        <rFont val="Aptos Narrow"/>
        <family val="2"/>
      </rPr>
      <t>2</t>
    </r>
  </si>
  <si>
    <t>Sector Cost Allocation ($)</t>
  </si>
  <si>
    <t>Residential                  (Including Low-Income)</t>
  </si>
  <si>
    <t>Totals</t>
  </si>
  <si>
    <t>SWE Cost ³</t>
  </si>
  <si>
    <t>1 List all identified cost elements that are determined to be applicable to multiple customer sectors, or are common across all sectors.  Because cost elements may vary for each EDC and program, the EDC should designate cost elements at its discretion, and the Commission will review and evaluate the prudence and reasonableness of all costs shown.
2 Provide a brief explanation of the methodology used to allocate each common cost element to the applicable customer sectors.
3 The Statewide Evaluator (SWE) costs are separate from the "2% rule" wherein EDCs have a budget ceiling that limits program spending to two percent of each EDC’s 2006 annual revenue.
4 If rows need to be added to accommodate more than 4 programs, ensure total formulas (orange highlighted cells) cover all new rows. Otherwise, do not edit formulas.</t>
  </si>
  <si>
    <t>Table 13: Summary of Portfolio EE&amp;C Costs</t>
  </si>
  <si>
    <t>Portfolio</t>
  </si>
  <si>
    <r>
      <t>Total Sector Portfolio-specific Costs</t>
    </r>
    <r>
      <rPr>
        <b/>
        <i/>
        <sz val="12"/>
        <rFont val="Aptos Narrow"/>
        <family val="2"/>
      </rPr>
      <t xml:space="preserve"> </t>
    </r>
    <r>
      <rPr>
        <b/>
        <vertAlign val="superscript"/>
        <sz val="12"/>
        <rFont val="Aptos Narrow"/>
        <family val="2"/>
      </rPr>
      <t>1</t>
    </r>
  </si>
  <si>
    <r>
      <t>Total Common Costs</t>
    </r>
    <r>
      <rPr>
        <b/>
        <vertAlign val="superscript"/>
        <sz val="12"/>
        <rFont val="Aptos Narrow"/>
        <family val="2"/>
      </rPr>
      <t xml:space="preserve"> 2</t>
    </r>
  </si>
  <si>
    <t>Total of All Costs</t>
  </si>
  <si>
    <t>Residential (Including Low-Income)</t>
  </si>
  <si>
    <t>1 Cost figures are automatically carried over from the Sector Total rows of Table 11.
2 Cost figures are automatically carried over from the bottom row ("Totals") of Table 12. Does not include SWE cost.</t>
  </si>
  <si>
    <t>Table 14: TRC Benefits Table (Gross)</t>
  </si>
  <si>
    <t>NTGR &amp; TRC Ratio</t>
  </si>
  <si>
    <t>TRC Costs By Program Per Year ($000)</t>
  </si>
  <si>
    <t>TRC Benefits By Program Per Year ($000)</t>
  </si>
  <si>
    <t>Program</t>
  </si>
  <si>
    <t>Program Year²</t>
  </si>
  <si>
    <t xml:space="preserve">NTGR </t>
  </si>
  <si>
    <r>
      <t>Gross TRC</t>
    </r>
    <r>
      <rPr>
        <vertAlign val="superscript"/>
        <sz val="12"/>
        <rFont val="Aptos Narrow"/>
        <family val="2"/>
      </rPr>
      <t>1</t>
    </r>
  </si>
  <si>
    <t>Incremental Measure Cost</t>
  </si>
  <si>
    <t>Program Administration Cost</t>
  </si>
  <si>
    <t>Total TRC Costs</t>
  </si>
  <si>
    <t>Capacity Benefits⁴</t>
  </si>
  <si>
    <r>
      <t>Energy Benefits</t>
    </r>
    <r>
      <rPr>
        <vertAlign val="superscript"/>
        <sz val="12"/>
        <rFont val="Aptos Narrow"/>
        <family val="2"/>
      </rPr>
      <t>5</t>
    </r>
  </si>
  <si>
    <t>Fossil Fuel and Water Benefits</t>
  </si>
  <si>
    <t>O&amp;M Benefits</t>
  </si>
  <si>
    <t xml:space="preserve">Total TRC Benefits </t>
  </si>
  <si>
    <t>Paid by EDC</t>
  </si>
  <si>
    <t>Paid by Participants</t>
  </si>
  <si>
    <r>
      <t>Example Program #1</t>
    </r>
    <r>
      <rPr>
        <i/>
        <sz val="10"/>
        <rFont val="Aptos Narrow"/>
        <family val="2"/>
      </rPr>
      <t xml:space="preserve"> </t>
    </r>
    <r>
      <rPr>
        <i/>
        <sz val="8"/>
        <rFont val="Aptos Narrow"/>
        <family val="2"/>
      </rPr>
      <t>(replace with name)</t>
    </r>
  </si>
  <si>
    <t>Example Program #1</t>
  </si>
  <si>
    <t>Example Program #2</t>
  </si>
  <si>
    <t>Total ⁶</t>
  </si>
  <si>
    <t>1 The TRC ratio compares the present value of the TRC benefits to the present value of the TRC costs with both costs and benefits expressed in $2026
2 Program listings and corresponding Program Years are for illustrative purposes. Submit yearly projections for each program
3  Prepare and submit separate tables for gross and net TRC (see Table 14 Net and Table 14 Gross). NTGR should equal 1.0 for gross tables.
4  4  Capacity costs include generation, transmission, distribution, and capacity DRIPE.
5 Energy is inclusive of reduced AEPS compliance cost, arrearages, and energy DRIPE components.	
6  If rows need to be added to accommodate more than 2 programs, ensure total formulas (orange highlighted cells) cover all new rows. Otherwise, do not edit formulas.</t>
  </si>
  <si>
    <t>Table 14: TRC Benefits Table (Net)</t>
  </si>
  <si>
    <r>
      <t>Net TRC</t>
    </r>
    <r>
      <rPr>
        <vertAlign val="superscript"/>
        <sz val="12"/>
        <rFont val="Aptos Narrow"/>
        <family val="2"/>
      </rPr>
      <t>1</t>
    </r>
  </si>
  <si>
    <t>1 The TRC ratio compares the present value of the TRC benefits to the present value of the TRC costs with both costs and benefits expressed in $2026
2 Program listings and corresponding Program Years are for illustrative purposes. Submit yearly projections for each program
3  Prepare and submit separate tables for gross and net TRC (see Table 14 Net and Table 14 Gross). NTGR should equal 1.0 for gross tables.
4  Capacity costs include generation, transmission, distribution, and capacity DRIPE.
5 Energy is inclusive of reduced AEPS compliance cost, arrearages, and energy DRIPE components.	
6 If rows need to be added to accommodate more than 2 programs, ensure total formulas (orange highlighted cells) cover all new rows. Otherwise, do not edit formulas.</t>
  </si>
  <si>
    <t>1 Each program should receive its own table. For additional programs, copy this table and change program name.
2 See 2026 TRC Order defintions of incentives.
3 The percent incentives must be 50% or greater. If this condition is met, cell I22 will turn green.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</si>
</sst>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6" formatCode="&quot;$&quot;#,##0_);[Red]\(&quot;$&quot;#,##0\)"/>
    <numFmt numFmtId="44" formatCode="_(&quot;$&quot;* #,##0.00_);_(&quot;$&quot;* \(#,##0.00\);_(&quot;$&quot;* &quot;-&quot;??_);_(@_)"/>
    <numFmt numFmtId="43" formatCode="_(* #,##0.00_);_(* \(#,##0.00\);_(* &quot;-&quot;??_);_(@_)"/>
    <numFmt numFmtId="164" formatCode="_(* #,##0_);_(* \(#,##0\);_(* &quot;-&quot;??_);_(@_)"/>
    <numFmt numFmtId="165" formatCode="&quot;$&quot;#,##0"/>
    <numFmt numFmtId="166" formatCode="0.0%"/>
    <numFmt numFmtId="167" formatCode="_(* #,##0.0_);_(* \(#,##0.0\);_(* &quot;-&quot;??_);_(@_)"/>
    <numFmt numFmtId="168" formatCode="0.0"/>
    <numFmt numFmtId="169" formatCode="#,##0.0_);\(#,##0.0\)"/>
    <numFmt numFmtId="170" formatCode="#,##0.0"/>
    <numFmt numFmtId="171" formatCode="&quot;$&quot;#,##0.00"/>
  </numFmts>
  <fonts count="28" x14ac:knownFonts="1">
    <font>
      <sz val="11"/>
      <color theme="1"/>
      <name val="Calibri"/>
      <family val="2"/>
      <scheme val="minor"/>
    </font>
    <font>
      <sz val="10"/>
      <name val="Arial"/>
      <family val="2"/>
    </font>
    <font>
      <sz val="11"/>
      <color theme="1"/>
      <name val="Calibri"/>
      <family val="2"/>
      <scheme val="minor"/>
    </font>
    <font>
      <sz val="8"/>
      <name val="Calibri"/>
      <family val="2"/>
      <scheme val="minor"/>
    </font>
    <font>
      <sz val="11"/>
      <color rgb="FF3F3F76"/>
      <name val="Calibri"/>
      <family val="2"/>
      <scheme val="minor"/>
    </font>
    <font>
      <vertAlign val="superscript"/>
      <sz val="12"/>
      <name val="Aptos Narrow"/>
      <family val="2"/>
    </font>
    <font>
      <i/>
      <sz val="12"/>
      <name val="Aptos Narrow"/>
      <family val="2"/>
    </font>
    <font>
      <sz val="12"/>
      <name val="Aptos Narrow"/>
      <family val="2"/>
    </font>
    <font>
      <b/>
      <vertAlign val="superscript"/>
      <sz val="12"/>
      <name val="Aptos Narrow"/>
      <family val="2"/>
    </font>
    <font>
      <b/>
      <sz val="12"/>
      <name val="Aptos Narrow"/>
      <family val="2"/>
    </font>
    <font>
      <sz val="11"/>
      <name val="Aptos Narrow"/>
      <family val="2"/>
    </font>
    <font>
      <sz val="11"/>
      <color theme="1"/>
      <name val="Aptos Narrow"/>
      <family val="2"/>
    </font>
    <font>
      <b/>
      <sz val="8"/>
      <name val="Aptos Narrow"/>
      <family val="2"/>
    </font>
    <font>
      <sz val="11"/>
      <color rgb="FF3F3F76"/>
      <name val="Aptos Narrow"/>
      <family val="2"/>
    </font>
    <font>
      <b/>
      <sz val="8"/>
      <color theme="1"/>
      <name val="Aptos Narrow"/>
      <family val="2"/>
    </font>
    <font>
      <sz val="10"/>
      <name val="Aptos Narrow"/>
      <family val="2"/>
    </font>
    <font>
      <b/>
      <sz val="11"/>
      <name val="Aptos Narrow"/>
      <family val="2"/>
    </font>
    <font>
      <sz val="12"/>
      <color theme="1"/>
      <name val="Aptos Narrow"/>
      <family val="2"/>
    </font>
    <font>
      <b/>
      <sz val="12"/>
      <color theme="1"/>
      <name val="Aptos Narrow"/>
      <family val="2"/>
    </font>
    <font>
      <i/>
      <sz val="10"/>
      <name val="Aptos Narrow"/>
      <family val="2"/>
    </font>
    <font>
      <b/>
      <sz val="10"/>
      <name val="Aptos Narrow"/>
      <family val="2"/>
    </font>
    <font>
      <b/>
      <i/>
      <sz val="12"/>
      <name val="Aptos Narrow"/>
      <family val="2"/>
    </font>
    <font>
      <b/>
      <sz val="11"/>
      <color theme="1"/>
      <name val="Aptos Narrow"/>
      <family val="2"/>
    </font>
    <font>
      <b/>
      <sz val="9"/>
      <name val="Aptos Narrow"/>
      <family val="2"/>
    </font>
    <font>
      <sz val="9"/>
      <color theme="1"/>
      <name val="Aptos Narrow"/>
      <family val="2"/>
    </font>
    <font>
      <i/>
      <sz val="8"/>
      <name val="Aptos Narrow"/>
      <family val="2"/>
    </font>
    <font>
      <sz val="8"/>
      <name val="Aptos Narrow"/>
      <family val="2"/>
    </font>
    <font>
      <sz val="9"/>
      <name val="Aptos Narrow"/>
      <family val="2"/>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rgb="FFFFCC99"/>
      </patternFill>
    </fill>
    <fill>
      <patternFill patternType="solid">
        <fgColor theme="4" tint="0.79998168889431442"/>
        <bgColor indexed="64"/>
      </patternFill>
    </fill>
    <fill>
      <patternFill patternType="solid">
        <fgColor theme="0"/>
        <bgColor indexed="64"/>
      </patternFill>
    </fill>
    <fill>
      <patternFill patternType="solid">
        <fgColor theme="0" tint="-0.249977111117893"/>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theme="0"/>
      </left>
      <right style="medium">
        <color theme="0"/>
      </right>
      <top style="medium">
        <color theme="0"/>
      </top>
      <bottom style="medium">
        <color theme="0"/>
      </bottom>
      <diagonal/>
    </border>
    <border>
      <left style="medium">
        <color theme="0"/>
      </left>
      <right style="medium">
        <color theme="0"/>
      </right>
      <top style="medium">
        <color theme="0"/>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bottom/>
      <diagonal/>
    </border>
    <border>
      <left style="medium">
        <color theme="0"/>
      </left>
      <right style="medium">
        <color indexed="64"/>
      </right>
      <top style="medium">
        <color theme="0"/>
      </top>
      <bottom style="medium">
        <color theme="0"/>
      </bottom>
      <diagonal/>
    </border>
    <border>
      <left style="medium">
        <color theme="0"/>
      </left>
      <right style="medium">
        <color theme="0"/>
      </right>
      <top style="medium">
        <color theme="0"/>
      </top>
      <bottom/>
      <diagonal/>
    </border>
    <border>
      <left style="medium">
        <color theme="0"/>
      </left>
      <right style="medium">
        <color indexed="64"/>
      </right>
      <top style="medium">
        <color theme="0"/>
      </top>
      <bottom/>
      <diagonal/>
    </border>
    <border>
      <left style="medium">
        <color theme="0"/>
      </left>
      <right style="medium">
        <color indexed="64"/>
      </right>
      <top style="medium">
        <color theme="0"/>
      </top>
      <bottom style="medium">
        <color indexed="64"/>
      </bottom>
      <diagonal/>
    </border>
    <border>
      <left/>
      <right style="thin">
        <color theme="0"/>
      </right>
      <top style="thin">
        <color theme="0"/>
      </top>
      <bottom style="thin">
        <color theme="0"/>
      </bottom>
      <diagonal/>
    </border>
    <border>
      <left style="medium">
        <color indexed="64"/>
      </left>
      <right/>
      <top/>
      <bottom/>
      <diagonal/>
    </border>
    <border>
      <left style="medium">
        <color indexed="64"/>
      </left>
      <right style="medium">
        <color theme="0"/>
      </right>
      <top style="medium">
        <color theme="0"/>
      </top>
      <bottom style="medium">
        <color theme="0"/>
      </bottom>
      <diagonal/>
    </border>
    <border>
      <left style="medium">
        <color indexed="64"/>
      </left>
      <right style="medium">
        <color theme="0"/>
      </right>
      <top style="medium">
        <color theme="0"/>
      </top>
      <bottom/>
      <diagonal/>
    </border>
    <border>
      <left style="medium">
        <color indexed="64"/>
      </left>
      <right style="medium">
        <color theme="0"/>
      </right>
      <top style="medium">
        <color theme="0"/>
      </top>
      <bottom style="medium">
        <color indexed="64"/>
      </bottom>
      <diagonal/>
    </border>
    <border>
      <left style="medium">
        <color theme="0"/>
      </left>
      <right/>
      <top style="medium">
        <color theme="0"/>
      </top>
      <bottom style="medium">
        <color theme="0"/>
      </bottom>
      <diagonal/>
    </border>
    <border>
      <left style="medium">
        <color theme="0"/>
      </left>
      <right style="medium">
        <color theme="0"/>
      </right>
      <top/>
      <bottom style="medium">
        <color theme="0"/>
      </bottom>
      <diagonal/>
    </border>
    <border>
      <left style="thin">
        <color rgb="FF7F7F7F"/>
      </left>
      <right style="thin">
        <color rgb="FF7F7F7F"/>
      </right>
      <top style="thin">
        <color rgb="FF7F7F7F"/>
      </top>
      <bottom style="thin">
        <color rgb="FF7F7F7F"/>
      </bottom>
      <diagonal/>
    </border>
    <border>
      <left/>
      <right style="medium">
        <color theme="0"/>
      </right>
      <top style="medium">
        <color theme="0"/>
      </top>
      <bottom style="medium">
        <color theme="0"/>
      </bottom>
      <diagonal/>
    </border>
    <border>
      <left/>
      <right style="medium">
        <color theme="0"/>
      </right>
      <top/>
      <bottom style="medium">
        <color theme="0"/>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theme="0"/>
      </right>
      <top style="medium">
        <color indexed="64"/>
      </top>
      <bottom/>
      <diagonal/>
    </border>
    <border>
      <left/>
      <right/>
      <top style="medium">
        <color indexed="64"/>
      </top>
      <bottom style="medium">
        <color theme="0"/>
      </bottom>
      <diagonal/>
    </border>
    <border>
      <left/>
      <right style="medium">
        <color indexed="64"/>
      </right>
      <top style="medium">
        <color indexed="64"/>
      </top>
      <bottom style="medium">
        <color theme="0"/>
      </bottom>
      <diagonal/>
    </border>
    <border>
      <left style="medium">
        <color theme="0"/>
      </left>
      <right/>
      <top style="medium">
        <color indexed="64"/>
      </top>
      <bottom style="medium">
        <color theme="0"/>
      </bottom>
      <diagonal/>
    </border>
    <border>
      <left style="medium">
        <color indexed="64"/>
      </left>
      <right/>
      <top style="medium">
        <color indexed="64"/>
      </top>
      <bottom style="medium">
        <color theme="0"/>
      </bottom>
      <diagonal/>
    </border>
    <border>
      <left/>
      <right style="medium">
        <color theme="0"/>
      </right>
      <top style="medium">
        <color indexed="64"/>
      </top>
      <bottom style="medium">
        <color theme="0"/>
      </bottom>
      <diagonal/>
    </border>
  </borders>
  <cellStyleXfs count="6">
    <xf numFmtId="0" fontId="0" fillId="0" borderId="0"/>
    <xf numFmtId="0" fontId="1"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4" fillId="4" borderId="19" applyNumberFormat="0" applyAlignment="0" applyProtection="0"/>
  </cellStyleXfs>
  <cellXfs count="214">
    <xf numFmtId="0" fontId="0" fillId="0" borderId="0" xfId="0"/>
    <xf numFmtId="0" fontId="9" fillId="0" borderId="0" xfId="0" applyFont="1" applyAlignment="1">
      <alignment vertical="center"/>
    </xf>
    <xf numFmtId="0" fontId="10" fillId="0" borderId="0" xfId="0" applyFont="1"/>
    <xf numFmtId="0" fontId="11" fillId="0" borderId="0" xfId="0" applyFont="1"/>
    <xf numFmtId="0" fontId="12" fillId="0" borderId="0" xfId="0" applyFont="1" applyAlignment="1">
      <alignment horizontal="left" vertical="center" wrapText="1"/>
    </xf>
    <xf numFmtId="0" fontId="10" fillId="0" borderId="1" xfId="0" applyFont="1" applyBorder="1"/>
    <xf numFmtId="0" fontId="7" fillId="0" borderId="0" xfId="0" applyFont="1"/>
    <xf numFmtId="0" fontId="9" fillId="0" borderId="0" xfId="0" applyFont="1" applyAlignment="1">
      <alignment horizontal="left" vertical="center"/>
    </xf>
    <xf numFmtId="0" fontId="10" fillId="0" borderId="0" xfId="0" applyFont="1" applyAlignment="1">
      <alignment horizontal="center" vertical="center"/>
    </xf>
    <xf numFmtId="0" fontId="15" fillId="0" borderId="0" xfId="1" applyFont="1"/>
    <xf numFmtId="0" fontId="15" fillId="0" borderId="12" xfId="1" applyFont="1" applyBorder="1"/>
    <xf numFmtId="0" fontId="9" fillId="0" borderId="0" xfId="0" applyFont="1"/>
    <xf numFmtId="0" fontId="15" fillId="7" borderId="1" xfId="0" applyFont="1" applyFill="1" applyBorder="1" applyAlignment="1">
      <alignment horizontal="center" vertical="center"/>
    </xf>
    <xf numFmtId="0" fontId="10" fillId="7" borderId="1" xfId="0" applyFont="1" applyFill="1" applyBorder="1" applyAlignment="1">
      <alignment horizontal="center" vertical="center"/>
    </xf>
    <xf numFmtId="0" fontId="6" fillId="7" borderId="1" xfId="0" applyFont="1" applyFill="1" applyBorder="1" applyAlignment="1">
      <alignment horizontal="center" vertical="center"/>
    </xf>
    <xf numFmtId="0" fontId="7" fillId="0" borderId="1" xfId="1" applyFont="1" applyBorder="1" applyAlignment="1">
      <alignment horizontal="left" vertical="center" wrapText="1"/>
    </xf>
    <xf numFmtId="165" fontId="7" fillId="0" borderId="1" xfId="0" applyNumberFormat="1" applyFont="1" applyBorder="1" applyAlignment="1">
      <alignment horizontal="center" vertical="center"/>
    </xf>
    <xf numFmtId="165" fontId="7" fillId="3" borderId="1" xfId="0" applyNumberFormat="1" applyFont="1" applyFill="1" applyBorder="1" applyAlignment="1">
      <alignment horizontal="center" vertical="center"/>
    </xf>
    <xf numFmtId="0" fontId="22" fillId="0" borderId="0" xfId="0" applyFont="1"/>
    <xf numFmtId="0" fontId="9" fillId="0" borderId="5" xfId="1" applyFont="1" applyBorder="1" applyAlignment="1">
      <alignment horizontal="center" vertical="center"/>
    </xf>
    <xf numFmtId="0" fontId="7" fillId="7" borderId="5" xfId="0" applyFont="1" applyFill="1" applyBorder="1" applyAlignment="1">
      <alignment horizontal="center" vertical="center"/>
    </xf>
    <xf numFmtId="0" fontId="11" fillId="0" borderId="0" xfId="0" applyFont="1" applyAlignment="1">
      <alignment vertical="center"/>
    </xf>
    <xf numFmtId="49" fontId="10" fillId="0" borderId="1" xfId="0" applyNumberFormat="1" applyFont="1" applyBorder="1"/>
    <xf numFmtId="171" fontId="10" fillId="0" borderId="1" xfId="0" applyNumberFormat="1" applyFont="1" applyBorder="1"/>
    <xf numFmtId="171" fontId="10" fillId="0" borderId="1" xfId="0" applyNumberFormat="1" applyFont="1" applyBorder="1" applyAlignment="1">
      <alignment horizontal="center"/>
    </xf>
    <xf numFmtId="165" fontId="7" fillId="3" borderId="1" xfId="1" applyNumberFormat="1" applyFont="1" applyFill="1" applyBorder="1" applyAlignment="1">
      <alignment horizontal="center" vertical="center"/>
    </xf>
    <xf numFmtId="165" fontId="7" fillId="5" borderId="1" xfId="1" applyNumberFormat="1" applyFont="1" applyFill="1" applyBorder="1" applyAlignment="1">
      <alignment horizontal="center" vertical="center"/>
    </xf>
    <xf numFmtId="165" fontId="7" fillId="3" borderId="5" xfId="1" applyNumberFormat="1" applyFont="1" applyFill="1" applyBorder="1" applyAlignment="1">
      <alignment horizontal="center" vertical="center"/>
    </xf>
    <xf numFmtId="165" fontId="6" fillId="0" borderId="1" xfId="0" applyNumberFormat="1" applyFont="1" applyBorder="1" applyAlignment="1">
      <alignment horizontal="center" vertical="center"/>
    </xf>
    <xf numFmtId="165" fontId="7" fillId="3" borderId="1" xfId="0" applyNumberFormat="1" applyFont="1" applyFill="1" applyBorder="1" applyAlignment="1">
      <alignment horizontal="center"/>
    </xf>
    <xf numFmtId="165" fontId="9" fillId="3" borderId="5" xfId="0" applyNumberFormat="1" applyFont="1" applyFill="1" applyBorder="1" applyAlignment="1">
      <alignment horizontal="center" vertical="center"/>
    </xf>
    <xf numFmtId="165" fontId="7" fillId="0" borderId="1" xfId="0" applyNumberFormat="1" applyFont="1" applyBorder="1" applyAlignment="1">
      <alignment horizontal="center"/>
    </xf>
    <xf numFmtId="165" fontId="9" fillId="3" borderId="5" xfId="0" applyNumberFormat="1" applyFont="1" applyFill="1" applyBorder="1" applyAlignment="1">
      <alignment horizontal="center"/>
    </xf>
    <xf numFmtId="165" fontId="7" fillId="3" borderId="5" xfId="0" applyNumberFormat="1" applyFont="1" applyFill="1" applyBorder="1" applyAlignment="1">
      <alignment horizontal="center" vertical="center"/>
    </xf>
    <xf numFmtId="165" fontId="7" fillId="3" borderId="5" xfId="0" applyNumberFormat="1" applyFont="1" applyFill="1" applyBorder="1" applyAlignment="1">
      <alignment horizontal="center"/>
    </xf>
    <xf numFmtId="168" fontId="6" fillId="7" borderId="1" xfId="0" applyNumberFormat="1" applyFont="1" applyFill="1" applyBorder="1" applyAlignment="1">
      <alignment horizontal="center" vertical="center"/>
    </xf>
    <xf numFmtId="2" fontId="6" fillId="0" borderId="1" xfId="0" applyNumberFormat="1" applyFont="1" applyBorder="1" applyAlignment="1">
      <alignment horizontal="center" vertical="center"/>
    </xf>
    <xf numFmtId="0" fontId="11" fillId="0" borderId="0" xfId="0" applyFont="1" applyAlignment="1">
      <alignment horizontal="center"/>
    </xf>
    <xf numFmtId="0" fontId="9" fillId="0" borderId="1" xfId="0" applyFont="1" applyBorder="1" applyAlignment="1">
      <alignment horizontal="center" vertical="center" wrapText="1"/>
    </xf>
    <xf numFmtId="0" fontId="12" fillId="0" borderId="0" xfId="0" applyFont="1" applyAlignment="1">
      <alignment horizontal="left" vertical="top" wrapText="1"/>
    </xf>
    <xf numFmtId="0" fontId="6" fillId="0" borderId="1" xfId="0" applyFont="1" applyBorder="1" applyAlignment="1">
      <alignment horizontal="center" vertical="center"/>
    </xf>
    <xf numFmtId="0" fontId="7" fillId="0" borderId="1" xfId="0" applyFont="1" applyBorder="1" applyAlignment="1">
      <alignment horizontal="center" vertical="center" wrapText="1"/>
    </xf>
    <xf numFmtId="0" fontId="9" fillId="0" borderId="1" xfId="0" applyFont="1" applyBorder="1" applyAlignment="1">
      <alignment horizontal="center" vertical="center"/>
    </xf>
    <xf numFmtId="0" fontId="7" fillId="0" borderId="1" xfId="0" applyFont="1" applyBorder="1" applyAlignment="1">
      <alignment horizontal="center" vertical="center"/>
    </xf>
    <xf numFmtId="0" fontId="11" fillId="0" borderId="0" xfId="0" applyFont="1" applyProtection="1">
      <protection locked="0"/>
    </xf>
    <xf numFmtId="164" fontId="11" fillId="0" borderId="0" xfId="2" applyNumberFormat="1" applyFont="1" applyAlignment="1" applyProtection="1">
      <alignment horizontal="center" vertical="center"/>
    </xf>
    <xf numFmtId="3" fontId="11" fillId="0" borderId="0" xfId="0" applyNumberFormat="1" applyFont="1" applyAlignment="1">
      <alignment horizontal="center" vertical="center"/>
    </xf>
    <xf numFmtId="0" fontId="11" fillId="0" borderId="0" xfId="0" applyFont="1" applyAlignment="1">
      <alignment horizontal="center" vertical="center"/>
    </xf>
    <xf numFmtId="165" fontId="11" fillId="0" borderId="0" xfId="4" applyNumberFormat="1" applyFont="1" applyAlignment="1" applyProtection="1">
      <alignment horizontal="center" vertical="center"/>
    </xf>
    <xf numFmtId="0" fontId="22" fillId="0" borderId="0" xfId="0" applyFont="1" applyProtection="1">
      <protection locked="0"/>
    </xf>
    <xf numFmtId="0" fontId="11" fillId="0" borderId="0" xfId="0" quotePrefix="1" applyFont="1" applyProtection="1">
      <protection locked="0"/>
    </xf>
    <xf numFmtId="0" fontId="24" fillId="0" borderId="0" xfId="0" applyFont="1" applyProtection="1">
      <protection locked="0"/>
    </xf>
    <xf numFmtId="0" fontId="0" fillId="0" borderId="0" xfId="0" applyProtection="1">
      <protection locked="0"/>
    </xf>
    <xf numFmtId="0" fontId="11" fillId="5" borderId="2" xfId="0" applyFont="1" applyFill="1" applyBorder="1"/>
    <xf numFmtId="0" fontId="11" fillId="3" borderId="2" xfId="0" applyFont="1" applyFill="1" applyBorder="1"/>
    <xf numFmtId="0" fontId="11" fillId="0" borderId="2" xfId="0" applyFont="1" applyBorder="1"/>
    <xf numFmtId="0" fontId="11" fillId="7" borderId="2" xfId="0" applyFont="1" applyFill="1" applyBorder="1" applyAlignment="1">
      <alignment wrapText="1"/>
    </xf>
    <xf numFmtId="0" fontId="13" fillId="6" borderId="19" xfId="5" applyFont="1" applyFill="1" applyProtection="1">
      <protection locked="0"/>
    </xf>
    <xf numFmtId="0" fontId="16" fillId="7" borderId="19" xfId="5" applyFont="1" applyFill="1" applyProtection="1"/>
    <xf numFmtId="0" fontId="9" fillId="0" borderId="0" xfId="0" applyFont="1" applyAlignment="1" applyProtection="1">
      <alignment vertical="center"/>
      <protection locked="0"/>
    </xf>
    <xf numFmtId="0" fontId="10" fillId="0" borderId="0" xfId="0" applyFont="1" applyProtection="1">
      <protection locked="0"/>
    </xf>
    <xf numFmtId="0" fontId="12" fillId="0" borderId="0" xfId="0" applyFont="1" applyAlignment="1" applyProtection="1">
      <alignment horizontal="left" vertical="center" wrapText="1"/>
      <protection locked="0"/>
    </xf>
    <xf numFmtId="0" fontId="9" fillId="0" borderId="1" xfId="0" applyFont="1" applyBorder="1" applyAlignment="1" applyProtection="1">
      <alignment horizontal="center" vertical="center" wrapText="1"/>
      <protection locked="0"/>
    </xf>
    <xf numFmtId="0" fontId="9" fillId="0" borderId="1" xfId="0" applyFont="1" applyBorder="1" applyAlignment="1" applyProtection="1">
      <alignment vertical="center" wrapText="1"/>
      <protection locked="0"/>
    </xf>
    <xf numFmtId="165" fontId="7" fillId="0" borderId="1" xfId="4" applyNumberFormat="1" applyFont="1" applyBorder="1" applyAlignment="1" applyProtection="1">
      <alignment horizontal="center" vertical="center" wrapText="1"/>
      <protection locked="0"/>
    </xf>
    <xf numFmtId="165" fontId="7" fillId="3" borderId="1" xfId="4" applyNumberFormat="1" applyFont="1" applyFill="1" applyBorder="1" applyAlignment="1" applyProtection="1">
      <alignment horizontal="center" vertical="center" wrapText="1"/>
    </xf>
    <xf numFmtId="168" fontId="7" fillId="3" borderId="1" xfId="0" applyNumberFormat="1" applyFont="1" applyFill="1" applyBorder="1" applyAlignment="1">
      <alignment horizontal="center" vertical="center" wrapText="1"/>
    </xf>
    <xf numFmtId="0" fontId="14" fillId="0" borderId="0" xfId="0" applyFont="1" applyAlignment="1" applyProtection="1">
      <alignment horizontal="left" vertical="center" wrapText="1"/>
      <protection locked="0"/>
    </xf>
    <xf numFmtId="3" fontId="15" fillId="0" borderId="1" xfId="0" applyNumberFormat="1" applyFont="1" applyBorder="1" applyAlignment="1" applyProtection="1">
      <alignment horizontal="center" vertical="center" wrapText="1"/>
      <protection locked="0"/>
    </xf>
    <xf numFmtId="3" fontId="15" fillId="3" borderId="1" xfId="0" applyNumberFormat="1" applyFont="1" applyFill="1" applyBorder="1" applyAlignment="1">
      <alignment horizontal="center" vertical="center" wrapText="1"/>
    </xf>
    <xf numFmtId="3" fontId="15" fillId="7" borderId="1" xfId="0" applyNumberFormat="1" applyFont="1" applyFill="1" applyBorder="1" applyAlignment="1">
      <alignment horizontal="center" vertical="center" wrapText="1"/>
    </xf>
    <xf numFmtId="3" fontId="0" fillId="7" borderId="0" xfId="0" applyNumberFormat="1" applyFill="1" applyAlignment="1">
      <alignment horizontal="center"/>
    </xf>
    <xf numFmtId="9" fontId="15" fillId="3" borderId="1" xfId="3" applyFont="1" applyFill="1" applyBorder="1" applyAlignment="1" applyProtection="1">
      <alignment horizontal="center" vertical="center" wrapText="1"/>
    </xf>
    <xf numFmtId="0" fontId="15" fillId="7" borderId="1" xfId="0" applyFont="1" applyFill="1" applyBorder="1" applyAlignment="1">
      <alignment horizontal="center" vertical="center" wrapText="1"/>
    </xf>
    <xf numFmtId="164" fontId="15" fillId="7" borderId="1" xfId="2" applyNumberFormat="1" applyFont="1" applyFill="1" applyBorder="1" applyAlignment="1" applyProtection="1">
      <alignment horizontal="center" vertical="center" wrapText="1"/>
    </xf>
    <xf numFmtId="3" fontId="15" fillId="5" borderId="1" xfId="0" applyNumberFormat="1" applyFont="1" applyFill="1" applyBorder="1" applyAlignment="1">
      <alignment horizontal="center" vertical="center" wrapText="1"/>
    </xf>
    <xf numFmtId="164" fontId="15" fillId="5" borderId="1" xfId="2" applyNumberFormat="1" applyFont="1" applyFill="1" applyBorder="1" applyAlignment="1" applyProtection="1">
      <alignment horizontal="center" vertical="center" wrapText="1"/>
    </xf>
    <xf numFmtId="3" fontId="7" fillId="0" borderId="1" xfId="0" applyNumberFormat="1" applyFont="1" applyBorder="1" applyAlignment="1" applyProtection="1">
      <alignment horizontal="center" vertical="center" wrapText="1"/>
      <protection locked="0"/>
    </xf>
    <xf numFmtId="165" fontId="7" fillId="0" borderId="1" xfId="0" applyNumberFormat="1" applyFont="1" applyBorder="1" applyAlignment="1" applyProtection="1">
      <alignment horizontal="center" vertical="center" wrapText="1"/>
      <protection locked="0"/>
    </xf>
    <xf numFmtId="1" fontId="7" fillId="0" borderId="1" xfId="0" applyNumberFormat="1" applyFont="1" applyBorder="1" applyAlignment="1" applyProtection="1">
      <alignment horizontal="center" vertical="center" wrapText="1"/>
      <protection locked="0"/>
    </xf>
    <xf numFmtId="3" fontId="7" fillId="3" borderId="1" xfId="0" applyNumberFormat="1" applyFont="1" applyFill="1" applyBorder="1" applyAlignment="1">
      <alignment horizontal="center" vertical="center" wrapText="1"/>
    </xf>
    <xf numFmtId="165" fontId="7" fillId="3" borderId="1" xfId="0" applyNumberFormat="1" applyFont="1" applyFill="1" applyBorder="1" applyAlignment="1">
      <alignment horizontal="center" vertical="center" wrapText="1"/>
    </xf>
    <xf numFmtId="1" fontId="7" fillId="3" borderId="1"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0" borderId="1" xfId="0" applyFont="1" applyBorder="1" applyAlignment="1" applyProtection="1">
      <alignment vertical="center" wrapText="1"/>
      <protection locked="0"/>
    </xf>
    <xf numFmtId="168" fontId="7" fillId="0" borderId="1" xfId="0" applyNumberFormat="1"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22" xfId="0" applyFont="1" applyBorder="1" applyAlignment="1" applyProtection="1">
      <alignment vertical="center" wrapText="1"/>
      <protection locked="0"/>
    </xf>
    <xf numFmtId="3" fontId="7" fillId="5" borderId="1" xfId="2" applyNumberFormat="1" applyFont="1" applyFill="1" applyBorder="1" applyAlignment="1" applyProtection="1">
      <alignment horizontal="center" vertical="center" wrapText="1"/>
    </xf>
    <xf numFmtId="168" fontId="9" fillId="3" borderId="1" xfId="0" applyNumberFormat="1" applyFont="1" applyFill="1" applyBorder="1" applyAlignment="1">
      <alignment horizontal="center" vertical="center" wrapText="1"/>
    </xf>
    <xf numFmtId="9" fontId="7" fillId="3" borderId="1" xfId="3" applyFont="1" applyFill="1" applyBorder="1" applyAlignment="1" applyProtection="1">
      <alignment horizontal="center" vertical="center" wrapText="1"/>
    </xf>
    <xf numFmtId="0" fontId="9" fillId="7" borderId="5" xfId="0" applyFont="1" applyFill="1" applyBorder="1" applyAlignment="1">
      <alignment horizontal="center" vertical="center" wrapText="1"/>
    </xf>
    <xf numFmtId="168" fontId="22" fillId="3" borderId="1" xfId="0" applyNumberFormat="1" applyFont="1" applyFill="1" applyBorder="1" applyAlignment="1">
      <alignment horizontal="center" vertical="center"/>
    </xf>
    <xf numFmtId="10" fontId="7" fillId="3" borderId="23" xfId="3" applyNumberFormat="1" applyFont="1" applyFill="1" applyBorder="1" applyAlignment="1" applyProtection="1">
      <alignment horizontal="center" vertical="center" wrapText="1"/>
    </xf>
    <xf numFmtId="167" fontId="7" fillId="7" borderId="1" xfId="2" applyNumberFormat="1" applyFont="1" applyFill="1" applyBorder="1" applyAlignment="1" applyProtection="1">
      <alignment vertical="center" wrapText="1"/>
    </xf>
    <xf numFmtId="0" fontId="7" fillId="7" borderId="1" xfId="0" applyFont="1" applyFill="1" applyBorder="1" applyAlignment="1">
      <alignment vertical="center" wrapText="1"/>
    </xf>
    <xf numFmtId="168" fontId="7" fillId="5" borderId="1" xfId="0" applyNumberFormat="1" applyFont="1" applyFill="1" applyBorder="1" applyAlignment="1">
      <alignment horizontal="center" vertical="center" wrapText="1"/>
    </xf>
    <xf numFmtId="170" fontId="7" fillId="3" borderId="1" xfId="0" applyNumberFormat="1" applyFont="1" applyFill="1" applyBorder="1" applyAlignment="1">
      <alignment horizontal="center" vertical="center" wrapText="1"/>
    </xf>
    <xf numFmtId="6" fontId="7" fillId="0" borderId="1" xfId="0" quotePrefix="1" applyNumberFormat="1"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165" fontId="10" fillId="0" borderId="1" xfId="4" applyNumberFormat="1" applyFont="1" applyBorder="1" applyAlignment="1" applyProtection="1">
      <alignment horizontal="center"/>
      <protection locked="0"/>
    </xf>
    <xf numFmtId="9" fontId="9" fillId="3" borderId="1" xfId="3" applyFont="1" applyFill="1" applyBorder="1" applyAlignment="1" applyProtection="1">
      <alignment horizontal="center" vertical="center" wrapText="1"/>
    </xf>
    <xf numFmtId="0" fontId="10" fillId="7" borderId="1" xfId="0" applyFont="1" applyFill="1" applyBorder="1" applyAlignment="1">
      <alignment horizontal="center"/>
    </xf>
    <xf numFmtId="166" fontId="7" fillId="3" borderId="1" xfId="3" applyNumberFormat="1" applyFont="1" applyFill="1" applyBorder="1" applyAlignment="1" applyProtection="1">
      <alignment horizontal="center" vertical="center" wrapText="1"/>
    </xf>
    <xf numFmtId="165" fontId="9" fillId="3" borderId="1" xfId="0" applyNumberFormat="1" applyFont="1" applyFill="1" applyBorder="1" applyAlignment="1">
      <alignment horizontal="center" vertical="center" wrapText="1"/>
    </xf>
    <xf numFmtId="165" fontId="9" fillId="3" borderId="1" xfId="0" applyNumberFormat="1" applyFont="1" applyFill="1" applyBorder="1" applyAlignment="1">
      <alignment horizontal="center"/>
    </xf>
    <xf numFmtId="0" fontId="27" fillId="0" borderId="0" xfId="0" applyFont="1" applyAlignment="1" applyProtection="1">
      <alignment wrapText="1"/>
      <protection locked="0"/>
    </xf>
    <xf numFmtId="0" fontId="15" fillId="0" borderId="0" xfId="0" applyFont="1" applyProtection="1">
      <protection locked="0"/>
    </xf>
    <xf numFmtId="0" fontId="9" fillId="0" borderId="1"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10" fillId="0" borderId="1" xfId="0" applyFont="1" applyBorder="1" applyProtection="1">
      <protection locked="0"/>
    </xf>
    <xf numFmtId="165" fontId="7" fillId="0" borderId="1" xfId="0" applyNumberFormat="1" applyFont="1" applyBorder="1" applyAlignment="1" applyProtection="1">
      <alignment horizontal="center" vertical="center"/>
      <protection locked="0"/>
    </xf>
    <xf numFmtId="9" fontId="7" fillId="0" borderId="1" xfId="3" applyFont="1" applyBorder="1" applyAlignment="1" applyProtection="1">
      <alignment horizontal="center" vertical="center"/>
      <protection locked="0"/>
    </xf>
    <xf numFmtId="9" fontId="7" fillId="0" borderId="1" xfId="3" applyFont="1" applyFill="1" applyBorder="1" applyAlignment="1" applyProtection="1">
      <alignment horizontal="center" vertical="center"/>
      <protection locked="0"/>
    </xf>
    <xf numFmtId="0" fontId="7" fillId="0" borderId="0" xfId="0" applyFont="1" applyProtection="1">
      <protection locked="0"/>
    </xf>
    <xf numFmtId="0" fontId="7" fillId="0" borderId="13" xfId="0" applyFont="1" applyBorder="1" applyProtection="1">
      <protection locked="0"/>
    </xf>
    <xf numFmtId="0" fontId="15" fillId="0" borderId="14" xfId="0" applyFont="1" applyBorder="1" applyProtection="1">
      <protection locked="0"/>
    </xf>
    <xf numFmtId="0" fontId="15" fillId="0" borderId="3" xfId="0" applyFont="1" applyBorder="1" applyAlignment="1" applyProtection="1">
      <alignment horizontal="center"/>
      <protection locked="0"/>
    </xf>
    <xf numFmtId="0" fontId="15" fillId="0" borderId="3" xfId="0" applyFont="1" applyBorder="1" applyProtection="1">
      <protection locked="0"/>
    </xf>
    <xf numFmtId="0" fontId="15" fillId="0" borderId="17" xfId="0" applyFont="1" applyBorder="1" applyProtection="1">
      <protection locked="0"/>
    </xf>
    <xf numFmtId="0" fontId="15" fillId="0" borderId="21" xfId="0" applyFont="1" applyBorder="1" applyProtection="1">
      <protection locked="0"/>
    </xf>
    <xf numFmtId="0" fontId="15" fillId="0" borderId="8" xfId="0" applyFont="1" applyBorder="1" applyProtection="1">
      <protection locked="0"/>
    </xf>
    <xf numFmtId="0" fontId="15" fillId="0" borderId="17" xfId="0" applyFont="1" applyBorder="1" applyAlignment="1" applyProtection="1">
      <alignment horizontal="center"/>
      <protection locked="0"/>
    </xf>
    <xf numFmtId="0" fontId="15" fillId="0" borderId="20" xfId="0" applyFont="1" applyBorder="1" applyProtection="1">
      <protection locked="0"/>
    </xf>
    <xf numFmtId="0" fontId="15" fillId="0" borderId="0" xfId="0" applyFont="1" applyAlignment="1" applyProtection="1">
      <alignment horizontal="center"/>
      <protection locked="0"/>
    </xf>
    <xf numFmtId="0" fontId="15" fillId="0" borderId="9" xfId="0" applyFont="1" applyBorder="1" applyProtection="1">
      <protection locked="0"/>
    </xf>
    <xf numFmtId="0" fontId="11" fillId="0" borderId="7" xfId="0" applyFont="1" applyBorder="1" applyProtection="1">
      <protection locked="0"/>
    </xf>
    <xf numFmtId="0" fontId="15" fillId="0" borderId="18" xfId="0" applyFont="1" applyBorder="1" applyProtection="1">
      <protection locked="0"/>
    </xf>
    <xf numFmtId="0" fontId="15" fillId="0" borderId="15" xfId="0" applyFont="1" applyBorder="1" applyProtection="1">
      <protection locked="0"/>
    </xf>
    <xf numFmtId="0" fontId="15" fillId="0" borderId="10" xfId="0" applyFont="1" applyBorder="1" applyProtection="1">
      <protection locked="0"/>
    </xf>
    <xf numFmtId="0" fontId="15" fillId="0" borderId="16" xfId="0" applyFont="1" applyBorder="1" applyProtection="1">
      <protection locked="0"/>
    </xf>
    <xf numFmtId="0" fontId="15" fillId="0" borderId="4" xfId="0" applyFont="1" applyBorder="1" applyProtection="1">
      <protection locked="0"/>
    </xf>
    <xf numFmtId="0" fontId="15" fillId="0" borderId="11" xfId="0" applyFont="1" applyBorder="1" applyProtection="1">
      <protection locked="0"/>
    </xf>
    <xf numFmtId="9" fontId="7" fillId="3" borderId="1" xfId="3" applyFont="1" applyFill="1" applyBorder="1" applyAlignment="1" applyProtection="1">
      <alignment horizontal="center" vertical="center"/>
    </xf>
    <xf numFmtId="165" fontId="9" fillId="3" borderId="1" xfId="0" applyNumberFormat="1" applyFont="1" applyFill="1" applyBorder="1" applyAlignment="1">
      <alignment horizontal="center" vertical="center"/>
    </xf>
    <xf numFmtId="9" fontId="9" fillId="3" borderId="1" xfId="0" applyNumberFormat="1" applyFont="1" applyFill="1" applyBorder="1" applyAlignment="1">
      <alignment horizontal="center" vertical="center"/>
    </xf>
    <xf numFmtId="166" fontId="9" fillId="3" borderId="1" xfId="3" applyNumberFormat="1" applyFont="1" applyFill="1" applyBorder="1" applyAlignment="1" applyProtection="1">
      <alignment horizontal="center"/>
    </xf>
    <xf numFmtId="0" fontId="9" fillId="2" borderId="1" xfId="0" applyFont="1" applyFill="1" applyBorder="1"/>
    <xf numFmtId="49" fontId="9" fillId="0" borderId="1" xfId="0" applyNumberFormat="1" applyFont="1" applyBorder="1" applyAlignment="1" applyProtection="1">
      <alignment vertical="center" wrapText="1"/>
      <protection locked="0"/>
    </xf>
    <xf numFmtId="0" fontId="12" fillId="0" borderId="0" xfId="0" applyFont="1" applyAlignment="1" applyProtection="1">
      <alignment horizontal="center" vertical="center" wrapText="1"/>
      <protection locked="0"/>
    </xf>
    <xf numFmtId="0" fontId="7" fillId="0" borderId="1" xfId="0" applyFont="1" applyBorder="1" applyAlignment="1" applyProtection="1">
      <alignment horizontal="left" vertical="center"/>
      <protection locked="0"/>
    </xf>
    <xf numFmtId="165" fontId="17" fillId="0" borderId="1" xfId="0" applyNumberFormat="1" applyFont="1" applyBorder="1" applyProtection="1">
      <protection locked="0"/>
    </xf>
    <xf numFmtId="0" fontId="10" fillId="0" borderId="0" xfId="0" applyFont="1" applyAlignment="1" applyProtection="1">
      <alignment horizontal="center" vertical="center"/>
      <protection locked="0"/>
    </xf>
    <xf numFmtId="165" fontId="18" fillId="3" borderId="1" xfId="0" applyNumberFormat="1" applyFont="1" applyFill="1" applyBorder="1" applyAlignment="1">
      <alignment horizontal="center" vertical="center"/>
    </xf>
    <xf numFmtId="0" fontId="15" fillId="0" borderId="0" xfId="1" applyFont="1" applyProtection="1">
      <protection locked="0"/>
    </xf>
    <xf numFmtId="0" fontId="15" fillId="0" borderId="0" xfId="1" applyFont="1" applyAlignment="1" applyProtection="1">
      <alignment vertical="center"/>
      <protection locked="0"/>
    </xf>
    <xf numFmtId="0" fontId="9" fillId="0" borderId="1" xfId="1" applyFont="1" applyBorder="1" applyAlignment="1">
      <alignment horizontal="center" vertical="center"/>
    </xf>
    <xf numFmtId="49" fontId="7" fillId="0" borderId="1" xfId="1" applyNumberFormat="1" applyFont="1" applyBorder="1" applyAlignment="1">
      <alignment horizontal="center"/>
    </xf>
    <xf numFmtId="165" fontId="7" fillId="0" borderId="1" xfId="1" applyNumberFormat="1" applyFont="1" applyBorder="1" applyAlignment="1">
      <alignment horizontal="center"/>
    </xf>
    <xf numFmtId="165" fontId="7" fillId="3" borderId="1" xfId="1" applyNumberFormat="1" applyFont="1" applyFill="1" applyBorder="1" applyAlignment="1">
      <alignment horizontal="center"/>
    </xf>
    <xf numFmtId="0" fontId="7" fillId="7" borderId="1" xfId="1" applyFont="1" applyFill="1" applyBorder="1" applyAlignment="1">
      <alignment horizontal="center"/>
    </xf>
    <xf numFmtId="165" fontId="7" fillId="0" borderId="5" xfId="1" applyNumberFormat="1" applyFont="1" applyBorder="1" applyAlignment="1">
      <alignment horizontal="center"/>
    </xf>
    <xf numFmtId="49" fontId="7" fillId="0" borderId="5" xfId="1" applyNumberFormat="1" applyFont="1" applyBorder="1" applyAlignment="1">
      <alignment horizontal="center"/>
    </xf>
    <xf numFmtId="0" fontId="6" fillId="0" borderId="1" xfId="1" applyFont="1" applyBorder="1" applyAlignment="1">
      <alignment horizontal="center" vertical="center"/>
    </xf>
    <xf numFmtId="165" fontId="7" fillId="0" borderId="1" xfId="1" applyNumberFormat="1" applyFont="1" applyBorder="1" applyAlignment="1">
      <alignment horizontal="center" vertical="center"/>
    </xf>
    <xf numFmtId="165" fontId="9" fillId="3" borderId="1" xfId="1" applyNumberFormat="1" applyFont="1" applyFill="1" applyBorder="1" applyAlignment="1">
      <alignment horizontal="center" vertical="center"/>
    </xf>
    <xf numFmtId="3" fontId="7" fillId="0" borderId="1" xfId="0" applyNumberFormat="1" applyFont="1" applyBorder="1" applyAlignment="1">
      <alignment horizontal="center"/>
    </xf>
    <xf numFmtId="0" fontId="9" fillId="3" borderId="1" xfId="0" applyFont="1" applyFill="1" applyBorder="1" applyAlignment="1">
      <alignment horizontal="center"/>
    </xf>
    <xf numFmtId="168" fontId="7" fillId="0" borderId="1" xfId="0" applyNumberFormat="1" applyFont="1" applyBorder="1" applyAlignment="1">
      <alignment horizontal="center"/>
    </xf>
    <xf numFmtId="2" fontId="10" fillId="0" borderId="1" xfId="0" applyNumberFormat="1" applyFont="1" applyBorder="1"/>
    <xf numFmtId="1" fontId="7" fillId="0" borderId="1" xfId="0" applyNumberFormat="1" applyFont="1" applyBorder="1" applyAlignment="1">
      <alignment horizontal="center"/>
    </xf>
    <xf numFmtId="0" fontId="7" fillId="0" borderId="1" xfId="0" applyFont="1" applyBorder="1" applyAlignment="1">
      <alignment vertical="center" wrapText="1"/>
    </xf>
    <xf numFmtId="0" fontId="9" fillId="6" borderId="1" xfId="0" applyFont="1" applyFill="1" applyBorder="1" applyAlignment="1">
      <alignment horizontal="center" vertical="center" wrapText="1"/>
    </xf>
    <xf numFmtId="49" fontId="7" fillId="0" borderId="1" xfId="0" applyNumberFormat="1" applyFont="1" applyBorder="1" applyAlignment="1">
      <alignment horizontal="center" vertical="center" wrapText="1"/>
    </xf>
    <xf numFmtId="1" fontId="7" fillId="0" borderId="1" xfId="0" applyNumberFormat="1" applyFont="1" applyBorder="1" applyAlignment="1">
      <alignment horizontal="center" vertical="center" wrapText="1"/>
    </xf>
    <xf numFmtId="168" fontId="7" fillId="0" borderId="1" xfId="0" applyNumberFormat="1" applyFont="1" applyBorder="1" applyAlignment="1">
      <alignment horizontal="center" vertical="center" wrapText="1"/>
    </xf>
    <xf numFmtId="9" fontId="15" fillId="3" borderId="1" xfId="3" applyFont="1" applyFill="1" applyBorder="1" applyAlignment="1">
      <alignment horizontal="center" vertical="center" wrapText="1"/>
    </xf>
    <xf numFmtId="0" fontId="23" fillId="0" borderId="6" xfId="0" applyFont="1" applyBorder="1" applyAlignment="1" applyProtection="1">
      <alignment horizontal="left" vertical="top" wrapText="1"/>
      <protection locked="0"/>
    </xf>
    <xf numFmtId="0" fontId="9" fillId="0" borderId="1" xfId="0" applyFont="1" applyBorder="1" applyAlignment="1" applyProtection="1">
      <alignment horizontal="center" vertical="center" wrapText="1"/>
      <protection locked="0"/>
    </xf>
    <xf numFmtId="0" fontId="23" fillId="0" borderId="0" xfId="0" applyFont="1" applyAlignment="1" applyProtection="1">
      <alignment horizontal="left" vertical="top" wrapText="1"/>
      <protection locked="0"/>
    </xf>
    <xf numFmtId="0" fontId="23" fillId="0" borderId="0" xfId="0" applyFont="1" applyAlignment="1">
      <alignment horizontal="left" vertical="top" wrapText="1"/>
    </xf>
    <xf numFmtId="169" fontId="7" fillId="5" borderId="1" xfId="2" applyNumberFormat="1" applyFont="1" applyFill="1" applyBorder="1" applyAlignment="1" applyProtection="1">
      <alignment horizontal="center" vertical="center" wrapText="1"/>
    </xf>
    <xf numFmtId="0" fontId="23" fillId="0" borderId="6" xfId="0" applyFont="1" applyBorder="1" applyAlignment="1" applyProtection="1">
      <alignment horizontal="left" vertical="center"/>
      <protection locked="0"/>
    </xf>
    <xf numFmtId="0" fontId="9" fillId="0" borderId="1" xfId="0" applyFont="1" applyBorder="1" applyAlignment="1">
      <alignment horizontal="center" vertical="center" wrapText="1"/>
    </xf>
    <xf numFmtId="0" fontId="9" fillId="0" borderId="1" xfId="0" applyFont="1" applyBorder="1" applyAlignment="1">
      <alignment vertical="center" wrapText="1"/>
    </xf>
    <xf numFmtId="0" fontId="23" fillId="0" borderId="6" xfId="0" applyFont="1" applyBorder="1" applyAlignment="1">
      <alignment horizontal="left" vertical="top" wrapText="1"/>
    </xf>
    <xf numFmtId="0" fontId="23" fillId="0" borderId="24" xfId="0" applyFont="1" applyBorder="1" applyAlignment="1" applyProtection="1">
      <alignment horizontal="left" vertical="top" wrapText="1"/>
      <protection locked="0"/>
    </xf>
    <xf numFmtId="9" fontId="7" fillId="0" borderId="5" xfId="3" applyFont="1" applyBorder="1" applyAlignment="1" applyProtection="1">
      <alignment horizontal="center" vertical="center"/>
      <protection locked="0"/>
    </xf>
    <xf numFmtId="9" fontId="7" fillId="0" borderId="23" xfId="3"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7" fillId="0" borderId="1" xfId="0" applyFont="1" applyBorder="1" applyProtection="1">
      <protection locked="0"/>
    </xf>
    <xf numFmtId="0" fontId="9" fillId="0" borderId="1" xfId="0" applyFont="1" applyBorder="1" applyAlignment="1" applyProtection="1">
      <alignment horizontal="left"/>
      <protection locked="0"/>
    </xf>
    <xf numFmtId="0" fontId="9" fillId="0" borderId="1" xfId="0" applyFont="1" applyBorder="1" applyAlignment="1" applyProtection="1">
      <alignment horizontal="center"/>
      <protection locked="0"/>
    </xf>
    <xf numFmtId="0" fontId="15" fillId="0" borderId="25" xfId="0" applyFont="1" applyBorder="1" applyAlignment="1" applyProtection="1">
      <alignment horizontal="center"/>
      <protection locked="0"/>
    </xf>
    <xf numFmtId="0" fontId="15" fillId="0" borderId="26" xfId="0" applyFont="1" applyBorder="1" applyAlignment="1" applyProtection="1">
      <alignment horizontal="center"/>
      <protection locked="0"/>
    </xf>
    <xf numFmtId="0" fontId="15" fillId="0" borderId="27" xfId="0" applyFont="1" applyBorder="1" applyAlignment="1" applyProtection="1">
      <alignment horizontal="center"/>
      <protection locked="0"/>
    </xf>
    <xf numFmtId="0" fontId="15" fillId="0" borderId="28" xfId="0" applyFont="1" applyBorder="1" applyAlignment="1" applyProtection="1">
      <alignment horizontal="center"/>
      <protection locked="0"/>
    </xf>
    <xf numFmtId="0" fontId="15" fillId="0" borderId="29" xfId="0" applyFont="1" applyBorder="1" applyAlignment="1" applyProtection="1">
      <alignment horizontal="center"/>
      <protection locked="0"/>
    </xf>
    <xf numFmtId="0" fontId="23" fillId="0" borderId="6" xfId="0" applyFont="1" applyBorder="1" applyAlignment="1">
      <alignment horizontal="left" vertical="center" wrapText="1"/>
    </xf>
    <xf numFmtId="0" fontId="23" fillId="0" borderId="6" xfId="0" applyFont="1" applyBorder="1" applyAlignment="1">
      <alignment horizontal="left" wrapText="1"/>
    </xf>
    <xf numFmtId="0" fontId="6" fillId="0" borderId="1" xfId="0" applyFont="1" applyBorder="1" applyAlignment="1">
      <alignment horizontal="center" vertical="center"/>
    </xf>
    <xf numFmtId="0" fontId="23" fillId="0" borderId="6" xfId="0" applyFont="1" applyBorder="1" applyAlignment="1" applyProtection="1">
      <alignment horizontal="left" vertical="center" wrapText="1"/>
      <protection locked="0"/>
    </xf>
    <xf numFmtId="0" fontId="23" fillId="0" borderId="6" xfId="1" applyFont="1" applyBorder="1" applyAlignment="1">
      <alignment horizontal="left" vertical="top" wrapText="1"/>
    </xf>
    <xf numFmtId="0" fontId="16" fillId="0" borderId="1" xfId="1" applyFont="1" applyBorder="1" applyAlignment="1">
      <alignment horizontal="center" vertical="center"/>
    </xf>
    <xf numFmtId="0" fontId="20" fillId="0" borderId="1" xfId="1" applyFont="1" applyBorder="1" applyAlignment="1">
      <alignment horizontal="center" vertical="center" wrapText="1"/>
    </xf>
    <xf numFmtId="0" fontId="20" fillId="0" borderId="1" xfId="1" applyFont="1" applyBorder="1" applyAlignment="1">
      <alignment horizontal="center" vertical="center"/>
    </xf>
    <xf numFmtId="0" fontId="9" fillId="0" borderId="1" xfId="1" applyFont="1" applyBorder="1" applyAlignment="1">
      <alignment horizontal="center" vertical="center" wrapText="1"/>
    </xf>
    <xf numFmtId="0" fontId="6" fillId="0" borderId="5" xfId="1" applyFont="1" applyBorder="1" applyAlignment="1">
      <alignment horizontal="center" vertical="center" wrapText="1"/>
    </xf>
    <xf numFmtId="0" fontId="6" fillId="0" borderId="23" xfId="1" applyFont="1" applyBorder="1" applyAlignment="1">
      <alignment horizontal="center" vertical="center" wrapText="1"/>
    </xf>
    <xf numFmtId="0" fontId="16" fillId="0" borderId="1" xfId="1" applyFont="1" applyBorder="1" applyAlignment="1">
      <alignment horizontal="center" vertical="center" wrapText="1"/>
    </xf>
    <xf numFmtId="0" fontId="10" fillId="0" borderId="1" xfId="1" applyFont="1" applyBorder="1"/>
    <xf numFmtId="0" fontId="9" fillId="0" borderId="1" xfId="1" applyFont="1" applyBorder="1" applyAlignment="1">
      <alignment horizontal="center" vertical="center"/>
    </xf>
    <xf numFmtId="0" fontId="6" fillId="0" borderId="1" xfId="1" applyFont="1" applyBorder="1" applyAlignment="1">
      <alignment horizontal="center" vertical="center" wrapText="1"/>
    </xf>
    <xf numFmtId="0" fontId="7" fillId="0" borderId="1" xfId="1" applyFont="1" applyBorder="1" applyAlignment="1">
      <alignment horizontal="center" vertical="center" wrapText="1"/>
    </xf>
    <xf numFmtId="0" fontId="23" fillId="0" borderId="6" xfId="1" applyFont="1" applyBorder="1" applyAlignment="1">
      <alignment horizontal="left" vertical="top"/>
    </xf>
    <xf numFmtId="0" fontId="7" fillId="0" borderId="1" xfId="1" applyFont="1" applyBorder="1" applyAlignment="1">
      <alignment horizontal="center" vertical="center"/>
    </xf>
    <xf numFmtId="0" fontId="10" fillId="0" borderId="1" xfId="1" applyFont="1" applyBorder="1" applyAlignment="1">
      <alignment horizontal="center" vertical="center" wrapText="1"/>
    </xf>
    <xf numFmtId="0" fontId="23" fillId="0" borderId="6" xfId="0" applyFont="1" applyBorder="1" applyAlignment="1">
      <alignment horizontal="left" vertical="top"/>
    </xf>
    <xf numFmtId="0" fontId="9" fillId="0" borderId="1" xfId="0" applyFont="1" applyBorder="1" applyAlignment="1">
      <alignment horizontal="center" vertical="center"/>
    </xf>
    <xf numFmtId="0" fontId="9" fillId="0" borderId="5" xfId="0" applyFont="1" applyBorder="1" applyAlignment="1">
      <alignment horizontal="center" vertical="center"/>
    </xf>
    <xf numFmtId="0" fontId="21"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165" fontId="9" fillId="3" borderId="1" xfId="0" applyNumberFormat="1" applyFont="1" applyFill="1" applyBorder="1" applyAlignment="1" applyProtection="1">
      <alignment horizontal="center" vertical="center"/>
      <protection locked="0"/>
    </xf>
  </cellXfs>
  <cellStyles count="6">
    <cellStyle name="Comma" xfId="2" builtinId="3"/>
    <cellStyle name="Currency" xfId="4" builtinId="4"/>
    <cellStyle name="Input" xfId="5" builtinId="20"/>
    <cellStyle name="Normal" xfId="0" builtinId="0"/>
    <cellStyle name="Normal_Cost Recovery Data Tables 7A 7B 7C" xfId="1" xr:uid="{00000000-0005-0000-0000-000002000000}"/>
    <cellStyle name="Percent" xfId="3" builtinId="5"/>
  </cellStyles>
  <dxfs count="23">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strike val="0"/>
        <outline val="0"/>
        <shadow val="0"/>
        <u val="none"/>
        <vertAlign val="baseline"/>
        <sz val="11"/>
        <name val="Aptos Narrow"/>
        <family val="2"/>
        <scheme val="none"/>
      </font>
      <numFmt numFmtId="165" formatCode="&quot;$&quot;#,##0"/>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numFmt numFmtId="164" formatCode="_(* #,##0_);_(* \(#,##0\);_(* &quot;-&quot;??_);_(@_)"/>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protection locked="1" hidden="0"/>
    </dxf>
    <dxf>
      <font>
        <strike val="0"/>
        <outline val="0"/>
        <shadow val="0"/>
        <u val="none"/>
        <vertAlign val="baseline"/>
        <sz val="11"/>
        <name val="Aptos Narrow"/>
        <family val="2"/>
        <scheme val="none"/>
      </font>
      <protection locked="1" hidden="0"/>
    </dxf>
    <dxf>
      <font>
        <strike val="0"/>
        <outline val="0"/>
        <shadow val="0"/>
        <u val="none"/>
        <vertAlign val="baseline"/>
        <sz val="11"/>
        <name val="Aptos Narrow"/>
        <family val="2"/>
        <scheme val="none"/>
      </font>
      <protection locked="1" hidden="0"/>
    </dxf>
    <dxf>
      <fill>
        <patternFill>
          <bgColor theme="2" tint="-9.9948118533890809E-2"/>
        </patternFill>
      </fill>
    </dxf>
    <dxf>
      <fill>
        <patternFill>
          <bgColor theme="2"/>
        </patternFill>
      </fill>
    </dxf>
    <dxf>
      <font>
        <b val="0"/>
        <i/>
      </font>
      <fill>
        <patternFill>
          <bgColor theme="2" tint="-9.9948118533890809E-2"/>
        </patternFill>
      </fill>
    </dxf>
    <dxf>
      <font>
        <b/>
        <i val="0"/>
        <color theme="0"/>
      </font>
      <fill>
        <patternFill>
          <bgColor theme="4"/>
        </patternFill>
      </fill>
      <border>
        <left style="thin">
          <color theme="4"/>
        </left>
        <right style="thin">
          <color theme="4"/>
        </right>
        <top style="thin">
          <color theme="4"/>
        </top>
        <bottom style="thin">
          <color theme="4"/>
        </bottom>
      </border>
    </dxf>
    <dxf>
      <border>
        <top style="thin">
          <color theme="4"/>
        </top>
        <bottom style="thin">
          <color theme="4"/>
        </bottom>
        <horizontal style="thin">
          <color theme="4"/>
        </horizontal>
      </border>
    </dxf>
    <dxf>
      <fill>
        <patternFill>
          <bgColor theme="2" tint="-9.9948118533890809E-2"/>
        </patternFill>
      </fill>
    </dxf>
    <dxf>
      <fill>
        <patternFill>
          <bgColor theme="2"/>
        </patternFill>
      </fill>
    </dxf>
    <dxf>
      <font>
        <b val="0"/>
        <i/>
      </font>
      <fill>
        <patternFill>
          <bgColor theme="2" tint="-9.9948118533890809E-2"/>
        </patternFill>
      </fill>
    </dxf>
    <dxf>
      <font>
        <b/>
        <i val="0"/>
        <color theme="0"/>
      </font>
      <fill>
        <patternFill>
          <bgColor theme="4"/>
        </patternFill>
      </fill>
      <border>
        <left style="thin">
          <color theme="4"/>
        </left>
        <right style="thin">
          <color theme="4"/>
        </right>
        <top style="thin">
          <color theme="4"/>
        </top>
        <bottom style="thin">
          <color theme="4"/>
        </bottom>
      </border>
    </dxf>
    <dxf>
      <border>
        <left style="thin">
          <color theme="4"/>
        </left>
        <right style="thin">
          <color theme="4"/>
        </right>
        <top style="thin">
          <color theme="4"/>
        </top>
        <bottom style="thin">
          <color theme="4"/>
        </bottom>
        <vertical style="thin">
          <color theme="4"/>
        </vertical>
        <horizontal style="thin">
          <color theme="4"/>
        </horizontal>
      </border>
    </dxf>
  </dxfs>
  <tableStyles count="2" defaultTableStyle="DSA Custom 1" defaultPivotStyle="PivotStyleLight16">
    <tableStyle name="DSA Custom 1" pivot="0" count="5" xr9:uid="{00000000-0011-0000-FFFF-FFFF00000000}">
      <tableStyleElement type="wholeTable" dxfId="22"/>
      <tableStyleElement type="headerRow" dxfId="21"/>
      <tableStyleElement type="totalRow" dxfId="20"/>
      <tableStyleElement type="firstColumn" dxfId="19"/>
      <tableStyleElement type="lastColumn" dxfId="18"/>
    </tableStyle>
    <tableStyle name="DSA Custom 2" pivot="0" count="5" xr9:uid="{00000000-0011-0000-FFFF-FFFF01000000}">
      <tableStyleElement type="wholeTable" dxfId="17"/>
      <tableStyleElement type="headerRow" dxfId="16"/>
      <tableStyleElement type="totalRow" dxfId="15"/>
      <tableStyleElement type="firstColumn" dxfId="14"/>
      <tableStyleElement type="lastColumn" dxfId="13"/>
    </tableStyle>
  </tableStyles>
  <colors>
    <mruColors>
      <color rgb="FF975CCB"/>
      <color rgb="FF80BE25"/>
      <color rgb="FF0098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0527342498029331"/>
          <c:y val="5.9194325900102165E-2"/>
          <c:w val="0.35887043822492481"/>
          <c:h val="0.4980354631243613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373-4508-BE47-48FA1028C99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373-4508-BE47-48FA1028C99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373-4508-BE47-48FA1028C99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373-4508-BE47-48FA1028C99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7'!$B$4:$D$4,'Table 7'!$B$5:$D$5,'Table 7'!$B$7:$D$7,'Table 7'!$B$8:$D$8)</c:f>
              <c:strCache>
                <c:ptCount val="4"/>
                <c:pt idx="0">
                  <c:v>Residential Sector (exclusive of Low-Income)</c:v>
                </c:pt>
                <c:pt idx="1">
                  <c:v>Residential Low Income Sub-Sector</c:v>
                </c:pt>
                <c:pt idx="2">
                  <c:v>Small C&amp;I Sector</c:v>
                </c:pt>
                <c:pt idx="3">
                  <c:v>Large C&amp;I Sector</c:v>
                </c:pt>
              </c:strCache>
            </c:strRef>
          </c:cat>
          <c:val>
            <c:numRef>
              <c:f>('Table 7'!$F$4,'Table 7'!$F$5,'Table 7'!$F$7,'Table 7'!$F$8)</c:f>
              <c:numCache>
                <c:formatCode>0%</c:formatCode>
                <c:ptCount val="4"/>
                <c:pt idx="0">
                  <c:v>0</c:v>
                </c:pt>
                <c:pt idx="1">
                  <c:v>0</c:v>
                </c:pt>
                <c:pt idx="2">
                  <c:v>0</c:v>
                </c:pt>
                <c:pt idx="3">
                  <c:v>0</c:v>
                </c:pt>
              </c:numCache>
            </c:numRef>
          </c:val>
          <c:extLst>
            <c:ext xmlns:c16="http://schemas.microsoft.com/office/drawing/2014/chart" uri="{C3380CC4-5D6E-409C-BE32-E72D297353CC}">
              <c16:uniqueId val="{00000000-0682-412E-89F1-689632756AD7}"/>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1.8828339526866071E-2"/>
          <c:y val="0.57862306906293215"/>
          <c:w val="0.94034112072624587"/>
          <c:h val="0.4030563202500451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0527342498029331"/>
          <c:y val="5.9194325900102165E-2"/>
          <c:w val="0.35887043822492481"/>
          <c:h val="0.4980354631243613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422-46B5-B5C1-F152707888D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422-46B5-B5C1-F152707888D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422-46B5-B5C1-F152707888D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422-46B5-B5C1-F152707888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7'!$B$6,'Table 7'!$B$7,'Table 7'!$B$8)</c:f>
              <c:strCache>
                <c:ptCount val="3"/>
                <c:pt idx="0">
                  <c:v>Residential Subtotal</c:v>
                </c:pt>
                <c:pt idx="1">
                  <c:v>Small C&amp;I Sector</c:v>
                </c:pt>
                <c:pt idx="2">
                  <c:v>Large C&amp;I Sector</c:v>
                </c:pt>
              </c:strCache>
            </c:strRef>
          </c:cat>
          <c:val>
            <c:numRef>
              <c:f>('Table 7'!$G$4,'Table 7'!$G$7,'Table 7'!$G$8)</c:f>
              <c:numCache>
                <c:formatCode>0%</c:formatCode>
                <c:ptCount val="3"/>
              </c:numCache>
            </c:numRef>
          </c:val>
          <c:extLst>
            <c:ext xmlns:c16="http://schemas.microsoft.com/office/drawing/2014/chart" uri="{C3380CC4-5D6E-409C-BE32-E72D297353CC}">
              <c16:uniqueId val="{00000000-0682-412E-89F1-689632756AD7}"/>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ayout>
        <c:manualLayout>
          <c:xMode val="edge"/>
          <c:yMode val="edge"/>
          <c:x val="1.8828339526866071E-2"/>
          <c:y val="0.57862306906293215"/>
          <c:w val="0.94034112072624587"/>
          <c:h val="0.4030563202500451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0527342498029331"/>
          <c:y val="5.9194325900102165E-2"/>
          <c:w val="0.35887043822492481"/>
          <c:h val="0.4980354631243613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422-46B5-B5C1-F152707888D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422-46B5-B5C1-F152707888D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422-46B5-B5C1-F152707888D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422-46B5-B5C1-F152707888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7'!$B$6,'Table 7'!$B$7,'Table 7'!$B$8)</c:f>
              <c:strCache>
                <c:ptCount val="3"/>
                <c:pt idx="0">
                  <c:v>Residential Subtotal</c:v>
                </c:pt>
                <c:pt idx="1">
                  <c:v>Small C&amp;I Sector</c:v>
                </c:pt>
                <c:pt idx="2">
                  <c:v>Large C&amp;I Sector</c:v>
                </c:pt>
              </c:strCache>
            </c:strRef>
          </c:cat>
          <c:val>
            <c:numRef>
              <c:f>('Table 7'!$H$4,'Table 7'!$H$7,'Table 7'!$H$8)</c:f>
              <c:numCache>
                <c:formatCode>0%</c:formatCode>
                <c:ptCount val="3"/>
              </c:numCache>
            </c:numRef>
          </c:val>
          <c:extLst>
            <c:ext xmlns:c16="http://schemas.microsoft.com/office/drawing/2014/chart" uri="{C3380CC4-5D6E-409C-BE32-E72D297353CC}">
              <c16:uniqueId val="{00000000-0682-412E-89F1-689632756AD7}"/>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1.8828339526866071E-2"/>
          <c:y val="0.57862306906293215"/>
          <c:w val="0.94034112072624587"/>
          <c:h val="0.4030563202500451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180975</xdr:colOff>
      <xdr:row>11</xdr:row>
      <xdr:rowOff>174625</xdr:rowOff>
    </xdr:from>
    <xdr:to>
      <xdr:col>3</xdr:col>
      <xdr:colOff>1784350</xdr:colOff>
      <xdr:row>23</xdr:row>
      <xdr:rowOff>133350</xdr:rowOff>
    </xdr:to>
    <xdr:graphicFrame macro="">
      <xdr:nvGraphicFramePr>
        <xdr:cNvPr id="20" name="Chart 7">
          <a:extLst>
            <a:ext uri="{FF2B5EF4-FFF2-40B4-BE49-F238E27FC236}">
              <a16:creationId xmlns:a16="http://schemas.microsoft.com/office/drawing/2014/main" id="{F9C37077-6226-453B-24C9-261E435E7F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2041525</xdr:colOff>
      <xdr:row>12</xdr:row>
      <xdr:rowOff>28575</xdr:rowOff>
    </xdr:from>
    <xdr:to>
      <xdr:col>5</xdr:col>
      <xdr:colOff>1104900</xdr:colOff>
      <xdr:row>23</xdr:row>
      <xdr:rowOff>127000</xdr:rowOff>
    </xdr:to>
    <xdr:graphicFrame macro="">
      <xdr:nvGraphicFramePr>
        <xdr:cNvPr id="22" name="Chart 8">
          <a:extLst>
            <a:ext uri="{FF2B5EF4-FFF2-40B4-BE49-F238E27FC236}">
              <a16:creationId xmlns:a16="http://schemas.microsoft.com/office/drawing/2014/main" id="{70468AFC-6707-84D0-B779-1BB1BD5B2C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898525</xdr:colOff>
      <xdr:row>12</xdr:row>
      <xdr:rowOff>34925</xdr:rowOff>
    </xdr:from>
    <xdr:to>
      <xdr:col>7</xdr:col>
      <xdr:colOff>1130300</xdr:colOff>
      <xdr:row>23</xdr:row>
      <xdr:rowOff>114300</xdr:rowOff>
    </xdr:to>
    <xdr:graphicFrame macro="">
      <xdr:nvGraphicFramePr>
        <xdr:cNvPr id="23" name="Chart 9">
          <a:extLst>
            <a:ext uri="{FF2B5EF4-FFF2-40B4-BE49-F238E27FC236}">
              <a16:creationId xmlns:a16="http://schemas.microsoft.com/office/drawing/2014/main" id="{00252F8D-95A8-29DC-6E7E-714B0B050E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210588</xdr:colOff>
      <xdr:row>8</xdr:row>
      <xdr:rowOff>175087</xdr:rowOff>
    </xdr:from>
    <xdr:to>
      <xdr:col>13</xdr:col>
      <xdr:colOff>582064</xdr:colOff>
      <xdr:row>24</xdr:row>
      <xdr:rowOff>173182</xdr:rowOff>
    </xdr:to>
    <xdr:sp macro="" textlink="">
      <xdr:nvSpPr>
        <xdr:cNvPr id="2" name="TextBox 1">
          <a:extLst>
            <a:ext uri="{FF2B5EF4-FFF2-40B4-BE49-F238E27FC236}">
              <a16:creationId xmlns:a16="http://schemas.microsoft.com/office/drawing/2014/main" id="{7AD6F2DB-8123-3A6D-1F2E-F82817399BB6}"/>
            </a:ext>
          </a:extLst>
        </xdr:cNvPr>
        <xdr:cNvSpPr txBox="1"/>
      </xdr:nvSpPr>
      <xdr:spPr>
        <a:xfrm>
          <a:off x="7414952" y="1629814"/>
          <a:ext cx="7290089" cy="2907550"/>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latin typeface="Aptos Narrow" panose="020B0004020202020204" pitchFamily="34" charset="0"/>
            </a:rPr>
            <a:t>Background and General Instructions </a:t>
          </a:r>
        </a:p>
        <a:p>
          <a:r>
            <a:rPr lang="en-US" sz="1100">
              <a:latin typeface="Aptos Narrow" panose="020B0004020202020204" pitchFamily="34" charset="0"/>
            </a:rPr>
            <a:t>As described in Section A.4.c of the 2025 Implementation Order (Phase V), the Commission recognized the keen stakeholder interest in the installation of comprehensive, longer-lived, deeper-savings measures through the EDCs’ comprehensive programs.  The Commission agreed that requiring enhanced tracking and reporting on this topic will provide valuable information to understand better how these different measures and program offerings perform in Phase V.  Therefore, the Commission directed the Bureau of Technical Utility Services to work with the SWE to develop reporting requirements for comprehensive program offerings for the EDCs comprehensive programs in Phase V.  </a:t>
          </a:r>
        </a:p>
        <a:p>
          <a:endParaRPr lang="en-US" sz="1100">
            <a:latin typeface="Aptos Narrow" panose="020B0004020202020204" pitchFamily="34" charset="0"/>
          </a:endParaRPr>
        </a:p>
        <a:p>
          <a:r>
            <a:rPr lang="en-US" sz="1100">
              <a:latin typeface="Aptos Narrow" panose="020B0004020202020204" pitchFamily="34" charset="0"/>
            </a:rPr>
            <a:t>This</a:t>
          </a:r>
          <a:r>
            <a:rPr lang="en-US" sz="1100" baseline="0">
              <a:latin typeface="Aptos Narrow" panose="020B0004020202020204" pitchFamily="34" charset="0"/>
            </a:rPr>
            <a:t> tab </a:t>
          </a:r>
          <a:r>
            <a:rPr lang="en-US" sz="1100">
              <a:latin typeface="Aptos Narrow" panose="020B0004020202020204" pitchFamily="34" charset="0"/>
            </a:rPr>
            <a:t>includes the Commission's proposed designation of measures as "Comprehensive" for reporting purposes in the EE&amp;C Plan Template (Table 8) and Phase V EDC Annual Reports.  Note that some appliance measures can be considered comprehensive if they are installed with other comprehensive measures </a:t>
          </a:r>
        </a:p>
        <a:p>
          <a:endParaRPr lang="en-US" sz="1100">
            <a:latin typeface="Aptos Narrow" panose="020B0004020202020204" pitchFamily="34" charset="0"/>
          </a:endParaRPr>
        </a:p>
        <a:p>
          <a:r>
            <a:rPr lang="en-US" sz="1100">
              <a:latin typeface="Aptos Narrow" panose="020B0004020202020204" pitchFamily="34" charset="0"/>
            </a:rPr>
            <a:t>The Commission will provide further guidance for reporting on Comprehensive projects  (market rate residential and low-income residential). This will include reporting on projects that include multiple comprehensive measures at the same premise, including premises that receive multiple comprehensive measures across multipe program years in Phase V </a:t>
          </a:r>
        </a:p>
      </xdr:txBody>
    </xdr:sp>
    <xdr:clientData/>
  </xdr:twoCellAnchor>
</xdr:wsDr>
</file>

<file path=xl/persons/person.xml><?xml version="1.0" encoding="utf-8"?>
<personList xmlns="http://schemas.microsoft.com/office/spreadsheetml/2018/threadedcomments" xmlns:x="http://schemas.openxmlformats.org/spreadsheetml/2006/main">
  <person displayName="McMullen, Amy" id="{097B4FB1-EC87-4216-BF8E-D2ED3EB3A67E}" userId="S::ammcmullen@pa.gov::36903c9b-483b-415b-ad11-90fb8ecc1b0d"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67E13F8-404F-48EE-A526-1BF5579BDD5C}" name="LookupByEDC" displayName="LookupByEDC" ref="E4:K9" totalsRowShown="0" headerRowDxfId="12" dataDxfId="11">
  <autoFilter ref="E4:K9" xr:uid="{C67E13F8-404F-48EE-A526-1BF5579BDD5C}"/>
  <tableColumns count="7">
    <tableColumn id="1" xr3:uid="{1842D776-3EAE-4F99-BE83-B5691E16BF46}" name="EDC Name" dataDxfId="10"/>
    <tableColumn id="2" xr3:uid="{462D2A60-6C2B-417D-BB4B-53D0B9874AF5}" name="Baseline MWh" dataDxfId="9" dataCellStyle="Comma"/>
    <tableColumn id="3" xr3:uid="{D8D63786-712E-4054-B39C-E8633EAE78CA}" name="Baseline MW" dataDxfId="8"/>
    <tableColumn id="4" xr3:uid="{6E909E2E-1A86-4D2E-B5B2-00BDF7EB30D8}" name="MWh Goal" dataDxfId="7"/>
    <tableColumn id="5" xr3:uid="{51424570-D627-423E-B651-299EE8B8E72F}" name="Low-Income Goal" dataDxfId="6"/>
    <tableColumn id="6" xr3:uid="{96CDE625-5328-4C14-96E9-20A8AC4633FA}" name="MW Goal" dataDxfId="5"/>
    <tableColumn id="7" xr3:uid="{F7B4D8FC-130C-4212-9B78-229D1D5685D6}" name="Budget Limit" dataDxfId="4" dataCellStyle="Currency"/>
  </tableColumns>
  <tableStyleInfo name="DSA Custom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2" dT="2025-06-25T14:22:12.56" personId="{097B4FB1-EC87-4216-BF8E-D2ED3EB3A67E}" id="{2065FA1B-7C0D-4289-90E1-19B9AC0310C8}">
    <text>Maybe color code “yes”, “No”, and “Yes, if”</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 Id="rId4" Type="http://schemas.microsoft.com/office/2017/10/relationships/threadedComment" Target="../threadedComments/threadedComment1.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A4B7F-CE37-4406-9511-43429ED7C876}">
  <dimension ref="B2:L17"/>
  <sheetViews>
    <sheetView showGridLines="0" tabSelected="1" workbookViewId="0">
      <selection activeCell="J32" sqref="J32"/>
    </sheetView>
  </sheetViews>
  <sheetFormatPr defaultColWidth="8.84375" defaultRowHeight="14.6" x14ac:dyDescent="0.4"/>
  <cols>
    <col min="1" max="1" width="8.84375" style="44"/>
    <col min="2" max="2" width="34.84375" style="44" customWidth="1"/>
    <col min="3" max="3" width="13.84375" style="44" bestFit="1" customWidth="1"/>
    <col min="4" max="4" width="8.84375" style="44"/>
    <col min="5" max="6" width="13.69140625" style="44" customWidth="1"/>
    <col min="7" max="7" width="14" style="44" customWidth="1"/>
    <col min="8" max="8" width="12" style="44" customWidth="1"/>
    <col min="9" max="9" width="8.84375" style="44" customWidth="1"/>
    <col min="10" max="10" width="10.84375" style="44" customWidth="1"/>
    <col min="11" max="11" width="15.69140625" style="44" customWidth="1"/>
    <col min="12" max="12" width="13.84375" style="44" bestFit="1" customWidth="1"/>
    <col min="13" max="13" width="14.84375" style="44" customWidth="1"/>
    <col min="14" max="14" width="13.84375" style="44" customWidth="1"/>
    <col min="15" max="15" width="11.84375" style="44" customWidth="1"/>
    <col min="16" max="16" width="8.84375" style="44"/>
    <col min="17" max="17" width="10.69140625" style="44" customWidth="1"/>
    <col min="18" max="18" width="13.15234375" style="44" customWidth="1"/>
    <col min="19" max="16384" width="8.84375" style="44"/>
  </cols>
  <sheetData>
    <row r="2" spans="2:12" x14ac:dyDescent="0.4">
      <c r="B2" s="44" t="s">
        <v>0</v>
      </c>
    </row>
    <row r="3" spans="2:12" x14ac:dyDescent="0.4">
      <c r="B3" s="49" t="s">
        <v>1</v>
      </c>
      <c r="E3" s="44" t="s">
        <v>2</v>
      </c>
      <c r="L3" s="50"/>
    </row>
    <row r="4" spans="2:12" x14ac:dyDescent="0.4">
      <c r="B4" s="58" t="s">
        <v>3</v>
      </c>
      <c r="C4" s="57" t="s">
        <v>15</v>
      </c>
      <c r="E4" s="3" t="s">
        <v>3</v>
      </c>
      <c r="F4" s="3" t="s">
        <v>5</v>
      </c>
      <c r="G4" s="3" t="s">
        <v>6</v>
      </c>
      <c r="H4" s="3" t="s">
        <v>7</v>
      </c>
      <c r="I4" s="3" t="s">
        <v>8</v>
      </c>
      <c r="J4" s="3" t="s">
        <v>9</v>
      </c>
      <c r="K4" s="3" t="s">
        <v>10</v>
      </c>
    </row>
    <row r="5" spans="2:12" x14ac:dyDescent="0.4">
      <c r="E5" s="3" t="s">
        <v>11</v>
      </c>
      <c r="F5" s="45">
        <v>14085512</v>
      </c>
      <c r="G5" s="46">
        <v>2518</v>
      </c>
      <c r="H5" s="46">
        <v>261583</v>
      </c>
      <c r="I5" s="46">
        <v>18933</v>
      </c>
      <c r="J5" s="47">
        <v>46.5</v>
      </c>
      <c r="K5" s="48">
        <v>97729760</v>
      </c>
    </row>
    <row r="6" spans="2:12" x14ac:dyDescent="0.4">
      <c r="B6" s="49" t="s">
        <v>12</v>
      </c>
      <c r="E6" s="3" t="s">
        <v>13</v>
      </c>
      <c r="F6" s="45">
        <v>39386000</v>
      </c>
      <c r="G6" s="46">
        <v>7899</v>
      </c>
      <c r="H6" s="46">
        <v>1111685</v>
      </c>
      <c r="I6" s="46">
        <v>74456</v>
      </c>
      <c r="J6" s="47">
        <v>194.8</v>
      </c>
      <c r="K6" s="48">
        <v>427385830</v>
      </c>
    </row>
    <row r="7" spans="2:12" x14ac:dyDescent="0.4">
      <c r="B7" s="53" t="s">
        <v>14</v>
      </c>
      <c r="E7" s="3" t="s">
        <v>15</v>
      </c>
      <c r="F7" s="45">
        <v>38214368</v>
      </c>
      <c r="G7" s="46">
        <v>6592</v>
      </c>
      <c r="H7" s="46">
        <v>828231</v>
      </c>
      <c r="I7" s="46">
        <v>65678</v>
      </c>
      <c r="J7" s="47">
        <v>151</v>
      </c>
      <c r="K7" s="48">
        <v>307506880</v>
      </c>
    </row>
    <row r="8" spans="2:12" x14ac:dyDescent="0.4">
      <c r="B8" s="54" t="s">
        <v>16</v>
      </c>
      <c r="E8" s="3" t="s">
        <v>17</v>
      </c>
      <c r="F8" s="45">
        <v>54975912</v>
      </c>
      <c r="G8" s="46">
        <v>9515</v>
      </c>
      <c r="H8" s="46">
        <v>1097605</v>
      </c>
      <c r="I8" s="47" t="s">
        <v>18</v>
      </c>
      <c r="J8" s="47">
        <v>191</v>
      </c>
      <c r="K8" s="48">
        <v>390320135</v>
      </c>
    </row>
    <row r="9" spans="2:12" x14ac:dyDescent="0.4">
      <c r="B9" s="55" t="s">
        <v>19</v>
      </c>
      <c r="E9" s="3" t="s">
        <v>4</v>
      </c>
      <c r="F9" s="45"/>
      <c r="G9" s="47"/>
      <c r="H9" s="47"/>
      <c r="I9" s="47"/>
      <c r="J9" s="47"/>
      <c r="K9" s="48"/>
    </row>
    <row r="10" spans="2:12" x14ac:dyDescent="0.4">
      <c r="B10" s="56" t="s">
        <v>20</v>
      </c>
    </row>
    <row r="11" spans="2:12" x14ac:dyDescent="0.4">
      <c r="B11" s="51" t="s">
        <v>21</v>
      </c>
    </row>
    <row r="13" spans="2:12" x14ac:dyDescent="0.4">
      <c r="B13" s="52"/>
    </row>
    <row r="14" spans="2:12" x14ac:dyDescent="0.4">
      <c r="B14" s="52"/>
    </row>
    <row r="15" spans="2:12" x14ac:dyDescent="0.4">
      <c r="B15" s="52"/>
    </row>
    <row r="16" spans="2:12" x14ac:dyDescent="0.4">
      <c r="B16" s="52"/>
    </row>
    <row r="17" spans="2:2" x14ac:dyDescent="0.4">
      <c r="B17" s="52"/>
    </row>
  </sheetData>
  <sheetProtection algorithmName="SHA-512" hashValue="buVvwbsI31tk7wAgXJrNyTsJIuNEKch21V2F7T4THy2CZGonUrzFhn+UWzJDVa1GKsJ3/U9HTM/scXzLVY9kaw==" saltValue="i7HIG3IiX2uHxGaqAgp1rA==" spinCount="100000" sheet="1" objects="1" scenarios="1"/>
  <dataValidations count="1">
    <dataValidation type="list" allowBlank="1" showInputMessage="1" showErrorMessage="1" sqref="C4" xr:uid="{10BD49D7-9431-4F3B-ADE6-4F6273BD0129}">
      <formula1>$E$5:$E$9</formula1>
    </dataValidation>
  </dataValidations>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K26"/>
  <sheetViews>
    <sheetView showGridLines="0" workbookViewId="0">
      <selection activeCell="D21" sqref="D21"/>
    </sheetView>
  </sheetViews>
  <sheetFormatPr defaultColWidth="9.15234375" defaultRowHeight="14.6" x14ac:dyDescent="0.4"/>
  <cols>
    <col min="1" max="1" width="4.84375" style="2" customWidth="1"/>
    <col min="2" max="2" width="21.3046875" style="2" customWidth="1"/>
    <col min="3" max="3" width="19" style="2" customWidth="1"/>
    <col min="4" max="7" width="20.84375" style="2" customWidth="1"/>
    <col min="8" max="8" width="15.69140625" style="2" customWidth="1"/>
    <col min="9" max="9" width="30.84375" style="2" customWidth="1"/>
    <col min="10" max="16384" width="9.15234375" style="2"/>
  </cols>
  <sheetData>
    <row r="2" spans="2:9" ht="15.9" x14ac:dyDescent="0.4">
      <c r="B2" s="1" t="s">
        <v>146</v>
      </c>
    </row>
    <row r="3" spans="2:9" ht="15" thickBot="1" x14ac:dyDescent="0.45">
      <c r="B3" s="39"/>
      <c r="C3" s="39"/>
      <c r="D3" s="39"/>
      <c r="E3" s="39"/>
      <c r="F3" s="39"/>
      <c r="G3" s="39"/>
      <c r="H3" s="39"/>
      <c r="I3" s="39"/>
    </row>
    <row r="4" spans="2:9" ht="34.299999999999997" thickBot="1" x14ac:dyDescent="0.45">
      <c r="B4" s="38" t="s">
        <v>147</v>
      </c>
      <c r="C4" s="38" t="s">
        <v>148</v>
      </c>
      <c r="D4" s="38" t="s">
        <v>149</v>
      </c>
      <c r="E4" s="38" t="s">
        <v>150</v>
      </c>
      <c r="F4" s="38" t="s">
        <v>151</v>
      </c>
      <c r="G4" s="38" t="s">
        <v>152</v>
      </c>
      <c r="H4" s="38" t="s">
        <v>153</v>
      </c>
      <c r="I4" s="38" t="s">
        <v>154</v>
      </c>
    </row>
    <row r="5" spans="2:9" ht="15" thickBot="1" x14ac:dyDescent="0.45">
      <c r="B5" s="22"/>
      <c r="C5" s="22"/>
      <c r="D5" s="22"/>
      <c r="E5" s="22"/>
      <c r="F5" s="22"/>
      <c r="G5" s="23"/>
      <c r="H5" s="5"/>
      <c r="I5" s="24"/>
    </row>
    <row r="6" spans="2:9" ht="15" thickBot="1" x14ac:dyDescent="0.45">
      <c r="B6" s="22"/>
      <c r="C6" s="22"/>
      <c r="D6" s="22"/>
      <c r="E6" s="22"/>
      <c r="F6" s="22"/>
      <c r="G6" s="23"/>
      <c r="H6" s="5"/>
      <c r="I6" s="24"/>
    </row>
    <row r="7" spans="2:9" ht="15" thickBot="1" x14ac:dyDescent="0.45">
      <c r="B7" s="22"/>
      <c r="C7" s="22"/>
      <c r="D7" s="22"/>
      <c r="E7" s="22"/>
      <c r="F7" s="22"/>
      <c r="G7" s="23"/>
      <c r="H7" s="5"/>
      <c r="I7" s="24"/>
    </row>
    <row r="8" spans="2:9" ht="15" thickBot="1" x14ac:dyDescent="0.45">
      <c r="B8" s="22"/>
      <c r="C8" s="22"/>
      <c r="D8" s="22"/>
      <c r="E8" s="22"/>
      <c r="F8" s="22"/>
      <c r="G8" s="23"/>
      <c r="H8" s="5"/>
      <c r="I8" s="24"/>
    </row>
    <row r="9" spans="2:9" ht="15" thickBot="1" x14ac:dyDescent="0.45">
      <c r="B9" s="22"/>
      <c r="C9" s="22"/>
      <c r="D9" s="22"/>
      <c r="E9" s="22"/>
      <c r="F9" s="22"/>
      <c r="G9" s="23"/>
      <c r="H9" s="5"/>
      <c r="I9" s="24"/>
    </row>
    <row r="10" spans="2:9" ht="15" thickBot="1" x14ac:dyDescent="0.45">
      <c r="B10" s="22"/>
      <c r="C10" s="22"/>
      <c r="D10" s="22"/>
      <c r="E10" s="22"/>
      <c r="F10" s="22"/>
      <c r="G10" s="23"/>
      <c r="H10" s="5"/>
      <c r="I10" s="24"/>
    </row>
    <row r="11" spans="2:9" ht="15" thickBot="1" x14ac:dyDescent="0.45">
      <c r="B11" s="22"/>
      <c r="C11" s="22"/>
      <c r="D11" s="22"/>
      <c r="E11" s="22"/>
      <c r="F11" s="22"/>
      <c r="G11" s="23"/>
      <c r="H11" s="5"/>
      <c r="I11" s="24"/>
    </row>
    <row r="12" spans="2:9" ht="42" customHeight="1" x14ac:dyDescent="0.4">
      <c r="B12" s="188" t="s">
        <v>155</v>
      </c>
      <c r="C12" s="188"/>
      <c r="D12" s="188"/>
      <c r="E12" s="188"/>
      <c r="F12" s="188"/>
      <c r="G12" s="188"/>
      <c r="H12" s="188"/>
      <c r="I12" s="188"/>
    </row>
    <row r="18" spans="6:11" x14ac:dyDescent="0.4">
      <c r="F18"/>
      <c r="G18"/>
      <c r="H18"/>
      <c r="I18"/>
      <c r="J18"/>
      <c r="K18"/>
    </row>
    <row r="19" spans="6:11" x14ac:dyDescent="0.4">
      <c r="F19"/>
      <c r="G19"/>
      <c r="H19"/>
      <c r="I19"/>
      <c r="J19"/>
      <c r="K19"/>
    </row>
    <row r="20" spans="6:11" x14ac:dyDescent="0.4">
      <c r="F20"/>
      <c r="G20"/>
      <c r="H20"/>
      <c r="I20"/>
      <c r="J20"/>
      <c r="K20"/>
    </row>
    <row r="21" spans="6:11" x14ac:dyDescent="0.4">
      <c r="F21"/>
      <c r="G21"/>
      <c r="H21"/>
      <c r="I21"/>
      <c r="J21"/>
      <c r="K21"/>
    </row>
    <row r="22" spans="6:11" x14ac:dyDescent="0.4">
      <c r="F22"/>
      <c r="G22"/>
      <c r="H22"/>
      <c r="I22"/>
      <c r="J22"/>
      <c r="K22"/>
    </row>
    <row r="23" spans="6:11" x14ac:dyDescent="0.4">
      <c r="F23"/>
      <c r="G23"/>
      <c r="H23"/>
      <c r="I23"/>
      <c r="J23"/>
      <c r="K23"/>
    </row>
    <row r="24" spans="6:11" x14ac:dyDescent="0.4">
      <c r="F24"/>
      <c r="G24"/>
      <c r="H24"/>
      <c r="I24"/>
      <c r="J24"/>
      <c r="K24"/>
    </row>
    <row r="25" spans="6:11" x14ac:dyDescent="0.4">
      <c r="F25"/>
      <c r="G25"/>
      <c r="H25"/>
      <c r="I25"/>
      <c r="J25"/>
      <c r="K25"/>
    </row>
    <row r="26" spans="6:11" x14ac:dyDescent="0.4">
      <c r="F26"/>
      <c r="G26"/>
      <c r="H26"/>
      <c r="I26"/>
      <c r="J26"/>
      <c r="K26"/>
    </row>
  </sheetData>
  <customSheetViews>
    <customSheetView guid="{E40B4055-4557-4836-8946-1AFB7A4606E7}" showGridLines="0">
      <selection activeCell="G5" sqref="G5"/>
      <pageMargins left="0" right="0" top="0" bottom="0" header="0" footer="0"/>
      <pageSetup orientation="portrait" horizontalDpi="300" verticalDpi="300" r:id="rId1"/>
    </customSheetView>
  </customSheetViews>
  <mergeCells count="1">
    <mergeCell ref="B12:I12"/>
  </mergeCells>
  <pageMargins left="0.7" right="0.7" top="0.75" bottom="0.75" header="0.3" footer="0.3"/>
  <pageSetup orientation="portrait" horizontalDpi="300" verticalDpi="300"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A8788-407A-4EEA-93F1-DE463BE3E94F}">
  <dimension ref="A1:D56"/>
  <sheetViews>
    <sheetView zoomScale="90" zoomScaleNormal="90" workbookViewId="0">
      <pane ySplit="1" topLeftCell="A2" activePane="bottomLeft" state="frozen"/>
      <selection pane="bottomLeft" activeCell="M41" sqref="M41"/>
    </sheetView>
  </sheetViews>
  <sheetFormatPr defaultColWidth="9.3046875" defaultRowHeight="14.6" x14ac:dyDescent="0.4"/>
  <cols>
    <col min="1" max="1" width="20" style="3" bestFit="1" customWidth="1"/>
    <col min="2" max="2" width="71" style="3" bestFit="1" customWidth="1"/>
    <col min="3" max="3" width="33.69140625" style="3" bestFit="1" customWidth="1"/>
    <col min="4" max="4" width="21.3828125" style="3" customWidth="1"/>
    <col min="5" max="16384" width="9.3046875" style="3"/>
  </cols>
  <sheetData>
    <row r="1" spans="1:4" x14ac:dyDescent="0.4">
      <c r="A1" s="18" t="s">
        <v>156</v>
      </c>
      <c r="B1" s="18" t="s">
        <v>157</v>
      </c>
      <c r="C1" s="18" t="s">
        <v>158</v>
      </c>
      <c r="D1" s="18" t="s">
        <v>159</v>
      </c>
    </row>
    <row r="2" spans="1:4" x14ac:dyDescent="0.4">
      <c r="A2" s="37" t="s">
        <v>160</v>
      </c>
      <c r="B2" s="3" t="s">
        <v>161</v>
      </c>
      <c r="C2" s="3" t="s">
        <v>162</v>
      </c>
    </row>
    <row r="3" spans="1:4" x14ac:dyDescent="0.4">
      <c r="A3" s="37" t="s">
        <v>163</v>
      </c>
      <c r="B3" s="3" t="s">
        <v>164</v>
      </c>
      <c r="C3" s="3" t="s">
        <v>162</v>
      </c>
    </row>
    <row r="4" spans="1:4" x14ac:dyDescent="0.4">
      <c r="A4" s="37" t="s">
        <v>165</v>
      </c>
      <c r="B4" s="3" t="s">
        <v>166</v>
      </c>
      <c r="C4" s="3" t="s">
        <v>162</v>
      </c>
    </row>
    <row r="5" spans="1:4" x14ac:dyDescent="0.4">
      <c r="A5" s="37" t="s">
        <v>167</v>
      </c>
      <c r="B5" s="3" t="s">
        <v>168</v>
      </c>
      <c r="C5" s="3" t="s">
        <v>162</v>
      </c>
    </row>
    <row r="6" spans="1:4" x14ac:dyDescent="0.4">
      <c r="A6" s="37" t="s">
        <v>169</v>
      </c>
      <c r="B6" s="3" t="s">
        <v>170</v>
      </c>
      <c r="C6" s="3" t="s">
        <v>171</v>
      </c>
    </row>
    <row r="7" spans="1:4" x14ac:dyDescent="0.4">
      <c r="A7" s="37" t="s">
        <v>172</v>
      </c>
      <c r="B7" s="3" t="s">
        <v>173</v>
      </c>
      <c r="C7" s="3" t="s">
        <v>171</v>
      </c>
      <c r="D7" s="3" t="s">
        <v>174</v>
      </c>
    </row>
    <row r="8" spans="1:4" x14ac:dyDescent="0.4">
      <c r="A8" s="37" t="s">
        <v>175</v>
      </c>
      <c r="B8" s="3" t="s">
        <v>176</v>
      </c>
      <c r="C8" s="3" t="s">
        <v>171</v>
      </c>
      <c r="D8" s="3" t="s">
        <v>174</v>
      </c>
    </row>
    <row r="9" spans="1:4" x14ac:dyDescent="0.4">
      <c r="A9" s="37" t="s">
        <v>177</v>
      </c>
      <c r="B9" s="3" t="s">
        <v>178</v>
      </c>
      <c r="C9" s="3" t="s">
        <v>162</v>
      </c>
    </row>
    <row r="10" spans="1:4" x14ac:dyDescent="0.4">
      <c r="A10" s="37" t="s">
        <v>179</v>
      </c>
      <c r="B10" s="3" t="s">
        <v>180</v>
      </c>
      <c r="C10" s="3" t="s">
        <v>162</v>
      </c>
    </row>
    <row r="11" spans="1:4" x14ac:dyDescent="0.4">
      <c r="A11" s="37" t="s">
        <v>181</v>
      </c>
      <c r="B11" s="3" t="s">
        <v>182</v>
      </c>
      <c r="C11" s="3" t="s">
        <v>162</v>
      </c>
    </row>
    <row r="12" spans="1:4" x14ac:dyDescent="0.4">
      <c r="A12" s="37" t="s">
        <v>183</v>
      </c>
      <c r="B12" s="3" t="s">
        <v>184</v>
      </c>
      <c r="C12" s="3" t="s">
        <v>171</v>
      </c>
    </row>
    <row r="13" spans="1:4" x14ac:dyDescent="0.4">
      <c r="A13" s="37" t="s">
        <v>185</v>
      </c>
      <c r="B13" s="3" t="s">
        <v>186</v>
      </c>
      <c r="C13" s="3" t="s">
        <v>162</v>
      </c>
    </row>
    <row r="14" spans="1:4" x14ac:dyDescent="0.4">
      <c r="A14" s="37" t="s">
        <v>187</v>
      </c>
      <c r="B14" s="3" t="s">
        <v>188</v>
      </c>
      <c r="C14" s="3" t="s">
        <v>171</v>
      </c>
    </row>
    <row r="15" spans="1:4" x14ac:dyDescent="0.4">
      <c r="A15" s="37" t="s">
        <v>189</v>
      </c>
      <c r="B15" s="3" t="s">
        <v>190</v>
      </c>
      <c r="C15" s="3" t="s">
        <v>171</v>
      </c>
    </row>
    <row r="16" spans="1:4" x14ac:dyDescent="0.4">
      <c r="A16" s="37" t="s">
        <v>191</v>
      </c>
      <c r="B16" s="3" t="s">
        <v>192</v>
      </c>
      <c r="C16" s="3" t="s">
        <v>162</v>
      </c>
    </row>
    <row r="17" spans="1:3" x14ac:dyDescent="0.4">
      <c r="A17" s="37" t="s">
        <v>193</v>
      </c>
      <c r="B17" s="3" t="s">
        <v>194</v>
      </c>
      <c r="C17" s="3" t="s">
        <v>162</v>
      </c>
    </row>
    <row r="18" spans="1:3" x14ac:dyDescent="0.4">
      <c r="A18" s="37" t="s">
        <v>195</v>
      </c>
      <c r="B18" s="3" t="s">
        <v>196</v>
      </c>
      <c r="C18" s="3" t="s">
        <v>162</v>
      </c>
    </row>
    <row r="19" spans="1:3" x14ac:dyDescent="0.4">
      <c r="A19" s="37" t="s">
        <v>197</v>
      </c>
      <c r="B19" s="3" t="s">
        <v>198</v>
      </c>
      <c r="C19" s="3" t="s">
        <v>162</v>
      </c>
    </row>
    <row r="20" spans="1:3" x14ac:dyDescent="0.4">
      <c r="A20" s="37" t="s">
        <v>199</v>
      </c>
      <c r="B20" s="3" t="s">
        <v>200</v>
      </c>
      <c r="C20" s="3" t="s">
        <v>171</v>
      </c>
    </row>
    <row r="21" spans="1:3" x14ac:dyDescent="0.4">
      <c r="A21" s="37" t="s">
        <v>201</v>
      </c>
      <c r="B21" s="3" t="s">
        <v>202</v>
      </c>
      <c r="C21" s="3" t="s">
        <v>171</v>
      </c>
    </row>
    <row r="22" spans="1:3" x14ac:dyDescent="0.4">
      <c r="A22" s="37" t="s">
        <v>203</v>
      </c>
      <c r="B22" s="3" t="s">
        <v>204</v>
      </c>
      <c r="C22" s="3" t="s">
        <v>162</v>
      </c>
    </row>
    <row r="23" spans="1:3" x14ac:dyDescent="0.4">
      <c r="A23" s="37" t="s">
        <v>205</v>
      </c>
      <c r="B23" s="3" t="s">
        <v>206</v>
      </c>
      <c r="C23" s="3" t="s">
        <v>162</v>
      </c>
    </row>
    <row r="24" spans="1:3" x14ac:dyDescent="0.4">
      <c r="A24" s="37" t="s">
        <v>207</v>
      </c>
      <c r="B24" s="3" t="s">
        <v>208</v>
      </c>
      <c r="C24" s="3" t="s">
        <v>162</v>
      </c>
    </row>
    <row r="25" spans="1:3" x14ac:dyDescent="0.4">
      <c r="A25" s="37" t="s">
        <v>209</v>
      </c>
      <c r="B25" s="3" t="s">
        <v>210</v>
      </c>
      <c r="C25" s="3" t="s">
        <v>162</v>
      </c>
    </row>
    <row r="26" spans="1:3" x14ac:dyDescent="0.4">
      <c r="A26" s="37" t="s">
        <v>211</v>
      </c>
      <c r="B26" s="3" t="s">
        <v>212</v>
      </c>
      <c r="C26" s="3" t="s">
        <v>162</v>
      </c>
    </row>
    <row r="27" spans="1:3" x14ac:dyDescent="0.4">
      <c r="A27" s="37" t="s">
        <v>213</v>
      </c>
      <c r="B27" s="3" t="s">
        <v>214</v>
      </c>
      <c r="C27" s="3" t="s">
        <v>162</v>
      </c>
    </row>
    <row r="28" spans="1:3" x14ac:dyDescent="0.4">
      <c r="A28" s="37" t="s">
        <v>215</v>
      </c>
      <c r="B28" s="3" t="s">
        <v>216</v>
      </c>
      <c r="C28" s="3" t="s">
        <v>162</v>
      </c>
    </row>
    <row r="29" spans="1:3" x14ac:dyDescent="0.4">
      <c r="A29" s="37" t="s">
        <v>217</v>
      </c>
      <c r="B29" s="3" t="s">
        <v>218</v>
      </c>
      <c r="C29" s="3" t="s">
        <v>162</v>
      </c>
    </row>
    <row r="30" spans="1:3" x14ac:dyDescent="0.4">
      <c r="A30" s="37" t="s">
        <v>219</v>
      </c>
      <c r="B30" s="3" t="s">
        <v>220</v>
      </c>
      <c r="C30" s="3" t="s">
        <v>221</v>
      </c>
    </row>
    <row r="31" spans="1:3" x14ac:dyDescent="0.4">
      <c r="A31" s="37" t="s">
        <v>222</v>
      </c>
      <c r="B31" s="3" t="s">
        <v>223</v>
      </c>
      <c r="C31" s="3" t="s">
        <v>221</v>
      </c>
    </row>
    <row r="32" spans="1:3" x14ac:dyDescent="0.4">
      <c r="A32" s="37" t="s">
        <v>224</v>
      </c>
      <c r="B32" s="3" t="s">
        <v>225</v>
      </c>
      <c r="C32" s="3" t="s">
        <v>162</v>
      </c>
    </row>
    <row r="33" spans="1:3" x14ac:dyDescent="0.4">
      <c r="A33" s="37" t="s">
        <v>226</v>
      </c>
      <c r="B33" s="3" t="s">
        <v>227</v>
      </c>
      <c r="C33" s="3" t="s">
        <v>162</v>
      </c>
    </row>
    <row r="34" spans="1:3" x14ac:dyDescent="0.4">
      <c r="A34" s="37" t="s">
        <v>228</v>
      </c>
      <c r="B34" s="3" t="s">
        <v>229</v>
      </c>
      <c r="C34" s="3" t="s">
        <v>221</v>
      </c>
    </row>
    <row r="35" spans="1:3" x14ac:dyDescent="0.4">
      <c r="A35" s="37" t="s">
        <v>230</v>
      </c>
      <c r="B35" s="3" t="s">
        <v>231</v>
      </c>
      <c r="C35" s="3" t="s">
        <v>162</v>
      </c>
    </row>
    <row r="36" spans="1:3" x14ac:dyDescent="0.4">
      <c r="A36" s="37" t="s">
        <v>232</v>
      </c>
      <c r="B36" s="3" t="s">
        <v>233</v>
      </c>
      <c r="C36" s="3" t="s">
        <v>162</v>
      </c>
    </row>
    <row r="37" spans="1:3" x14ac:dyDescent="0.4">
      <c r="A37" s="37" t="s">
        <v>234</v>
      </c>
      <c r="B37" s="3" t="s">
        <v>235</v>
      </c>
      <c r="C37" s="3" t="s">
        <v>221</v>
      </c>
    </row>
    <row r="38" spans="1:3" x14ac:dyDescent="0.4">
      <c r="A38" s="37" t="s">
        <v>236</v>
      </c>
      <c r="B38" s="3" t="s">
        <v>237</v>
      </c>
      <c r="C38" s="3" t="s">
        <v>221</v>
      </c>
    </row>
    <row r="39" spans="1:3" x14ac:dyDescent="0.4">
      <c r="A39" s="37" t="s">
        <v>238</v>
      </c>
      <c r="B39" s="3" t="s">
        <v>239</v>
      </c>
      <c r="C39" s="3" t="s">
        <v>221</v>
      </c>
    </row>
    <row r="40" spans="1:3" x14ac:dyDescent="0.4">
      <c r="A40" s="37" t="s">
        <v>240</v>
      </c>
      <c r="B40" s="3" t="s">
        <v>241</v>
      </c>
      <c r="C40" s="3" t="s">
        <v>221</v>
      </c>
    </row>
    <row r="41" spans="1:3" x14ac:dyDescent="0.4">
      <c r="A41" s="37" t="s">
        <v>242</v>
      </c>
      <c r="B41" s="3" t="s">
        <v>243</v>
      </c>
      <c r="C41" s="3" t="s">
        <v>162</v>
      </c>
    </row>
    <row r="42" spans="1:3" x14ac:dyDescent="0.4">
      <c r="A42" s="37" t="s">
        <v>244</v>
      </c>
      <c r="B42" s="3" t="s">
        <v>245</v>
      </c>
      <c r="C42" s="3" t="s">
        <v>162</v>
      </c>
    </row>
    <row r="43" spans="1:3" x14ac:dyDescent="0.4">
      <c r="A43" s="37" t="s">
        <v>246</v>
      </c>
      <c r="B43" s="3" t="s">
        <v>247</v>
      </c>
      <c r="C43" s="3" t="s">
        <v>162</v>
      </c>
    </row>
    <row r="44" spans="1:3" x14ac:dyDescent="0.4">
      <c r="A44" s="37" t="s">
        <v>248</v>
      </c>
      <c r="B44" s="3" t="s">
        <v>249</v>
      </c>
      <c r="C44" s="3" t="s">
        <v>162</v>
      </c>
    </row>
    <row r="45" spans="1:3" x14ac:dyDescent="0.4">
      <c r="A45" s="37" t="s">
        <v>250</v>
      </c>
      <c r="B45" s="3" t="s">
        <v>251</v>
      </c>
      <c r="C45" s="3" t="s">
        <v>171</v>
      </c>
    </row>
    <row r="46" spans="1:3" x14ac:dyDescent="0.4">
      <c r="A46" s="37" t="s">
        <v>252</v>
      </c>
      <c r="B46" s="3" t="s">
        <v>253</v>
      </c>
      <c r="C46" s="3" t="s">
        <v>162</v>
      </c>
    </row>
    <row r="47" spans="1:3" x14ac:dyDescent="0.4">
      <c r="A47" s="37" t="s">
        <v>254</v>
      </c>
      <c r="B47" s="3" t="s">
        <v>255</v>
      </c>
      <c r="C47" s="3" t="s">
        <v>171</v>
      </c>
    </row>
    <row r="48" spans="1:3" x14ac:dyDescent="0.4">
      <c r="A48" s="37" t="s">
        <v>256</v>
      </c>
      <c r="B48" s="3" t="s">
        <v>257</v>
      </c>
      <c r="C48" s="3" t="s">
        <v>171</v>
      </c>
    </row>
    <row r="49" spans="1:3" x14ac:dyDescent="0.4">
      <c r="A49" s="37" t="s">
        <v>258</v>
      </c>
      <c r="B49" s="3" t="s">
        <v>259</v>
      </c>
      <c r="C49" s="3" t="s">
        <v>171</v>
      </c>
    </row>
    <row r="50" spans="1:3" x14ac:dyDescent="0.4">
      <c r="A50" s="37" t="s">
        <v>260</v>
      </c>
      <c r="B50" s="3" t="s">
        <v>261</v>
      </c>
      <c r="C50" s="3" t="s">
        <v>171</v>
      </c>
    </row>
    <row r="51" spans="1:3" x14ac:dyDescent="0.4">
      <c r="A51" s="37" t="s">
        <v>262</v>
      </c>
      <c r="B51" s="3" t="s">
        <v>263</v>
      </c>
      <c r="C51" s="3" t="s">
        <v>171</v>
      </c>
    </row>
    <row r="52" spans="1:3" x14ac:dyDescent="0.4">
      <c r="A52" s="37" t="s">
        <v>264</v>
      </c>
      <c r="B52" s="3" t="s">
        <v>265</v>
      </c>
      <c r="C52" s="3" t="s">
        <v>162</v>
      </c>
    </row>
    <row r="53" spans="1:3" x14ac:dyDescent="0.4">
      <c r="A53" s="37" t="s">
        <v>266</v>
      </c>
      <c r="B53" s="3" t="s">
        <v>267</v>
      </c>
      <c r="C53" s="3" t="s">
        <v>162</v>
      </c>
    </row>
    <row r="54" spans="1:3" x14ac:dyDescent="0.4">
      <c r="A54" s="37" t="s">
        <v>268</v>
      </c>
      <c r="B54" s="3" t="s">
        <v>269</v>
      </c>
      <c r="C54" s="3" t="s">
        <v>162</v>
      </c>
    </row>
    <row r="55" spans="1:3" x14ac:dyDescent="0.4">
      <c r="A55" s="37" t="s">
        <v>270</v>
      </c>
      <c r="B55" s="3" t="s">
        <v>271</v>
      </c>
      <c r="C55" s="3" t="s">
        <v>221</v>
      </c>
    </row>
    <row r="56" spans="1:3" x14ac:dyDescent="0.4">
      <c r="A56" s="37" t="s">
        <v>272</v>
      </c>
      <c r="B56" s="3" t="s">
        <v>273</v>
      </c>
      <c r="C56" s="3" t="s">
        <v>162</v>
      </c>
    </row>
  </sheetData>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20"/>
  <sheetViews>
    <sheetView showGridLines="0" zoomScale="110" workbookViewId="0">
      <selection activeCell="D22" sqref="D22"/>
    </sheetView>
  </sheetViews>
  <sheetFormatPr defaultColWidth="9.15234375" defaultRowHeight="14.6" x14ac:dyDescent="0.4"/>
  <cols>
    <col min="1" max="1" width="4.84375" style="2" customWidth="1"/>
    <col min="2" max="2" width="27.15234375" style="2" customWidth="1"/>
    <col min="3" max="3" width="29.15234375" style="2" customWidth="1"/>
    <col min="4" max="4" width="31.84375" style="2" bestFit="1" customWidth="1"/>
    <col min="5" max="9" width="13.84375" style="2" customWidth="1"/>
    <col min="10" max="10" width="10.15234375" style="2" customWidth="1"/>
    <col min="11" max="16384" width="9.15234375" style="2"/>
  </cols>
  <sheetData>
    <row r="2" spans="2:10" ht="15.9" x14ac:dyDescent="0.4">
      <c r="B2" s="1" t="s">
        <v>274</v>
      </c>
      <c r="C2" s="1"/>
    </row>
    <row r="3" spans="2:10" ht="15" thickBot="1" x14ac:dyDescent="0.45">
      <c r="B3" s="39"/>
      <c r="C3" s="39"/>
      <c r="D3" s="39"/>
      <c r="E3" s="39"/>
      <c r="F3" s="39"/>
      <c r="G3" s="39"/>
      <c r="H3" s="39"/>
      <c r="I3" s="39"/>
    </row>
    <row r="4" spans="2:10" ht="30.75" customHeight="1" thickBot="1" x14ac:dyDescent="0.45">
      <c r="B4" s="38" t="s">
        <v>275</v>
      </c>
      <c r="C4" s="38" t="s">
        <v>276</v>
      </c>
      <c r="D4" s="38" t="s">
        <v>277</v>
      </c>
      <c r="E4" s="38" t="s">
        <v>36</v>
      </c>
      <c r="F4" s="38" t="s">
        <v>37</v>
      </c>
      <c r="G4" s="38" t="s">
        <v>38</v>
      </c>
      <c r="H4" s="38" t="s">
        <v>39</v>
      </c>
      <c r="I4" s="38" t="s">
        <v>40</v>
      </c>
      <c r="J4" s="42" t="s">
        <v>278</v>
      </c>
    </row>
    <row r="5" spans="2:10" ht="16.3" thickBot="1" x14ac:dyDescent="0.5">
      <c r="B5" s="190" t="s">
        <v>279</v>
      </c>
      <c r="C5" s="190"/>
      <c r="D5" s="43" t="s">
        <v>280</v>
      </c>
      <c r="E5" s="156"/>
      <c r="F5" s="156"/>
      <c r="G5" s="156"/>
      <c r="H5" s="156"/>
      <c r="I5" s="156"/>
      <c r="J5" s="157">
        <f>SUM(E5:I5)</f>
        <v>0</v>
      </c>
    </row>
    <row r="6" spans="2:10" ht="16.3" thickBot="1" x14ac:dyDescent="0.5">
      <c r="B6" s="190"/>
      <c r="C6" s="190"/>
      <c r="D6" s="43" t="s">
        <v>281</v>
      </c>
      <c r="E6" s="158"/>
      <c r="F6" s="158"/>
      <c r="G6" s="158"/>
      <c r="H6" s="158"/>
      <c r="I6" s="158"/>
      <c r="J6" s="157">
        <f t="shared" ref="J6:J16" si="0">SUM(E6:I6)</f>
        <v>0</v>
      </c>
    </row>
    <row r="7" spans="2:10" ht="16.3" thickBot="1" x14ac:dyDescent="0.5">
      <c r="B7" s="190"/>
      <c r="C7" s="190"/>
      <c r="D7" s="43" t="s">
        <v>282</v>
      </c>
      <c r="E7" s="158"/>
      <c r="F7" s="158"/>
      <c r="G7" s="158"/>
      <c r="H7" s="158"/>
      <c r="I7" s="158"/>
      <c r="J7" s="157">
        <f t="shared" si="0"/>
        <v>0</v>
      </c>
    </row>
    <row r="8" spans="2:10" ht="16.3" thickBot="1" x14ac:dyDescent="0.5">
      <c r="B8" s="190"/>
      <c r="C8" s="190"/>
      <c r="D8" s="43" t="s">
        <v>283</v>
      </c>
      <c r="E8" s="159"/>
      <c r="F8" s="159"/>
      <c r="G8" s="159"/>
      <c r="H8" s="159"/>
      <c r="I8" s="159"/>
      <c r="J8" s="157">
        <f t="shared" si="0"/>
        <v>0</v>
      </c>
    </row>
    <row r="9" spans="2:10" ht="16.3" thickBot="1" x14ac:dyDescent="0.5">
      <c r="B9" s="190" t="s">
        <v>284</v>
      </c>
      <c r="C9" s="190"/>
      <c r="D9" s="43" t="s">
        <v>285</v>
      </c>
      <c r="E9" s="160"/>
      <c r="F9" s="160"/>
      <c r="G9" s="160"/>
      <c r="H9" s="160"/>
      <c r="I9" s="160"/>
      <c r="J9" s="157">
        <f t="shared" si="0"/>
        <v>0</v>
      </c>
    </row>
    <row r="10" spans="2:10" ht="16.3" thickBot="1" x14ac:dyDescent="0.5">
      <c r="B10" s="190"/>
      <c r="C10" s="190"/>
      <c r="D10" s="43" t="s">
        <v>281</v>
      </c>
      <c r="E10" s="158"/>
      <c r="F10" s="158"/>
      <c r="G10" s="158"/>
      <c r="H10" s="158"/>
      <c r="I10" s="158"/>
      <c r="J10" s="157">
        <f t="shared" si="0"/>
        <v>0</v>
      </c>
    </row>
    <row r="11" spans="2:10" ht="16.3" thickBot="1" x14ac:dyDescent="0.5">
      <c r="B11" s="190"/>
      <c r="C11" s="190"/>
      <c r="D11" s="43" t="s">
        <v>282</v>
      </c>
      <c r="E11" s="158"/>
      <c r="F11" s="158"/>
      <c r="G11" s="158"/>
      <c r="H11" s="158"/>
      <c r="I11" s="158"/>
      <c r="J11" s="157">
        <f t="shared" si="0"/>
        <v>0</v>
      </c>
    </row>
    <row r="12" spans="2:10" ht="15.75" customHeight="1" thickBot="1" x14ac:dyDescent="0.5">
      <c r="B12" s="190"/>
      <c r="C12" s="190"/>
      <c r="D12" s="43" t="s">
        <v>286</v>
      </c>
      <c r="E12" s="5"/>
      <c r="F12" s="5"/>
      <c r="G12" s="5"/>
      <c r="H12" s="5"/>
      <c r="I12" s="5"/>
      <c r="J12" s="157">
        <f t="shared" si="0"/>
        <v>0</v>
      </c>
    </row>
    <row r="13" spans="2:10" ht="16.3" thickBot="1" x14ac:dyDescent="0.5">
      <c r="B13" s="190" t="s">
        <v>287</v>
      </c>
      <c r="C13" s="190"/>
      <c r="D13" s="43" t="s">
        <v>285</v>
      </c>
      <c r="E13" s="160"/>
      <c r="F13" s="160"/>
      <c r="G13" s="160"/>
      <c r="H13" s="160"/>
      <c r="I13" s="160"/>
      <c r="J13" s="157">
        <f t="shared" si="0"/>
        <v>0</v>
      </c>
    </row>
    <row r="14" spans="2:10" ht="16.3" thickBot="1" x14ac:dyDescent="0.5">
      <c r="B14" s="190"/>
      <c r="C14" s="190"/>
      <c r="D14" s="43" t="s">
        <v>281</v>
      </c>
      <c r="E14" s="158"/>
      <c r="F14" s="158"/>
      <c r="G14" s="158"/>
      <c r="H14" s="158"/>
      <c r="I14" s="158"/>
      <c r="J14" s="157">
        <f t="shared" si="0"/>
        <v>0</v>
      </c>
    </row>
    <row r="15" spans="2:10" ht="16.3" thickBot="1" x14ac:dyDescent="0.5">
      <c r="B15" s="190"/>
      <c r="C15" s="190"/>
      <c r="D15" s="43" t="s">
        <v>282</v>
      </c>
      <c r="E15" s="158"/>
      <c r="F15" s="158"/>
      <c r="G15" s="158"/>
      <c r="H15" s="158"/>
      <c r="I15" s="158"/>
      <c r="J15" s="157">
        <f t="shared" si="0"/>
        <v>0</v>
      </c>
    </row>
    <row r="16" spans="2:10" ht="15.75" customHeight="1" thickBot="1" x14ac:dyDescent="0.5">
      <c r="B16" s="190"/>
      <c r="C16" s="190"/>
      <c r="D16" s="43" t="s">
        <v>286</v>
      </c>
      <c r="E16" s="5"/>
      <c r="F16" s="5"/>
      <c r="G16" s="5"/>
      <c r="H16" s="5"/>
      <c r="I16" s="5"/>
      <c r="J16" s="157">
        <f t="shared" si="0"/>
        <v>0</v>
      </c>
    </row>
    <row r="17" spans="2:9" ht="45.65" customHeight="1" x14ac:dyDescent="0.4">
      <c r="B17" s="189" t="s">
        <v>288</v>
      </c>
      <c r="C17" s="189"/>
      <c r="D17" s="189"/>
      <c r="E17" s="189"/>
      <c r="F17" s="189"/>
      <c r="G17" s="189"/>
      <c r="H17" s="189"/>
      <c r="I17" s="189"/>
    </row>
    <row r="18" spans="2:9" x14ac:dyDescent="0.4">
      <c r="H18"/>
    </row>
    <row r="19" spans="2:9" x14ac:dyDescent="0.4">
      <c r="H19"/>
    </row>
    <row r="20" spans="2:9" x14ac:dyDescent="0.4">
      <c r="H20"/>
    </row>
  </sheetData>
  <customSheetViews>
    <customSheetView guid="{E40B4055-4557-4836-8946-1AFB7A4606E7}" showGridLines="0">
      <selection activeCell="A3" sqref="A3:XFD3"/>
      <pageMargins left="0" right="0" top="0" bottom="0" header="0" footer="0"/>
      <pageSetup orientation="portrait" horizontalDpi="300" verticalDpi="300" r:id="rId1"/>
    </customSheetView>
  </customSheetViews>
  <mergeCells count="7">
    <mergeCell ref="B17:I17"/>
    <mergeCell ref="B5:B8"/>
    <mergeCell ref="B9:B12"/>
    <mergeCell ref="B13:B16"/>
    <mergeCell ref="C5:C8"/>
    <mergeCell ref="C9:C12"/>
    <mergeCell ref="C13:C16"/>
  </mergeCells>
  <pageMargins left="0.7" right="0.7" top="0.75" bottom="0.75" header="0.3" footer="0.3"/>
  <pageSetup orientation="portrait" horizontalDpi="300" verticalDpi="3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I23"/>
  <sheetViews>
    <sheetView showGridLines="0" zoomScaleNormal="100" workbookViewId="0">
      <selection activeCell="F28" sqref="F27:F28"/>
    </sheetView>
  </sheetViews>
  <sheetFormatPr defaultColWidth="9.15234375" defaultRowHeight="14.6" x14ac:dyDescent="0.4"/>
  <cols>
    <col min="1" max="1" width="4.84375" style="8" customWidth="1"/>
    <col min="2" max="2" width="24.53515625" style="8" bestFit="1" customWidth="1"/>
    <col min="3" max="3" width="28.53515625" style="8" customWidth="1"/>
    <col min="4" max="8" width="12.84375" style="8" customWidth="1"/>
    <col min="9" max="9" width="14" style="8" customWidth="1"/>
    <col min="10" max="16384" width="9.15234375" style="8"/>
  </cols>
  <sheetData>
    <row r="2" spans="2:9" ht="15.9" x14ac:dyDescent="0.4">
      <c r="B2" s="7" t="s">
        <v>289</v>
      </c>
      <c r="C2" s="7"/>
    </row>
    <row r="3" spans="2:9" ht="16.3" thickBot="1" x14ac:dyDescent="0.45">
      <c r="B3" s="7"/>
      <c r="C3" s="7"/>
    </row>
    <row r="4" spans="2:9" ht="16.3" thickBot="1" x14ac:dyDescent="0.45">
      <c r="B4" s="62" t="s">
        <v>290</v>
      </c>
      <c r="C4" s="138"/>
      <c r="D4" s="139"/>
      <c r="E4" s="139"/>
      <c r="F4" s="139"/>
      <c r="G4" s="139"/>
      <c r="H4" s="139"/>
      <c r="I4" s="139"/>
    </row>
    <row r="5" spans="2:9" ht="37.5" customHeight="1" thickBot="1" x14ac:dyDescent="0.45">
      <c r="B5" s="168" t="s">
        <v>291</v>
      </c>
      <c r="C5" s="168"/>
      <c r="D5" s="62" t="s">
        <v>36</v>
      </c>
      <c r="E5" s="62" t="s">
        <v>37</v>
      </c>
      <c r="F5" s="62" t="s">
        <v>38</v>
      </c>
      <c r="G5" s="62" t="s">
        <v>39</v>
      </c>
      <c r="H5" s="62" t="s">
        <v>40</v>
      </c>
      <c r="I5" s="62" t="s">
        <v>292</v>
      </c>
    </row>
    <row r="6" spans="2:9" ht="16.3" thickBot="1" x14ac:dyDescent="0.45">
      <c r="B6" s="179" t="s">
        <v>293</v>
      </c>
      <c r="C6" s="179"/>
      <c r="D6" s="213">
        <f>IFERROR(D12+D21,0)</f>
        <v>0</v>
      </c>
      <c r="E6" s="213">
        <f t="shared" ref="E6:H6" si="0">IFERROR(E12+E21,0)</f>
        <v>0</v>
      </c>
      <c r="F6" s="213">
        <f t="shared" si="0"/>
        <v>0</v>
      </c>
      <c r="G6" s="213">
        <f t="shared" si="0"/>
        <v>0</v>
      </c>
      <c r="H6" s="213">
        <f t="shared" si="0"/>
        <v>0</v>
      </c>
      <c r="I6" s="134">
        <f>SUM(D6:H6)</f>
        <v>0</v>
      </c>
    </row>
    <row r="7" spans="2:9" ht="16.3" thickBot="1" x14ac:dyDescent="0.45">
      <c r="B7" s="179" t="s">
        <v>294</v>
      </c>
      <c r="C7" s="140" t="s">
        <v>295</v>
      </c>
      <c r="D7" s="111"/>
      <c r="E7" s="111"/>
      <c r="F7" s="111"/>
      <c r="G7" s="111"/>
      <c r="H7" s="111"/>
      <c r="I7" s="17">
        <f>SUM(D7:H7)</f>
        <v>0</v>
      </c>
    </row>
    <row r="8" spans="2:9" ht="16.3" thickBot="1" x14ac:dyDescent="0.45">
      <c r="B8" s="179"/>
      <c r="C8" s="140" t="s">
        <v>296</v>
      </c>
      <c r="D8" s="111"/>
      <c r="E8" s="111"/>
      <c r="F8" s="111"/>
      <c r="G8" s="111"/>
      <c r="H8" s="111"/>
      <c r="I8" s="17">
        <f t="shared" ref="I8:I11" si="1">SUM(D8:H8)</f>
        <v>0</v>
      </c>
    </row>
    <row r="9" spans="2:9" ht="16.3" thickBot="1" x14ac:dyDescent="0.45">
      <c r="B9" s="179"/>
      <c r="C9" s="140" t="s">
        <v>297</v>
      </c>
      <c r="D9" s="111"/>
      <c r="E9" s="111"/>
      <c r="F9" s="111"/>
      <c r="G9" s="111"/>
      <c r="H9" s="111"/>
      <c r="I9" s="17">
        <f t="shared" si="1"/>
        <v>0</v>
      </c>
    </row>
    <row r="10" spans="2:9" ht="16.3" thickBot="1" x14ac:dyDescent="0.45">
      <c r="B10" s="179"/>
      <c r="C10" s="140" t="s">
        <v>298</v>
      </c>
      <c r="D10" s="111"/>
      <c r="E10" s="111"/>
      <c r="F10" s="111"/>
      <c r="G10" s="111"/>
      <c r="H10" s="111"/>
      <c r="I10" s="17">
        <f t="shared" si="1"/>
        <v>0</v>
      </c>
    </row>
    <row r="11" spans="2:9" ht="16.3" thickBot="1" x14ac:dyDescent="0.45">
      <c r="B11" s="179"/>
      <c r="C11" s="140" t="s">
        <v>299</v>
      </c>
      <c r="D11" s="111"/>
      <c r="E11" s="111"/>
      <c r="F11" s="111"/>
      <c r="G11" s="111"/>
      <c r="H11" s="111"/>
      <c r="I11" s="17">
        <f t="shared" si="1"/>
        <v>0</v>
      </c>
    </row>
    <row r="12" spans="2:9" ht="16.3" thickBot="1" x14ac:dyDescent="0.45">
      <c r="B12" s="179"/>
      <c r="C12" s="108" t="s">
        <v>300</v>
      </c>
      <c r="D12" s="134">
        <f t="shared" ref="D12:H12" si="2">SUM(D7:D11)</f>
        <v>0</v>
      </c>
      <c r="E12" s="134">
        <f t="shared" si="2"/>
        <v>0</v>
      </c>
      <c r="F12" s="134">
        <f t="shared" si="2"/>
        <v>0</v>
      </c>
      <c r="G12" s="134">
        <f t="shared" si="2"/>
        <v>0</v>
      </c>
      <c r="H12" s="134">
        <f t="shared" si="2"/>
        <v>0</v>
      </c>
      <c r="I12" s="134">
        <f>SUM(D12:H12)</f>
        <v>0</v>
      </c>
    </row>
    <row r="13" spans="2:9" ht="16.3" thickBot="1" x14ac:dyDescent="0.5">
      <c r="B13" s="179" t="s">
        <v>301</v>
      </c>
      <c r="C13" s="140" t="s">
        <v>302</v>
      </c>
      <c r="D13" s="141"/>
      <c r="E13" s="141"/>
      <c r="F13" s="141"/>
      <c r="G13" s="141"/>
      <c r="H13" s="141"/>
      <c r="I13" s="17">
        <f t="shared" ref="I13:I20" si="3">SUM(D13:H13)</f>
        <v>0</v>
      </c>
    </row>
    <row r="14" spans="2:9" ht="16.3" thickBot="1" x14ac:dyDescent="0.5">
      <c r="B14" s="179"/>
      <c r="C14" s="140" t="s">
        <v>303</v>
      </c>
      <c r="D14" s="141"/>
      <c r="E14" s="141"/>
      <c r="F14" s="141"/>
      <c r="G14" s="141"/>
      <c r="H14" s="141"/>
      <c r="I14" s="17">
        <f t="shared" si="3"/>
        <v>0</v>
      </c>
    </row>
    <row r="15" spans="2:9" ht="16.3" thickBot="1" x14ac:dyDescent="0.5">
      <c r="B15" s="179"/>
      <c r="C15" s="140" t="s">
        <v>304</v>
      </c>
      <c r="D15" s="141"/>
      <c r="E15" s="141"/>
      <c r="F15" s="141"/>
      <c r="G15" s="141"/>
      <c r="H15" s="141"/>
      <c r="I15" s="17">
        <f t="shared" si="3"/>
        <v>0</v>
      </c>
    </row>
    <row r="16" spans="2:9" ht="16.3" thickBot="1" x14ac:dyDescent="0.5">
      <c r="B16" s="179"/>
      <c r="C16" s="140" t="s">
        <v>305</v>
      </c>
      <c r="D16" s="141"/>
      <c r="E16" s="141"/>
      <c r="F16" s="141"/>
      <c r="G16" s="141"/>
      <c r="H16" s="141"/>
      <c r="I16" s="17">
        <f t="shared" si="3"/>
        <v>0</v>
      </c>
    </row>
    <row r="17" spans="2:9" ht="16.3" thickBot="1" x14ac:dyDescent="0.5">
      <c r="B17" s="179"/>
      <c r="C17" s="140" t="s">
        <v>306</v>
      </c>
      <c r="D17" s="141"/>
      <c r="E17" s="141"/>
      <c r="F17" s="141"/>
      <c r="G17" s="141"/>
      <c r="H17" s="141"/>
      <c r="I17" s="17">
        <f t="shared" si="3"/>
        <v>0</v>
      </c>
    </row>
    <row r="18" spans="2:9" ht="16.3" thickBot="1" x14ac:dyDescent="0.5">
      <c r="B18" s="179"/>
      <c r="C18" s="140" t="s">
        <v>307</v>
      </c>
      <c r="D18" s="141"/>
      <c r="E18" s="141"/>
      <c r="F18" s="141"/>
      <c r="G18" s="141"/>
      <c r="H18" s="141"/>
      <c r="I18" s="17">
        <f t="shared" si="3"/>
        <v>0</v>
      </c>
    </row>
    <row r="19" spans="2:9" ht="16.3" thickBot="1" x14ac:dyDescent="0.5">
      <c r="B19" s="179"/>
      <c r="C19" s="140" t="s">
        <v>308</v>
      </c>
      <c r="D19" s="141"/>
      <c r="E19" s="141"/>
      <c r="F19" s="141"/>
      <c r="G19" s="141"/>
      <c r="H19" s="141"/>
      <c r="I19" s="17">
        <f t="shared" si="3"/>
        <v>0</v>
      </c>
    </row>
    <row r="20" spans="2:9" ht="16.3" thickBot="1" x14ac:dyDescent="0.5">
      <c r="B20" s="179"/>
      <c r="C20" s="140" t="s">
        <v>309</v>
      </c>
      <c r="D20" s="141"/>
      <c r="E20" s="141"/>
      <c r="F20" s="141"/>
      <c r="G20" s="141"/>
      <c r="H20" s="141"/>
      <c r="I20" s="17">
        <f t="shared" si="3"/>
        <v>0</v>
      </c>
    </row>
    <row r="21" spans="2:9" ht="16.3" thickBot="1" x14ac:dyDescent="0.45">
      <c r="B21" s="179"/>
      <c r="C21" s="108" t="s">
        <v>310</v>
      </c>
      <c r="D21" s="143">
        <f>SUM(D13:D20)</f>
        <v>0</v>
      </c>
      <c r="E21" s="143">
        <f t="shared" ref="E21:H21" si="4">SUM(E13:E20)</f>
        <v>0</v>
      </c>
      <c r="F21" s="143">
        <f t="shared" si="4"/>
        <v>0</v>
      </c>
      <c r="G21" s="143">
        <f t="shared" si="4"/>
        <v>0</v>
      </c>
      <c r="H21" s="143">
        <f t="shared" si="4"/>
        <v>0</v>
      </c>
      <c r="I21" s="143">
        <f>SUM(D21:H21)</f>
        <v>0</v>
      </c>
    </row>
    <row r="22" spans="2:9" ht="16.3" thickBot="1" x14ac:dyDescent="0.45">
      <c r="B22" s="179" t="s">
        <v>311</v>
      </c>
      <c r="C22" s="179"/>
      <c r="D22" s="133">
        <f>IFERROR(D12/D6,0)</f>
        <v>0</v>
      </c>
      <c r="E22" s="133">
        <f t="shared" ref="E22:I22" si="5">IFERROR(E12/E6,0)</f>
        <v>0</v>
      </c>
      <c r="F22" s="133">
        <f t="shared" si="5"/>
        <v>0</v>
      </c>
      <c r="G22" s="133">
        <f t="shared" si="5"/>
        <v>0</v>
      </c>
      <c r="H22" s="133">
        <f t="shared" si="5"/>
        <v>0</v>
      </c>
      <c r="I22" s="133">
        <f t="shared" si="5"/>
        <v>0</v>
      </c>
    </row>
    <row r="23" spans="2:9" ht="43" customHeight="1" x14ac:dyDescent="0.4">
      <c r="B23" s="191" t="s">
        <v>380</v>
      </c>
      <c r="C23" s="191"/>
      <c r="D23" s="191"/>
      <c r="E23" s="191"/>
      <c r="F23" s="191"/>
      <c r="G23" s="191"/>
      <c r="H23" s="191"/>
      <c r="I23" s="142"/>
    </row>
  </sheetData>
  <sheetProtection algorithmName="SHA-512" hashValue="Sz9HQVsDuehJhuWYigzIo/n9e2AWQlUTHxCeyJBejCY/VnHJ/F1rN8dVESvXNgvHDzRurHoxjPFcNUXwDoFVMg==" saltValue="3rCauYdE0V4Zn6b+yOYR8Q==" spinCount="100000" sheet="1" objects="1" scenarios="1"/>
  <customSheetViews>
    <customSheetView guid="{E40B4055-4557-4836-8946-1AFB7A4606E7}" showGridLines="0">
      <pageMargins left="0" right="0" top="0" bottom="0" header="0" footer="0"/>
      <pageSetup orientation="portrait" horizontalDpi="300" verticalDpi="300" r:id="rId1"/>
    </customSheetView>
  </customSheetViews>
  <mergeCells count="6">
    <mergeCell ref="B23:H23"/>
    <mergeCell ref="B22:C22"/>
    <mergeCell ref="B13:B21"/>
    <mergeCell ref="B5:C5"/>
    <mergeCell ref="B6:C6"/>
    <mergeCell ref="B7:B12"/>
  </mergeCells>
  <phoneticPr fontId="3" type="noConversion"/>
  <conditionalFormatting sqref="I22">
    <cfRule type="cellIs" dxfId="0" priority="1" operator="between">
      <formula>0.5</formula>
      <formula>1</formula>
    </cfRule>
  </conditionalFormatting>
  <pageMargins left="0.7" right="0.7" top="0.75" bottom="0.75" header="0.3" footer="0.3"/>
  <pageSetup orientation="portrait" horizontalDpi="300" verticalDpi="300" r:id="rId2"/>
  <ignoredErrors>
    <ignoredError sqref="D6:H6"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Q22"/>
  <sheetViews>
    <sheetView showGridLines="0" topLeftCell="A2" workbookViewId="0">
      <selection activeCell="B22" sqref="B4:Q22"/>
    </sheetView>
  </sheetViews>
  <sheetFormatPr defaultColWidth="8.15234375" defaultRowHeight="12.9" x14ac:dyDescent="0.35"/>
  <cols>
    <col min="1" max="1" width="8.15234375" style="144"/>
    <col min="2" max="3" width="4.84375" style="144" customWidth="1"/>
    <col min="4" max="4" width="25" style="144" customWidth="1"/>
    <col min="5" max="13" width="13.84375" style="144" customWidth="1"/>
    <col min="14" max="14" width="14.15234375" style="144" customWidth="1"/>
    <col min="15" max="17" width="11.53515625" style="144" customWidth="1"/>
    <col min="18" max="238" width="8.15234375" style="144"/>
    <col min="239" max="239" width="2.15234375" style="144" customWidth="1"/>
    <col min="240" max="240" width="28.3046875" style="144" customWidth="1"/>
    <col min="241" max="246" width="13.15234375" style="144" customWidth="1"/>
    <col min="247" max="247" width="16.15234375" style="144" customWidth="1"/>
    <col min="248" max="494" width="8.15234375" style="144"/>
    <col min="495" max="495" width="2.15234375" style="144" customWidth="1"/>
    <col min="496" max="496" width="28.3046875" style="144" customWidth="1"/>
    <col min="497" max="502" width="13.15234375" style="144" customWidth="1"/>
    <col min="503" max="503" width="16.15234375" style="144" customWidth="1"/>
    <col min="504" max="750" width="8.15234375" style="144"/>
    <col min="751" max="751" width="2.15234375" style="144" customWidth="1"/>
    <col min="752" max="752" width="28.3046875" style="144" customWidth="1"/>
    <col min="753" max="758" width="13.15234375" style="144" customWidth="1"/>
    <col min="759" max="759" width="16.15234375" style="144" customWidth="1"/>
    <col min="760" max="1006" width="8.15234375" style="144"/>
    <col min="1007" max="1007" width="2.15234375" style="144" customWidth="1"/>
    <col min="1008" max="1008" width="28.3046875" style="144" customWidth="1"/>
    <col min="1009" max="1014" width="13.15234375" style="144" customWidth="1"/>
    <col min="1015" max="1015" width="16.15234375" style="144" customWidth="1"/>
    <col min="1016" max="1262" width="8.15234375" style="144"/>
    <col min="1263" max="1263" width="2.15234375" style="144" customWidth="1"/>
    <col min="1264" max="1264" width="28.3046875" style="144" customWidth="1"/>
    <col min="1265" max="1270" width="13.15234375" style="144" customWidth="1"/>
    <col min="1271" max="1271" width="16.15234375" style="144" customWidth="1"/>
    <col min="1272" max="1518" width="8.15234375" style="144"/>
    <col min="1519" max="1519" width="2.15234375" style="144" customWidth="1"/>
    <col min="1520" max="1520" width="28.3046875" style="144" customWidth="1"/>
    <col min="1521" max="1526" width="13.15234375" style="144" customWidth="1"/>
    <col min="1527" max="1527" width="16.15234375" style="144" customWidth="1"/>
    <col min="1528" max="1774" width="8.15234375" style="144"/>
    <col min="1775" max="1775" width="2.15234375" style="144" customWidth="1"/>
    <col min="1776" max="1776" width="28.3046875" style="144" customWidth="1"/>
    <col min="1777" max="1782" width="13.15234375" style="144" customWidth="1"/>
    <col min="1783" max="1783" width="16.15234375" style="144" customWidth="1"/>
    <col min="1784" max="2030" width="8.15234375" style="144"/>
    <col min="2031" max="2031" width="2.15234375" style="144" customWidth="1"/>
    <col min="2032" max="2032" width="28.3046875" style="144" customWidth="1"/>
    <col min="2033" max="2038" width="13.15234375" style="144" customWidth="1"/>
    <col min="2039" max="2039" width="16.15234375" style="144" customWidth="1"/>
    <col min="2040" max="2286" width="8.15234375" style="144"/>
    <col min="2287" max="2287" width="2.15234375" style="144" customWidth="1"/>
    <col min="2288" max="2288" width="28.3046875" style="144" customWidth="1"/>
    <col min="2289" max="2294" width="13.15234375" style="144" customWidth="1"/>
    <col min="2295" max="2295" width="16.15234375" style="144" customWidth="1"/>
    <col min="2296" max="2542" width="8.15234375" style="144"/>
    <col min="2543" max="2543" width="2.15234375" style="144" customWidth="1"/>
    <col min="2544" max="2544" width="28.3046875" style="144" customWidth="1"/>
    <col min="2545" max="2550" width="13.15234375" style="144" customWidth="1"/>
    <col min="2551" max="2551" width="16.15234375" style="144" customWidth="1"/>
    <col min="2552" max="2798" width="8.15234375" style="144"/>
    <col min="2799" max="2799" width="2.15234375" style="144" customWidth="1"/>
    <col min="2800" max="2800" width="28.3046875" style="144" customWidth="1"/>
    <col min="2801" max="2806" width="13.15234375" style="144" customWidth="1"/>
    <col min="2807" max="2807" width="16.15234375" style="144" customWidth="1"/>
    <col min="2808" max="3054" width="8.15234375" style="144"/>
    <col min="3055" max="3055" width="2.15234375" style="144" customWidth="1"/>
    <col min="3056" max="3056" width="28.3046875" style="144" customWidth="1"/>
    <col min="3057" max="3062" width="13.15234375" style="144" customWidth="1"/>
    <col min="3063" max="3063" width="16.15234375" style="144" customWidth="1"/>
    <col min="3064" max="3310" width="8.15234375" style="144"/>
    <col min="3311" max="3311" width="2.15234375" style="144" customWidth="1"/>
    <col min="3312" max="3312" width="28.3046875" style="144" customWidth="1"/>
    <col min="3313" max="3318" width="13.15234375" style="144" customWidth="1"/>
    <col min="3319" max="3319" width="16.15234375" style="144" customWidth="1"/>
    <col min="3320" max="3566" width="8.15234375" style="144"/>
    <col min="3567" max="3567" width="2.15234375" style="144" customWidth="1"/>
    <col min="3568" max="3568" width="28.3046875" style="144" customWidth="1"/>
    <col min="3569" max="3574" width="13.15234375" style="144" customWidth="1"/>
    <col min="3575" max="3575" width="16.15234375" style="144" customWidth="1"/>
    <col min="3576" max="3822" width="8.15234375" style="144"/>
    <col min="3823" max="3823" width="2.15234375" style="144" customWidth="1"/>
    <col min="3824" max="3824" width="28.3046875" style="144" customWidth="1"/>
    <col min="3825" max="3830" width="13.15234375" style="144" customWidth="1"/>
    <col min="3831" max="3831" width="16.15234375" style="144" customWidth="1"/>
    <col min="3832" max="4078" width="8.15234375" style="144"/>
    <col min="4079" max="4079" width="2.15234375" style="144" customWidth="1"/>
    <col min="4080" max="4080" width="28.3046875" style="144" customWidth="1"/>
    <col min="4081" max="4086" width="13.15234375" style="144" customWidth="1"/>
    <col min="4087" max="4087" width="16.15234375" style="144" customWidth="1"/>
    <col min="4088" max="4334" width="8.15234375" style="144"/>
    <col min="4335" max="4335" width="2.15234375" style="144" customWidth="1"/>
    <col min="4336" max="4336" width="28.3046875" style="144" customWidth="1"/>
    <col min="4337" max="4342" width="13.15234375" style="144" customWidth="1"/>
    <col min="4343" max="4343" width="16.15234375" style="144" customWidth="1"/>
    <col min="4344" max="4590" width="8.15234375" style="144"/>
    <col min="4591" max="4591" width="2.15234375" style="144" customWidth="1"/>
    <col min="4592" max="4592" width="28.3046875" style="144" customWidth="1"/>
    <col min="4593" max="4598" width="13.15234375" style="144" customWidth="1"/>
    <col min="4599" max="4599" width="16.15234375" style="144" customWidth="1"/>
    <col min="4600" max="4846" width="8.15234375" style="144"/>
    <col min="4847" max="4847" width="2.15234375" style="144" customWidth="1"/>
    <col min="4848" max="4848" width="28.3046875" style="144" customWidth="1"/>
    <col min="4849" max="4854" width="13.15234375" style="144" customWidth="1"/>
    <col min="4855" max="4855" width="16.15234375" style="144" customWidth="1"/>
    <col min="4856" max="5102" width="8.15234375" style="144"/>
    <col min="5103" max="5103" width="2.15234375" style="144" customWidth="1"/>
    <col min="5104" max="5104" width="28.3046875" style="144" customWidth="1"/>
    <col min="5105" max="5110" width="13.15234375" style="144" customWidth="1"/>
    <col min="5111" max="5111" width="16.15234375" style="144" customWidth="1"/>
    <col min="5112" max="5358" width="8.15234375" style="144"/>
    <col min="5359" max="5359" width="2.15234375" style="144" customWidth="1"/>
    <col min="5360" max="5360" width="28.3046875" style="144" customWidth="1"/>
    <col min="5361" max="5366" width="13.15234375" style="144" customWidth="1"/>
    <col min="5367" max="5367" width="16.15234375" style="144" customWidth="1"/>
    <col min="5368" max="5614" width="8.15234375" style="144"/>
    <col min="5615" max="5615" width="2.15234375" style="144" customWidth="1"/>
    <col min="5616" max="5616" width="28.3046875" style="144" customWidth="1"/>
    <col min="5617" max="5622" width="13.15234375" style="144" customWidth="1"/>
    <col min="5623" max="5623" width="16.15234375" style="144" customWidth="1"/>
    <col min="5624" max="5870" width="8.15234375" style="144"/>
    <col min="5871" max="5871" width="2.15234375" style="144" customWidth="1"/>
    <col min="5872" max="5872" width="28.3046875" style="144" customWidth="1"/>
    <col min="5873" max="5878" width="13.15234375" style="144" customWidth="1"/>
    <col min="5879" max="5879" width="16.15234375" style="144" customWidth="1"/>
    <col min="5880" max="6126" width="8.15234375" style="144"/>
    <col min="6127" max="6127" width="2.15234375" style="144" customWidth="1"/>
    <col min="6128" max="6128" width="28.3046875" style="144" customWidth="1"/>
    <col min="6129" max="6134" width="13.15234375" style="144" customWidth="1"/>
    <col min="6135" max="6135" width="16.15234375" style="144" customWidth="1"/>
    <col min="6136" max="6382" width="8.15234375" style="144"/>
    <col min="6383" max="6383" width="2.15234375" style="144" customWidth="1"/>
    <col min="6384" max="6384" width="28.3046875" style="144" customWidth="1"/>
    <col min="6385" max="6390" width="13.15234375" style="144" customWidth="1"/>
    <col min="6391" max="6391" width="16.15234375" style="144" customWidth="1"/>
    <col min="6392" max="6638" width="8.15234375" style="144"/>
    <col min="6639" max="6639" width="2.15234375" style="144" customWidth="1"/>
    <col min="6640" max="6640" width="28.3046875" style="144" customWidth="1"/>
    <col min="6641" max="6646" width="13.15234375" style="144" customWidth="1"/>
    <col min="6647" max="6647" width="16.15234375" style="144" customWidth="1"/>
    <col min="6648" max="6894" width="8.15234375" style="144"/>
    <col min="6895" max="6895" width="2.15234375" style="144" customWidth="1"/>
    <col min="6896" max="6896" width="28.3046875" style="144" customWidth="1"/>
    <col min="6897" max="6902" width="13.15234375" style="144" customWidth="1"/>
    <col min="6903" max="6903" width="16.15234375" style="144" customWidth="1"/>
    <col min="6904" max="7150" width="8.15234375" style="144"/>
    <col min="7151" max="7151" width="2.15234375" style="144" customWidth="1"/>
    <col min="7152" max="7152" width="28.3046875" style="144" customWidth="1"/>
    <col min="7153" max="7158" width="13.15234375" style="144" customWidth="1"/>
    <col min="7159" max="7159" width="16.15234375" style="144" customWidth="1"/>
    <col min="7160" max="7406" width="8.15234375" style="144"/>
    <col min="7407" max="7407" width="2.15234375" style="144" customWidth="1"/>
    <col min="7408" max="7408" width="28.3046875" style="144" customWidth="1"/>
    <col min="7409" max="7414" width="13.15234375" style="144" customWidth="1"/>
    <col min="7415" max="7415" width="16.15234375" style="144" customWidth="1"/>
    <col min="7416" max="7662" width="8.15234375" style="144"/>
    <col min="7663" max="7663" width="2.15234375" style="144" customWidth="1"/>
    <col min="7664" max="7664" width="28.3046875" style="144" customWidth="1"/>
    <col min="7665" max="7670" width="13.15234375" style="144" customWidth="1"/>
    <col min="7671" max="7671" width="16.15234375" style="144" customWidth="1"/>
    <col min="7672" max="7918" width="8.15234375" style="144"/>
    <col min="7919" max="7919" width="2.15234375" style="144" customWidth="1"/>
    <col min="7920" max="7920" width="28.3046875" style="144" customWidth="1"/>
    <col min="7921" max="7926" width="13.15234375" style="144" customWidth="1"/>
    <col min="7927" max="7927" width="16.15234375" style="144" customWidth="1"/>
    <col min="7928" max="8174" width="8.15234375" style="144"/>
    <col min="8175" max="8175" width="2.15234375" style="144" customWidth="1"/>
    <col min="8176" max="8176" width="28.3046875" style="144" customWidth="1"/>
    <col min="8177" max="8182" width="13.15234375" style="144" customWidth="1"/>
    <col min="8183" max="8183" width="16.15234375" style="144" customWidth="1"/>
    <col min="8184" max="8430" width="8.15234375" style="144"/>
    <col min="8431" max="8431" width="2.15234375" style="144" customWidth="1"/>
    <col min="8432" max="8432" width="28.3046875" style="144" customWidth="1"/>
    <col min="8433" max="8438" width="13.15234375" style="144" customWidth="1"/>
    <col min="8439" max="8439" width="16.15234375" style="144" customWidth="1"/>
    <col min="8440" max="8686" width="8.15234375" style="144"/>
    <col min="8687" max="8687" width="2.15234375" style="144" customWidth="1"/>
    <col min="8688" max="8688" width="28.3046875" style="144" customWidth="1"/>
    <col min="8689" max="8694" width="13.15234375" style="144" customWidth="1"/>
    <col min="8695" max="8695" width="16.15234375" style="144" customWidth="1"/>
    <col min="8696" max="8942" width="8.15234375" style="144"/>
    <col min="8943" max="8943" width="2.15234375" style="144" customWidth="1"/>
    <col min="8944" max="8944" width="28.3046875" style="144" customWidth="1"/>
    <col min="8945" max="8950" width="13.15234375" style="144" customWidth="1"/>
    <col min="8951" max="8951" width="16.15234375" style="144" customWidth="1"/>
    <col min="8952" max="9198" width="8.15234375" style="144"/>
    <col min="9199" max="9199" width="2.15234375" style="144" customWidth="1"/>
    <col min="9200" max="9200" width="28.3046875" style="144" customWidth="1"/>
    <col min="9201" max="9206" width="13.15234375" style="144" customWidth="1"/>
    <col min="9207" max="9207" width="16.15234375" style="144" customWidth="1"/>
    <col min="9208" max="9454" width="8.15234375" style="144"/>
    <col min="9455" max="9455" width="2.15234375" style="144" customWidth="1"/>
    <col min="9456" max="9456" width="28.3046875" style="144" customWidth="1"/>
    <col min="9457" max="9462" width="13.15234375" style="144" customWidth="1"/>
    <col min="9463" max="9463" width="16.15234375" style="144" customWidth="1"/>
    <col min="9464" max="9710" width="8.15234375" style="144"/>
    <col min="9711" max="9711" width="2.15234375" style="144" customWidth="1"/>
    <col min="9712" max="9712" width="28.3046875" style="144" customWidth="1"/>
    <col min="9713" max="9718" width="13.15234375" style="144" customWidth="1"/>
    <col min="9719" max="9719" width="16.15234375" style="144" customWidth="1"/>
    <col min="9720" max="9966" width="8.15234375" style="144"/>
    <col min="9967" max="9967" width="2.15234375" style="144" customWidth="1"/>
    <col min="9968" max="9968" width="28.3046875" style="144" customWidth="1"/>
    <col min="9969" max="9974" width="13.15234375" style="144" customWidth="1"/>
    <col min="9975" max="9975" width="16.15234375" style="144" customWidth="1"/>
    <col min="9976" max="10222" width="8.15234375" style="144"/>
    <col min="10223" max="10223" width="2.15234375" style="144" customWidth="1"/>
    <col min="10224" max="10224" width="28.3046875" style="144" customWidth="1"/>
    <col min="10225" max="10230" width="13.15234375" style="144" customWidth="1"/>
    <col min="10231" max="10231" width="16.15234375" style="144" customWidth="1"/>
    <col min="10232" max="10478" width="8.15234375" style="144"/>
    <col min="10479" max="10479" width="2.15234375" style="144" customWidth="1"/>
    <col min="10480" max="10480" width="28.3046875" style="144" customWidth="1"/>
    <col min="10481" max="10486" width="13.15234375" style="144" customWidth="1"/>
    <col min="10487" max="10487" width="16.15234375" style="144" customWidth="1"/>
    <col min="10488" max="10734" width="8.15234375" style="144"/>
    <col min="10735" max="10735" width="2.15234375" style="144" customWidth="1"/>
    <col min="10736" max="10736" width="28.3046875" style="144" customWidth="1"/>
    <col min="10737" max="10742" width="13.15234375" style="144" customWidth="1"/>
    <col min="10743" max="10743" width="16.15234375" style="144" customWidth="1"/>
    <col min="10744" max="10990" width="8.15234375" style="144"/>
    <col min="10991" max="10991" width="2.15234375" style="144" customWidth="1"/>
    <col min="10992" max="10992" width="28.3046875" style="144" customWidth="1"/>
    <col min="10993" max="10998" width="13.15234375" style="144" customWidth="1"/>
    <col min="10999" max="10999" width="16.15234375" style="144" customWidth="1"/>
    <col min="11000" max="11246" width="8.15234375" style="144"/>
    <col min="11247" max="11247" width="2.15234375" style="144" customWidth="1"/>
    <col min="11248" max="11248" width="28.3046875" style="144" customWidth="1"/>
    <col min="11249" max="11254" width="13.15234375" style="144" customWidth="1"/>
    <col min="11255" max="11255" width="16.15234375" style="144" customWidth="1"/>
    <col min="11256" max="11502" width="8.15234375" style="144"/>
    <col min="11503" max="11503" width="2.15234375" style="144" customWidth="1"/>
    <col min="11504" max="11504" width="28.3046875" style="144" customWidth="1"/>
    <col min="11505" max="11510" width="13.15234375" style="144" customWidth="1"/>
    <col min="11511" max="11511" width="16.15234375" style="144" customWidth="1"/>
    <col min="11512" max="11758" width="8.15234375" style="144"/>
    <col min="11759" max="11759" width="2.15234375" style="144" customWidth="1"/>
    <col min="11760" max="11760" width="28.3046875" style="144" customWidth="1"/>
    <col min="11761" max="11766" width="13.15234375" style="144" customWidth="1"/>
    <col min="11767" max="11767" width="16.15234375" style="144" customWidth="1"/>
    <col min="11768" max="12014" width="8.15234375" style="144"/>
    <col min="12015" max="12015" width="2.15234375" style="144" customWidth="1"/>
    <col min="12016" max="12016" width="28.3046875" style="144" customWidth="1"/>
    <col min="12017" max="12022" width="13.15234375" style="144" customWidth="1"/>
    <col min="12023" max="12023" width="16.15234375" style="144" customWidth="1"/>
    <col min="12024" max="12270" width="8.15234375" style="144"/>
    <col min="12271" max="12271" width="2.15234375" style="144" customWidth="1"/>
    <col min="12272" max="12272" width="28.3046875" style="144" customWidth="1"/>
    <col min="12273" max="12278" width="13.15234375" style="144" customWidth="1"/>
    <col min="12279" max="12279" width="16.15234375" style="144" customWidth="1"/>
    <col min="12280" max="12526" width="8.15234375" style="144"/>
    <col min="12527" max="12527" width="2.15234375" style="144" customWidth="1"/>
    <col min="12528" max="12528" width="28.3046875" style="144" customWidth="1"/>
    <col min="12529" max="12534" width="13.15234375" style="144" customWidth="1"/>
    <col min="12535" max="12535" width="16.15234375" style="144" customWidth="1"/>
    <col min="12536" max="12782" width="8.15234375" style="144"/>
    <col min="12783" max="12783" width="2.15234375" style="144" customWidth="1"/>
    <col min="12784" max="12784" width="28.3046875" style="144" customWidth="1"/>
    <col min="12785" max="12790" width="13.15234375" style="144" customWidth="1"/>
    <col min="12791" max="12791" width="16.15234375" style="144" customWidth="1"/>
    <col min="12792" max="13038" width="8.15234375" style="144"/>
    <col min="13039" max="13039" width="2.15234375" style="144" customWidth="1"/>
    <col min="13040" max="13040" width="28.3046875" style="144" customWidth="1"/>
    <col min="13041" max="13046" width="13.15234375" style="144" customWidth="1"/>
    <col min="13047" max="13047" width="16.15234375" style="144" customWidth="1"/>
    <col min="13048" max="13294" width="8.15234375" style="144"/>
    <col min="13295" max="13295" width="2.15234375" style="144" customWidth="1"/>
    <col min="13296" max="13296" width="28.3046875" style="144" customWidth="1"/>
    <col min="13297" max="13302" width="13.15234375" style="144" customWidth="1"/>
    <col min="13303" max="13303" width="16.15234375" style="144" customWidth="1"/>
    <col min="13304" max="13550" width="8.15234375" style="144"/>
    <col min="13551" max="13551" width="2.15234375" style="144" customWidth="1"/>
    <col min="13552" max="13552" width="28.3046875" style="144" customWidth="1"/>
    <col min="13553" max="13558" width="13.15234375" style="144" customWidth="1"/>
    <col min="13559" max="13559" width="16.15234375" style="144" customWidth="1"/>
    <col min="13560" max="13806" width="8.15234375" style="144"/>
    <col min="13807" max="13807" width="2.15234375" style="144" customWidth="1"/>
    <col min="13808" max="13808" width="28.3046875" style="144" customWidth="1"/>
    <col min="13809" max="13814" width="13.15234375" style="144" customWidth="1"/>
    <col min="13815" max="13815" width="16.15234375" style="144" customWidth="1"/>
    <col min="13816" max="14062" width="8.15234375" style="144"/>
    <col min="14063" max="14063" width="2.15234375" style="144" customWidth="1"/>
    <col min="14064" max="14064" width="28.3046875" style="144" customWidth="1"/>
    <col min="14065" max="14070" width="13.15234375" style="144" customWidth="1"/>
    <col min="14071" max="14071" width="16.15234375" style="144" customWidth="1"/>
    <col min="14072" max="14318" width="8.15234375" style="144"/>
    <col min="14319" max="14319" width="2.15234375" style="144" customWidth="1"/>
    <col min="14320" max="14320" width="28.3046875" style="144" customWidth="1"/>
    <col min="14321" max="14326" width="13.15234375" style="144" customWidth="1"/>
    <col min="14327" max="14327" width="16.15234375" style="144" customWidth="1"/>
    <col min="14328" max="14574" width="8.15234375" style="144"/>
    <col min="14575" max="14575" width="2.15234375" style="144" customWidth="1"/>
    <col min="14576" max="14576" width="28.3046875" style="144" customWidth="1"/>
    <col min="14577" max="14582" width="13.15234375" style="144" customWidth="1"/>
    <col min="14583" max="14583" width="16.15234375" style="144" customWidth="1"/>
    <col min="14584" max="14830" width="8.15234375" style="144"/>
    <col min="14831" max="14831" width="2.15234375" style="144" customWidth="1"/>
    <col min="14832" max="14832" width="28.3046875" style="144" customWidth="1"/>
    <col min="14833" max="14838" width="13.15234375" style="144" customWidth="1"/>
    <col min="14839" max="14839" width="16.15234375" style="144" customWidth="1"/>
    <col min="14840" max="15086" width="8.15234375" style="144"/>
    <col min="15087" max="15087" width="2.15234375" style="144" customWidth="1"/>
    <col min="15088" max="15088" width="28.3046875" style="144" customWidth="1"/>
    <col min="15089" max="15094" width="13.15234375" style="144" customWidth="1"/>
    <col min="15095" max="15095" width="16.15234375" style="144" customWidth="1"/>
    <col min="15096" max="15342" width="8.15234375" style="144"/>
    <col min="15343" max="15343" width="2.15234375" style="144" customWidth="1"/>
    <col min="15344" max="15344" width="28.3046875" style="144" customWidth="1"/>
    <col min="15345" max="15350" width="13.15234375" style="144" customWidth="1"/>
    <col min="15351" max="15351" width="16.15234375" style="144" customWidth="1"/>
    <col min="15352" max="15598" width="8.15234375" style="144"/>
    <col min="15599" max="15599" width="2.15234375" style="144" customWidth="1"/>
    <col min="15600" max="15600" width="28.3046875" style="144" customWidth="1"/>
    <col min="15601" max="15606" width="13.15234375" style="144" customWidth="1"/>
    <col min="15607" max="15607" width="16.15234375" style="144" customWidth="1"/>
    <col min="15608" max="15854" width="8.15234375" style="144"/>
    <col min="15855" max="15855" width="2.15234375" style="144" customWidth="1"/>
    <col min="15856" max="15856" width="28.3046875" style="144" customWidth="1"/>
    <col min="15857" max="15862" width="13.15234375" style="144" customWidth="1"/>
    <col min="15863" max="15863" width="16.15234375" style="144" customWidth="1"/>
    <col min="15864" max="16110" width="8.15234375" style="144"/>
    <col min="16111" max="16111" width="2.15234375" style="144" customWidth="1"/>
    <col min="16112" max="16112" width="28.3046875" style="144" customWidth="1"/>
    <col min="16113" max="16118" width="13.15234375" style="144" customWidth="1"/>
    <col min="16119" max="16119" width="16.15234375" style="144" customWidth="1"/>
    <col min="16120" max="16384" width="8.15234375" style="144"/>
  </cols>
  <sheetData>
    <row r="2" spans="2:17" ht="15.9" x14ac:dyDescent="0.4">
      <c r="B2" s="59" t="s">
        <v>312</v>
      </c>
      <c r="E2" s="60"/>
      <c r="F2" s="60"/>
      <c r="G2" s="60"/>
      <c r="H2" s="60"/>
      <c r="I2" s="60"/>
      <c r="J2" s="60"/>
      <c r="K2" s="60"/>
      <c r="L2" s="60"/>
      <c r="M2" s="60"/>
      <c r="N2" s="60"/>
    </row>
    <row r="3" spans="2:17" ht="15" thickBot="1" x14ac:dyDescent="0.45">
      <c r="D3" s="60"/>
      <c r="E3" s="60"/>
      <c r="F3" s="60"/>
      <c r="G3" s="60"/>
      <c r="H3" s="60"/>
      <c r="I3" s="60"/>
      <c r="J3" s="60"/>
      <c r="K3" s="60"/>
      <c r="L3" s="60"/>
      <c r="M3" s="60"/>
      <c r="N3" s="60"/>
    </row>
    <row r="4" spans="2:17" ht="16.3" thickBot="1" x14ac:dyDescent="0.4">
      <c r="B4" s="193" t="s">
        <v>23</v>
      </c>
      <c r="C4" s="193"/>
      <c r="D4" s="199" t="s">
        <v>313</v>
      </c>
      <c r="E4" s="201" t="s">
        <v>314</v>
      </c>
      <c r="F4" s="201"/>
      <c r="G4" s="201"/>
      <c r="H4" s="201"/>
      <c r="I4" s="201"/>
      <c r="J4" s="201"/>
      <c r="K4" s="201"/>
      <c r="L4" s="201"/>
      <c r="M4" s="201"/>
      <c r="N4" s="201" t="s">
        <v>315</v>
      </c>
      <c r="O4" s="196" t="s">
        <v>316</v>
      </c>
      <c r="P4" s="196" t="s">
        <v>317</v>
      </c>
      <c r="Q4" s="196" t="s">
        <v>318</v>
      </c>
    </row>
    <row r="5" spans="2:17" ht="47.7" customHeight="1" thickBot="1" x14ac:dyDescent="0.4">
      <c r="B5" s="193"/>
      <c r="C5" s="193"/>
      <c r="D5" s="200"/>
      <c r="E5" s="202" t="s">
        <v>319</v>
      </c>
      <c r="F5" s="202" t="s">
        <v>302</v>
      </c>
      <c r="G5" s="202" t="s">
        <v>303</v>
      </c>
      <c r="H5" s="202" t="s">
        <v>304</v>
      </c>
      <c r="I5" s="202" t="s">
        <v>305</v>
      </c>
      <c r="J5" s="202" t="s">
        <v>306</v>
      </c>
      <c r="K5" s="202" t="s">
        <v>307</v>
      </c>
      <c r="L5" s="197" t="s">
        <v>320</v>
      </c>
      <c r="M5" s="202" t="s">
        <v>309</v>
      </c>
      <c r="N5" s="201"/>
      <c r="O5" s="196"/>
      <c r="P5" s="196"/>
      <c r="Q5" s="196"/>
    </row>
    <row r="6" spans="2:17" ht="15" customHeight="1" thickBot="1" x14ac:dyDescent="0.4">
      <c r="B6" s="193"/>
      <c r="C6" s="193"/>
      <c r="D6" s="200"/>
      <c r="E6" s="203"/>
      <c r="F6" s="202"/>
      <c r="G6" s="202"/>
      <c r="H6" s="202"/>
      <c r="I6" s="202"/>
      <c r="J6" s="202"/>
      <c r="K6" s="202"/>
      <c r="L6" s="198"/>
      <c r="M6" s="202"/>
      <c r="N6" s="201"/>
      <c r="O6" s="196"/>
      <c r="P6" s="196"/>
      <c r="Q6" s="196"/>
    </row>
    <row r="7" spans="2:17" s="145" customFormat="1" ht="18.75" customHeight="1" thickBot="1" x14ac:dyDescent="0.45">
      <c r="B7" s="194" t="s">
        <v>321</v>
      </c>
      <c r="C7" s="194"/>
      <c r="D7" s="153" t="s">
        <v>322</v>
      </c>
      <c r="E7" s="154"/>
      <c r="F7" s="154"/>
      <c r="G7" s="154"/>
      <c r="H7" s="154"/>
      <c r="I7" s="154"/>
      <c r="J7" s="154"/>
      <c r="K7" s="154"/>
      <c r="L7" s="154"/>
      <c r="M7" s="154"/>
      <c r="N7" s="25">
        <f>SUM(E7:M7)</f>
        <v>0</v>
      </c>
      <c r="O7" s="154"/>
      <c r="P7" s="154"/>
      <c r="Q7" s="154"/>
    </row>
    <row r="8" spans="2:17" s="145" customFormat="1" ht="18.75" customHeight="1" thickBot="1" x14ac:dyDescent="0.45">
      <c r="B8" s="194"/>
      <c r="C8" s="194"/>
      <c r="D8" s="153" t="s">
        <v>323</v>
      </c>
      <c r="E8" s="154"/>
      <c r="F8" s="154"/>
      <c r="G8" s="154"/>
      <c r="H8" s="154"/>
      <c r="I8" s="154"/>
      <c r="J8" s="154"/>
      <c r="K8" s="154"/>
      <c r="L8" s="154"/>
      <c r="M8" s="154"/>
      <c r="N8" s="25">
        <f t="shared" ref="N8:N11" si="0">SUM(E8:M8)</f>
        <v>0</v>
      </c>
      <c r="O8" s="154"/>
      <c r="P8" s="154"/>
      <c r="Q8" s="154"/>
    </row>
    <row r="9" spans="2:17" s="145" customFormat="1" ht="18.75" customHeight="1" thickBot="1" x14ac:dyDescent="0.45">
      <c r="B9" s="194"/>
      <c r="C9" s="194"/>
      <c r="D9" s="153" t="s">
        <v>324</v>
      </c>
      <c r="E9" s="154"/>
      <c r="F9" s="154"/>
      <c r="G9" s="154"/>
      <c r="H9" s="154"/>
      <c r="I9" s="154"/>
      <c r="J9" s="154"/>
      <c r="K9" s="154"/>
      <c r="L9" s="154"/>
      <c r="M9" s="154"/>
      <c r="N9" s="25">
        <f t="shared" si="0"/>
        <v>0</v>
      </c>
      <c r="O9" s="154"/>
      <c r="P9" s="154"/>
      <c r="Q9" s="154"/>
    </row>
    <row r="10" spans="2:17" s="145" customFormat="1" ht="18.75" customHeight="1" thickBot="1" x14ac:dyDescent="0.45">
      <c r="B10" s="194"/>
      <c r="C10" s="194"/>
      <c r="D10" s="153" t="s">
        <v>325</v>
      </c>
      <c r="E10" s="154"/>
      <c r="F10" s="154"/>
      <c r="G10" s="154"/>
      <c r="H10" s="154"/>
      <c r="I10" s="154"/>
      <c r="J10" s="154"/>
      <c r="K10" s="154"/>
      <c r="L10" s="154"/>
      <c r="M10" s="154"/>
      <c r="N10" s="25">
        <f t="shared" si="0"/>
        <v>0</v>
      </c>
      <c r="O10" s="154"/>
      <c r="P10" s="154"/>
      <c r="Q10" s="154"/>
    </row>
    <row r="11" spans="2:17" s="145" customFormat="1" ht="18.75" customHeight="1" thickBot="1" x14ac:dyDescent="0.45">
      <c r="B11" s="194"/>
      <c r="C11" s="194"/>
      <c r="D11" s="146" t="s">
        <v>326</v>
      </c>
      <c r="E11" s="155">
        <f>SUM(E7:E10)</f>
        <v>0</v>
      </c>
      <c r="F11" s="155">
        <f t="shared" ref="F11:M11" si="1">SUM(F7:F10)</f>
        <v>0</v>
      </c>
      <c r="G11" s="155">
        <f t="shared" si="1"/>
        <v>0</v>
      </c>
      <c r="H11" s="155">
        <f t="shared" si="1"/>
        <v>0</v>
      </c>
      <c r="I11" s="155">
        <f t="shared" si="1"/>
        <v>0</v>
      </c>
      <c r="J11" s="155">
        <f t="shared" si="1"/>
        <v>0</v>
      </c>
      <c r="K11" s="155">
        <f t="shared" si="1"/>
        <v>0</v>
      </c>
      <c r="L11" s="155">
        <f>SUM(L7:L10)</f>
        <v>0</v>
      </c>
      <c r="M11" s="155">
        <f t="shared" si="1"/>
        <v>0</v>
      </c>
      <c r="N11" s="155">
        <f t="shared" si="0"/>
        <v>0</v>
      </c>
      <c r="O11" s="155">
        <f>SUM(O7:O10)</f>
        <v>0</v>
      </c>
      <c r="P11" s="155">
        <f t="shared" ref="P11:Q11" si="2">SUM(P7:P10)</f>
        <v>0</v>
      </c>
      <c r="Q11" s="155">
        <f t="shared" si="2"/>
        <v>0</v>
      </c>
    </row>
    <row r="12" spans="2:17" ht="16.3" thickBot="1" x14ac:dyDescent="0.4">
      <c r="B12" s="195" t="s">
        <v>327</v>
      </c>
      <c r="C12" s="195"/>
      <c r="D12" s="153" t="s">
        <v>328</v>
      </c>
      <c r="E12" s="154"/>
      <c r="F12" s="154"/>
      <c r="G12" s="154"/>
      <c r="H12" s="154"/>
      <c r="I12" s="154"/>
      <c r="J12" s="154"/>
      <c r="K12" s="154"/>
      <c r="L12" s="154"/>
      <c r="M12" s="154"/>
      <c r="N12" s="25">
        <f>SUM(E12:M12)</f>
        <v>0</v>
      </c>
      <c r="O12" s="154"/>
      <c r="P12" s="154"/>
      <c r="Q12" s="154"/>
    </row>
    <row r="13" spans="2:17" ht="16.3" thickBot="1" x14ac:dyDescent="0.4">
      <c r="B13" s="195"/>
      <c r="C13" s="195"/>
      <c r="D13" s="153" t="s">
        <v>329</v>
      </c>
      <c r="E13" s="154"/>
      <c r="F13" s="154"/>
      <c r="G13" s="154"/>
      <c r="H13" s="154"/>
      <c r="I13" s="154"/>
      <c r="J13" s="154"/>
      <c r="K13" s="154"/>
      <c r="L13" s="154"/>
      <c r="M13" s="154"/>
      <c r="N13" s="25">
        <f t="shared" ref="N13:N16" si="3">SUM(E13:M13)</f>
        <v>0</v>
      </c>
      <c r="O13" s="154"/>
      <c r="P13" s="154"/>
      <c r="Q13" s="154"/>
    </row>
    <row r="14" spans="2:17" ht="16.3" thickBot="1" x14ac:dyDescent="0.4">
      <c r="B14" s="195"/>
      <c r="C14" s="195"/>
      <c r="D14" s="153" t="s">
        <v>330</v>
      </c>
      <c r="E14" s="154"/>
      <c r="F14" s="154"/>
      <c r="G14" s="154"/>
      <c r="H14" s="154"/>
      <c r="I14" s="154"/>
      <c r="J14" s="154"/>
      <c r="K14" s="154"/>
      <c r="L14" s="154"/>
      <c r="M14" s="154"/>
      <c r="N14" s="25">
        <f t="shared" si="3"/>
        <v>0</v>
      </c>
      <c r="O14" s="154"/>
      <c r="P14" s="154"/>
      <c r="Q14" s="154"/>
    </row>
    <row r="15" spans="2:17" ht="16.3" thickBot="1" x14ac:dyDescent="0.4">
      <c r="B15" s="195"/>
      <c r="C15" s="195"/>
      <c r="D15" s="153" t="s">
        <v>331</v>
      </c>
      <c r="E15" s="154"/>
      <c r="F15" s="154"/>
      <c r="G15" s="154"/>
      <c r="H15" s="154"/>
      <c r="I15" s="154"/>
      <c r="J15" s="154"/>
      <c r="K15" s="154"/>
      <c r="L15" s="154"/>
      <c r="M15" s="154"/>
      <c r="N15" s="25">
        <f t="shared" si="3"/>
        <v>0</v>
      </c>
      <c r="O15" s="154"/>
      <c r="P15" s="154"/>
      <c r="Q15" s="154"/>
    </row>
    <row r="16" spans="2:17" ht="16.3" thickBot="1" x14ac:dyDescent="0.4">
      <c r="B16" s="195"/>
      <c r="C16" s="195"/>
      <c r="D16" s="146" t="s">
        <v>332</v>
      </c>
      <c r="E16" s="155">
        <f>SUM(E12:E15)</f>
        <v>0</v>
      </c>
      <c r="F16" s="155">
        <f t="shared" ref="F16" si="4">SUM(F12:F15)</f>
        <v>0</v>
      </c>
      <c r="G16" s="155">
        <f t="shared" ref="G16" si="5">SUM(G12:G15)</f>
        <v>0</v>
      </c>
      <c r="H16" s="155">
        <f t="shared" ref="H16" si="6">SUM(H12:H15)</f>
        <v>0</v>
      </c>
      <c r="I16" s="155">
        <f t="shared" ref="I16" si="7">SUM(I12:I15)</f>
        <v>0</v>
      </c>
      <c r="J16" s="155">
        <f t="shared" ref="J16" si="8">SUM(J12:J15)</f>
        <v>0</v>
      </c>
      <c r="K16" s="155">
        <f t="shared" ref="K16" si="9">SUM(K12:K15)</f>
        <v>0</v>
      </c>
      <c r="L16" s="155">
        <f>SUM(L12:L15)</f>
        <v>0</v>
      </c>
      <c r="M16" s="155">
        <f t="shared" ref="M16" si="10">SUM(M12:M15)</f>
        <v>0</v>
      </c>
      <c r="N16" s="155">
        <f t="shared" si="3"/>
        <v>0</v>
      </c>
      <c r="O16" s="155">
        <f>SUM(O12:O15)</f>
        <v>0</v>
      </c>
      <c r="P16" s="155">
        <f t="shared" ref="P16:Q16" si="11">SUM(P12:P15)</f>
        <v>0</v>
      </c>
      <c r="Q16" s="155">
        <f t="shared" si="11"/>
        <v>0</v>
      </c>
    </row>
    <row r="17" spans="2:17" ht="16.3" thickBot="1" x14ac:dyDescent="0.4">
      <c r="B17" s="195" t="s">
        <v>104</v>
      </c>
      <c r="C17" s="195"/>
      <c r="D17" s="153" t="s">
        <v>333</v>
      </c>
      <c r="E17" s="154"/>
      <c r="F17" s="154"/>
      <c r="G17" s="154"/>
      <c r="H17" s="154"/>
      <c r="I17" s="154"/>
      <c r="J17" s="154"/>
      <c r="K17" s="154"/>
      <c r="L17" s="154"/>
      <c r="M17" s="154"/>
      <c r="N17" s="25">
        <f>SUM(E17:M17)</f>
        <v>0</v>
      </c>
      <c r="O17" s="154"/>
      <c r="P17" s="154"/>
      <c r="Q17" s="154"/>
    </row>
    <row r="18" spans="2:17" ht="16.3" thickBot="1" x14ac:dyDescent="0.4">
      <c r="B18" s="195"/>
      <c r="C18" s="195"/>
      <c r="D18" s="153" t="s">
        <v>334</v>
      </c>
      <c r="E18" s="154"/>
      <c r="F18" s="154"/>
      <c r="G18" s="154"/>
      <c r="H18" s="154"/>
      <c r="I18" s="154"/>
      <c r="J18" s="154"/>
      <c r="K18" s="154"/>
      <c r="L18" s="154"/>
      <c r="M18" s="154"/>
      <c r="N18" s="25">
        <f t="shared" ref="N18:N21" si="12">SUM(E18:M18)</f>
        <v>0</v>
      </c>
      <c r="O18" s="154"/>
      <c r="P18" s="154"/>
      <c r="Q18" s="154"/>
    </row>
    <row r="19" spans="2:17" ht="16.3" thickBot="1" x14ac:dyDescent="0.4">
      <c r="B19" s="195"/>
      <c r="C19" s="195"/>
      <c r="D19" s="153" t="s">
        <v>335</v>
      </c>
      <c r="E19" s="154"/>
      <c r="F19" s="154"/>
      <c r="G19" s="154"/>
      <c r="H19" s="154"/>
      <c r="I19" s="154"/>
      <c r="J19" s="154"/>
      <c r="K19" s="154"/>
      <c r="L19" s="154"/>
      <c r="M19" s="154"/>
      <c r="N19" s="25">
        <f t="shared" si="12"/>
        <v>0</v>
      </c>
      <c r="O19" s="154"/>
      <c r="P19" s="154"/>
      <c r="Q19" s="154"/>
    </row>
    <row r="20" spans="2:17" ht="16.3" thickBot="1" x14ac:dyDescent="0.4">
      <c r="B20" s="195"/>
      <c r="C20" s="195"/>
      <c r="D20" s="153" t="s">
        <v>336</v>
      </c>
      <c r="E20" s="154"/>
      <c r="F20" s="154"/>
      <c r="G20" s="154"/>
      <c r="H20" s="154"/>
      <c r="I20" s="154"/>
      <c r="J20" s="154"/>
      <c r="K20" s="154"/>
      <c r="L20" s="154"/>
      <c r="M20" s="154"/>
      <c r="N20" s="25">
        <f t="shared" si="12"/>
        <v>0</v>
      </c>
      <c r="O20" s="154"/>
      <c r="P20" s="154"/>
      <c r="Q20" s="154"/>
    </row>
    <row r="21" spans="2:17" ht="16.3" thickBot="1" x14ac:dyDescent="0.4">
      <c r="B21" s="195"/>
      <c r="C21" s="195"/>
      <c r="D21" s="146" t="s">
        <v>332</v>
      </c>
      <c r="E21" s="155">
        <f>SUM(E17:E20)</f>
        <v>0</v>
      </c>
      <c r="F21" s="155">
        <f t="shared" ref="F21" si="13">SUM(F17:F20)</f>
        <v>0</v>
      </c>
      <c r="G21" s="155">
        <f t="shared" ref="G21" si="14">SUM(G17:G20)</f>
        <v>0</v>
      </c>
      <c r="H21" s="155">
        <f t="shared" ref="H21" si="15">SUM(H17:H20)</f>
        <v>0</v>
      </c>
      <c r="I21" s="155">
        <f t="shared" ref="I21" si="16">SUM(I17:I20)</f>
        <v>0</v>
      </c>
      <c r="J21" s="155">
        <f t="shared" ref="J21" si="17">SUM(J17:J20)</f>
        <v>0</v>
      </c>
      <c r="K21" s="155">
        <f t="shared" ref="K21" si="18">SUM(K17:K20)</f>
        <v>0</v>
      </c>
      <c r="L21" s="155">
        <f>SUM(L17:L20)</f>
        <v>0</v>
      </c>
      <c r="M21" s="155">
        <f t="shared" ref="M21" si="19">SUM(M17:M20)</f>
        <v>0</v>
      </c>
      <c r="N21" s="155">
        <f t="shared" si="12"/>
        <v>0</v>
      </c>
      <c r="O21" s="155">
        <f>SUM(O17:O20)</f>
        <v>0</v>
      </c>
      <c r="P21" s="155">
        <f t="shared" ref="P21:Q21" si="20">SUM(P17:P20)</f>
        <v>0</v>
      </c>
      <c r="Q21" s="155">
        <f t="shared" si="20"/>
        <v>0</v>
      </c>
    </row>
    <row r="22" spans="2:17" ht="69.650000000000006" customHeight="1" x14ac:dyDescent="0.35">
      <c r="B22" s="192" t="s">
        <v>337</v>
      </c>
      <c r="C22" s="192"/>
      <c r="D22" s="192"/>
      <c r="E22" s="192"/>
      <c r="F22" s="192"/>
      <c r="G22" s="192"/>
      <c r="H22" s="192"/>
      <c r="I22" s="192"/>
      <c r="J22" s="192"/>
      <c r="K22" s="192"/>
      <c r="L22" s="192"/>
      <c r="M22" s="192"/>
      <c r="N22" s="192"/>
      <c r="O22" s="192"/>
      <c r="P22" s="192"/>
      <c r="Q22" s="9"/>
    </row>
  </sheetData>
  <customSheetViews>
    <customSheetView guid="{E40B4055-4557-4836-8946-1AFB7A4606E7}" showGridLines="0">
      <pageMargins left="0" right="0" top="0" bottom="0" header="0" footer="0"/>
      <pageSetup orientation="portrait" horizontalDpi="300" verticalDpi="300" r:id="rId1"/>
    </customSheetView>
  </customSheetViews>
  <mergeCells count="20">
    <mergeCell ref="Q4:Q6"/>
    <mergeCell ref="D4:D6"/>
    <mergeCell ref="E4:M4"/>
    <mergeCell ref="N4:N6"/>
    <mergeCell ref="E5:E6"/>
    <mergeCell ref="F5:F6"/>
    <mergeCell ref="G5:G6"/>
    <mergeCell ref="H5:H6"/>
    <mergeCell ref="J5:J6"/>
    <mergeCell ref="K5:K6"/>
    <mergeCell ref="I5:I6"/>
    <mergeCell ref="M5:M6"/>
    <mergeCell ref="P4:P6"/>
    <mergeCell ref="B22:P22"/>
    <mergeCell ref="B4:C6"/>
    <mergeCell ref="B7:C11"/>
    <mergeCell ref="B12:C16"/>
    <mergeCell ref="B17:C21"/>
    <mergeCell ref="O4:O6"/>
    <mergeCell ref="L5:L6"/>
  </mergeCells>
  <pageMargins left="0.7" right="0.7" top="0.75" bottom="0.75" header="0.3" footer="0.3"/>
  <pageSetup orientation="portrait" horizontalDpi="300" verticalDpi="300"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G17"/>
  <sheetViews>
    <sheetView showGridLines="0" topLeftCell="A2" workbookViewId="0">
      <selection activeCell="F25" sqref="F25"/>
    </sheetView>
  </sheetViews>
  <sheetFormatPr defaultColWidth="8.15234375" defaultRowHeight="12.9" x14ac:dyDescent="0.35"/>
  <cols>
    <col min="1" max="1" width="4.84375" style="9" customWidth="1"/>
    <col min="2" max="2" width="24.84375" style="9" customWidth="1"/>
    <col min="3" max="3" width="12.15234375" style="9" customWidth="1"/>
    <col min="4" max="4" width="34.84375" style="9" customWidth="1"/>
    <col min="5" max="7" width="14.84375" style="9" customWidth="1"/>
    <col min="8" max="256" width="8.15234375" style="9"/>
    <col min="257" max="257" width="26" style="9" customWidth="1"/>
    <col min="258" max="258" width="13.84375" style="9" customWidth="1"/>
    <col min="259" max="259" width="16.3046875" style="9" customWidth="1"/>
    <col min="260" max="263" width="16.84375" style="9" customWidth="1"/>
    <col min="264" max="512" width="8.15234375" style="9"/>
    <col min="513" max="513" width="26" style="9" customWidth="1"/>
    <col min="514" max="514" width="13.84375" style="9" customWidth="1"/>
    <col min="515" max="515" width="16.3046875" style="9" customWidth="1"/>
    <col min="516" max="519" width="16.84375" style="9" customWidth="1"/>
    <col min="520" max="768" width="8.15234375" style="9"/>
    <col min="769" max="769" width="26" style="9" customWidth="1"/>
    <col min="770" max="770" width="13.84375" style="9" customWidth="1"/>
    <col min="771" max="771" width="16.3046875" style="9" customWidth="1"/>
    <col min="772" max="775" width="16.84375" style="9" customWidth="1"/>
    <col min="776" max="1024" width="8.15234375" style="9"/>
    <col min="1025" max="1025" width="26" style="9" customWidth="1"/>
    <col min="1026" max="1026" width="13.84375" style="9" customWidth="1"/>
    <col min="1027" max="1027" width="16.3046875" style="9" customWidth="1"/>
    <col min="1028" max="1031" width="16.84375" style="9" customWidth="1"/>
    <col min="1032" max="1280" width="8.15234375" style="9"/>
    <col min="1281" max="1281" width="26" style="9" customWidth="1"/>
    <col min="1282" max="1282" width="13.84375" style="9" customWidth="1"/>
    <col min="1283" max="1283" width="16.3046875" style="9" customWidth="1"/>
    <col min="1284" max="1287" width="16.84375" style="9" customWidth="1"/>
    <col min="1288" max="1536" width="8.15234375" style="9"/>
    <col min="1537" max="1537" width="26" style="9" customWidth="1"/>
    <col min="1538" max="1538" width="13.84375" style="9" customWidth="1"/>
    <col min="1539" max="1539" width="16.3046875" style="9" customWidth="1"/>
    <col min="1540" max="1543" width="16.84375" style="9" customWidth="1"/>
    <col min="1544" max="1792" width="8.15234375" style="9"/>
    <col min="1793" max="1793" width="26" style="9" customWidth="1"/>
    <col min="1794" max="1794" width="13.84375" style="9" customWidth="1"/>
    <col min="1795" max="1795" width="16.3046875" style="9" customWidth="1"/>
    <col min="1796" max="1799" width="16.84375" style="9" customWidth="1"/>
    <col min="1800" max="2048" width="8.15234375" style="9"/>
    <col min="2049" max="2049" width="26" style="9" customWidth="1"/>
    <col min="2050" max="2050" width="13.84375" style="9" customWidth="1"/>
    <col min="2051" max="2051" width="16.3046875" style="9" customWidth="1"/>
    <col min="2052" max="2055" width="16.84375" style="9" customWidth="1"/>
    <col min="2056" max="2304" width="8.15234375" style="9"/>
    <col min="2305" max="2305" width="26" style="9" customWidth="1"/>
    <col min="2306" max="2306" width="13.84375" style="9" customWidth="1"/>
    <col min="2307" max="2307" width="16.3046875" style="9" customWidth="1"/>
    <col min="2308" max="2311" width="16.84375" style="9" customWidth="1"/>
    <col min="2312" max="2560" width="8.15234375" style="9"/>
    <col min="2561" max="2561" width="26" style="9" customWidth="1"/>
    <col min="2562" max="2562" width="13.84375" style="9" customWidth="1"/>
    <col min="2563" max="2563" width="16.3046875" style="9" customWidth="1"/>
    <col min="2564" max="2567" width="16.84375" style="9" customWidth="1"/>
    <col min="2568" max="2816" width="8.15234375" style="9"/>
    <col min="2817" max="2817" width="26" style="9" customWidth="1"/>
    <col min="2818" max="2818" width="13.84375" style="9" customWidth="1"/>
    <col min="2819" max="2819" width="16.3046875" style="9" customWidth="1"/>
    <col min="2820" max="2823" width="16.84375" style="9" customWidth="1"/>
    <col min="2824" max="3072" width="8.15234375" style="9"/>
    <col min="3073" max="3073" width="26" style="9" customWidth="1"/>
    <col min="3074" max="3074" width="13.84375" style="9" customWidth="1"/>
    <col min="3075" max="3075" width="16.3046875" style="9" customWidth="1"/>
    <col min="3076" max="3079" width="16.84375" style="9" customWidth="1"/>
    <col min="3080" max="3328" width="8.15234375" style="9"/>
    <col min="3329" max="3329" width="26" style="9" customWidth="1"/>
    <col min="3330" max="3330" width="13.84375" style="9" customWidth="1"/>
    <col min="3331" max="3331" width="16.3046875" style="9" customWidth="1"/>
    <col min="3332" max="3335" width="16.84375" style="9" customWidth="1"/>
    <col min="3336" max="3584" width="8.15234375" style="9"/>
    <col min="3585" max="3585" width="26" style="9" customWidth="1"/>
    <col min="3586" max="3586" width="13.84375" style="9" customWidth="1"/>
    <col min="3587" max="3587" width="16.3046875" style="9" customWidth="1"/>
    <col min="3588" max="3591" width="16.84375" style="9" customWidth="1"/>
    <col min="3592" max="3840" width="8.15234375" style="9"/>
    <col min="3841" max="3841" width="26" style="9" customWidth="1"/>
    <col min="3842" max="3842" width="13.84375" style="9" customWidth="1"/>
    <col min="3843" max="3843" width="16.3046875" style="9" customWidth="1"/>
    <col min="3844" max="3847" width="16.84375" style="9" customWidth="1"/>
    <col min="3848" max="4096" width="8.15234375" style="9"/>
    <col min="4097" max="4097" width="26" style="9" customWidth="1"/>
    <col min="4098" max="4098" width="13.84375" style="9" customWidth="1"/>
    <col min="4099" max="4099" width="16.3046875" style="9" customWidth="1"/>
    <col min="4100" max="4103" width="16.84375" style="9" customWidth="1"/>
    <col min="4104" max="4352" width="8.15234375" style="9"/>
    <col min="4353" max="4353" width="26" style="9" customWidth="1"/>
    <col min="4354" max="4354" width="13.84375" style="9" customWidth="1"/>
    <col min="4355" max="4355" width="16.3046875" style="9" customWidth="1"/>
    <col min="4356" max="4359" width="16.84375" style="9" customWidth="1"/>
    <col min="4360" max="4608" width="8.15234375" style="9"/>
    <col min="4609" max="4609" width="26" style="9" customWidth="1"/>
    <col min="4610" max="4610" width="13.84375" style="9" customWidth="1"/>
    <col min="4611" max="4611" width="16.3046875" style="9" customWidth="1"/>
    <col min="4612" max="4615" width="16.84375" style="9" customWidth="1"/>
    <col min="4616" max="4864" width="8.15234375" style="9"/>
    <col min="4865" max="4865" width="26" style="9" customWidth="1"/>
    <col min="4866" max="4866" width="13.84375" style="9" customWidth="1"/>
    <col min="4867" max="4867" width="16.3046875" style="9" customWidth="1"/>
    <col min="4868" max="4871" width="16.84375" style="9" customWidth="1"/>
    <col min="4872" max="5120" width="8.15234375" style="9"/>
    <col min="5121" max="5121" width="26" style="9" customWidth="1"/>
    <col min="5122" max="5122" width="13.84375" style="9" customWidth="1"/>
    <col min="5123" max="5123" width="16.3046875" style="9" customWidth="1"/>
    <col min="5124" max="5127" width="16.84375" style="9" customWidth="1"/>
    <col min="5128" max="5376" width="8.15234375" style="9"/>
    <col min="5377" max="5377" width="26" style="9" customWidth="1"/>
    <col min="5378" max="5378" width="13.84375" style="9" customWidth="1"/>
    <col min="5379" max="5379" width="16.3046875" style="9" customWidth="1"/>
    <col min="5380" max="5383" width="16.84375" style="9" customWidth="1"/>
    <col min="5384" max="5632" width="8.15234375" style="9"/>
    <col min="5633" max="5633" width="26" style="9" customWidth="1"/>
    <col min="5634" max="5634" width="13.84375" style="9" customWidth="1"/>
    <col min="5635" max="5635" width="16.3046875" style="9" customWidth="1"/>
    <col min="5636" max="5639" width="16.84375" style="9" customWidth="1"/>
    <col min="5640" max="5888" width="8.15234375" style="9"/>
    <col min="5889" max="5889" width="26" style="9" customWidth="1"/>
    <col min="5890" max="5890" width="13.84375" style="9" customWidth="1"/>
    <col min="5891" max="5891" width="16.3046875" style="9" customWidth="1"/>
    <col min="5892" max="5895" width="16.84375" style="9" customWidth="1"/>
    <col min="5896" max="6144" width="8.15234375" style="9"/>
    <col min="6145" max="6145" width="26" style="9" customWidth="1"/>
    <col min="6146" max="6146" width="13.84375" style="9" customWidth="1"/>
    <col min="6147" max="6147" width="16.3046875" style="9" customWidth="1"/>
    <col min="6148" max="6151" width="16.84375" style="9" customWidth="1"/>
    <col min="6152" max="6400" width="8.15234375" style="9"/>
    <col min="6401" max="6401" width="26" style="9" customWidth="1"/>
    <col min="6402" max="6402" width="13.84375" style="9" customWidth="1"/>
    <col min="6403" max="6403" width="16.3046875" style="9" customWidth="1"/>
    <col min="6404" max="6407" width="16.84375" style="9" customWidth="1"/>
    <col min="6408" max="6656" width="8.15234375" style="9"/>
    <col min="6657" max="6657" width="26" style="9" customWidth="1"/>
    <col min="6658" max="6658" width="13.84375" style="9" customWidth="1"/>
    <col min="6659" max="6659" width="16.3046875" style="9" customWidth="1"/>
    <col min="6660" max="6663" width="16.84375" style="9" customWidth="1"/>
    <col min="6664" max="6912" width="8.15234375" style="9"/>
    <col min="6913" max="6913" width="26" style="9" customWidth="1"/>
    <col min="6914" max="6914" width="13.84375" style="9" customWidth="1"/>
    <col min="6915" max="6915" width="16.3046875" style="9" customWidth="1"/>
    <col min="6916" max="6919" width="16.84375" style="9" customWidth="1"/>
    <col min="6920" max="7168" width="8.15234375" style="9"/>
    <col min="7169" max="7169" width="26" style="9" customWidth="1"/>
    <col min="7170" max="7170" width="13.84375" style="9" customWidth="1"/>
    <col min="7171" max="7171" width="16.3046875" style="9" customWidth="1"/>
    <col min="7172" max="7175" width="16.84375" style="9" customWidth="1"/>
    <col min="7176" max="7424" width="8.15234375" style="9"/>
    <col min="7425" max="7425" width="26" style="9" customWidth="1"/>
    <col min="7426" max="7426" width="13.84375" style="9" customWidth="1"/>
    <col min="7427" max="7427" width="16.3046875" style="9" customWidth="1"/>
    <col min="7428" max="7431" width="16.84375" style="9" customWidth="1"/>
    <col min="7432" max="7680" width="8.15234375" style="9"/>
    <col min="7681" max="7681" width="26" style="9" customWidth="1"/>
    <col min="7682" max="7682" width="13.84375" style="9" customWidth="1"/>
    <col min="7683" max="7683" width="16.3046875" style="9" customWidth="1"/>
    <col min="7684" max="7687" width="16.84375" style="9" customWidth="1"/>
    <col min="7688" max="7936" width="8.15234375" style="9"/>
    <col min="7937" max="7937" width="26" style="9" customWidth="1"/>
    <col min="7938" max="7938" width="13.84375" style="9" customWidth="1"/>
    <col min="7939" max="7939" width="16.3046875" style="9" customWidth="1"/>
    <col min="7940" max="7943" width="16.84375" style="9" customWidth="1"/>
    <col min="7944" max="8192" width="8.15234375" style="9"/>
    <col min="8193" max="8193" width="26" style="9" customWidth="1"/>
    <col min="8194" max="8194" width="13.84375" style="9" customWidth="1"/>
    <col min="8195" max="8195" width="16.3046875" style="9" customWidth="1"/>
    <col min="8196" max="8199" width="16.84375" style="9" customWidth="1"/>
    <col min="8200" max="8448" width="8.15234375" style="9"/>
    <col min="8449" max="8449" width="26" style="9" customWidth="1"/>
    <col min="8450" max="8450" width="13.84375" style="9" customWidth="1"/>
    <col min="8451" max="8451" width="16.3046875" style="9" customWidth="1"/>
    <col min="8452" max="8455" width="16.84375" style="9" customWidth="1"/>
    <col min="8456" max="8704" width="8.15234375" style="9"/>
    <col min="8705" max="8705" width="26" style="9" customWidth="1"/>
    <col min="8706" max="8706" width="13.84375" style="9" customWidth="1"/>
    <col min="8707" max="8707" width="16.3046875" style="9" customWidth="1"/>
    <col min="8708" max="8711" width="16.84375" style="9" customWidth="1"/>
    <col min="8712" max="8960" width="8.15234375" style="9"/>
    <col min="8961" max="8961" width="26" style="9" customWidth="1"/>
    <col min="8962" max="8962" width="13.84375" style="9" customWidth="1"/>
    <col min="8963" max="8963" width="16.3046875" style="9" customWidth="1"/>
    <col min="8964" max="8967" width="16.84375" style="9" customWidth="1"/>
    <col min="8968" max="9216" width="8.15234375" style="9"/>
    <col min="9217" max="9217" width="26" style="9" customWidth="1"/>
    <col min="9218" max="9218" width="13.84375" style="9" customWidth="1"/>
    <col min="9219" max="9219" width="16.3046875" style="9" customWidth="1"/>
    <col min="9220" max="9223" width="16.84375" style="9" customWidth="1"/>
    <col min="9224" max="9472" width="8.15234375" style="9"/>
    <col min="9473" max="9473" width="26" style="9" customWidth="1"/>
    <col min="9474" max="9474" width="13.84375" style="9" customWidth="1"/>
    <col min="9475" max="9475" width="16.3046875" style="9" customWidth="1"/>
    <col min="9476" max="9479" width="16.84375" style="9" customWidth="1"/>
    <col min="9480" max="9728" width="8.15234375" style="9"/>
    <col min="9729" max="9729" width="26" style="9" customWidth="1"/>
    <col min="9730" max="9730" width="13.84375" style="9" customWidth="1"/>
    <col min="9731" max="9731" width="16.3046875" style="9" customWidth="1"/>
    <col min="9732" max="9735" width="16.84375" style="9" customWidth="1"/>
    <col min="9736" max="9984" width="8.15234375" style="9"/>
    <col min="9985" max="9985" width="26" style="9" customWidth="1"/>
    <col min="9986" max="9986" width="13.84375" style="9" customWidth="1"/>
    <col min="9987" max="9987" width="16.3046875" style="9" customWidth="1"/>
    <col min="9988" max="9991" width="16.84375" style="9" customWidth="1"/>
    <col min="9992" max="10240" width="8.15234375" style="9"/>
    <col min="10241" max="10241" width="26" style="9" customWidth="1"/>
    <col min="10242" max="10242" width="13.84375" style="9" customWidth="1"/>
    <col min="10243" max="10243" width="16.3046875" style="9" customWidth="1"/>
    <col min="10244" max="10247" width="16.84375" style="9" customWidth="1"/>
    <col min="10248" max="10496" width="8.15234375" style="9"/>
    <col min="10497" max="10497" width="26" style="9" customWidth="1"/>
    <col min="10498" max="10498" width="13.84375" style="9" customWidth="1"/>
    <col min="10499" max="10499" width="16.3046875" style="9" customWidth="1"/>
    <col min="10500" max="10503" width="16.84375" style="9" customWidth="1"/>
    <col min="10504" max="10752" width="8.15234375" style="9"/>
    <col min="10753" max="10753" width="26" style="9" customWidth="1"/>
    <col min="10754" max="10754" width="13.84375" style="9" customWidth="1"/>
    <col min="10755" max="10755" width="16.3046875" style="9" customWidth="1"/>
    <col min="10756" max="10759" width="16.84375" style="9" customWidth="1"/>
    <col min="10760" max="11008" width="8.15234375" style="9"/>
    <col min="11009" max="11009" width="26" style="9" customWidth="1"/>
    <col min="11010" max="11010" width="13.84375" style="9" customWidth="1"/>
    <col min="11011" max="11011" width="16.3046875" style="9" customWidth="1"/>
    <col min="11012" max="11015" width="16.84375" style="9" customWidth="1"/>
    <col min="11016" max="11264" width="8.15234375" style="9"/>
    <col min="11265" max="11265" width="26" style="9" customWidth="1"/>
    <col min="11266" max="11266" width="13.84375" style="9" customWidth="1"/>
    <col min="11267" max="11267" width="16.3046875" style="9" customWidth="1"/>
    <col min="11268" max="11271" width="16.84375" style="9" customWidth="1"/>
    <col min="11272" max="11520" width="8.15234375" style="9"/>
    <col min="11521" max="11521" width="26" style="9" customWidth="1"/>
    <col min="11522" max="11522" width="13.84375" style="9" customWidth="1"/>
    <col min="11523" max="11523" width="16.3046875" style="9" customWidth="1"/>
    <col min="11524" max="11527" width="16.84375" style="9" customWidth="1"/>
    <col min="11528" max="11776" width="8.15234375" style="9"/>
    <col min="11777" max="11777" width="26" style="9" customWidth="1"/>
    <col min="11778" max="11778" width="13.84375" style="9" customWidth="1"/>
    <col min="11779" max="11779" width="16.3046875" style="9" customWidth="1"/>
    <col min="11780" max="11783" width="16.84375" style="9" customWidth="1"/>
    <col min="11784" max="12032" width="8.15234375" style="9"/>
    <col min="12033" max="12033" width="26" style="9" customWidth="1"/>
    <col min="12034" max="12034" width="13.84375" style="9" customWidth="1"/>
    <col min="12035" max="12035" width="16.3046875" style="9" customWidth="1"/>
    <col min="12036" max="12039" width="16.84375" style="9" customWidth="1"/>
    <col min="12040" max="12288" width="8.15234375" style="9"/>
    <col min="12289" max="12289" width="26" style="9" customWidth="1"/>
    <col min="12290" max="12290" width="13.84375" style="9" customWidth="1"/>
    <col min="12291" max="12291" width="16.3046875" style="9" customWidth="1"/>
    <col min="12292" max="12295" width="16.84375" style="9" customWidth="1"/>
    <col min="12296" max="12544" width="8.15234375" style="9"/>
    <col min="12545" max="12545" width="26" style="9" customWidth="1"/>
    <col min="12546" max="12546" width="13.84375" style="9" customWidth="1"/>
    <col min="12547" max="12547" width="16.3046875" style="9" customWidth="1"/>
    <col min="12548" max="12551" width="16.84375" style="9" customWidth="1"/>
    <col min="12552" max="12800" width="8.15234375" style="9"/>
    <col min="12801" max="12801" width="26" style="9" customWidth="1"/>
    <col min="12802" max="12802" width="13.84375" style="9" customWidth="1"/>
    <col min="12803" max="12803" width="16.3046875" style="9" customWidth="1"/>
    <col min="12804" max="12807" width="16.84375" style="9" customWidth="1"/>
    <col min="12808" max="13056" width="8.15234375" style="9"/>
    <col min="13057" max="13057" width="26" style="9" customWidth="1"/>
    <col min="13058" max="13058" width="13.84375" style="9" customWidth="1"/>
    <col min="13059" max="13059" width="16.3046875" style="9" customWidth="1"/>
    <col min="13060" max="13063" width="16.84375" style="9" customWidth="1"/>
    <col min="13064" max="13312" width="8.15234375" style="9"/>
    <col min="13313" max="13313" width="26" style="9" customWidth="1"/>
    <col min="13314" max="13314" width="13.84375" style="9" customWidth="1"/>
    <col min="13315" max="13315" width="16.3046875" style="9" customWidth="1"/>
    <col min="13316" max="13319" width="16.84375" style="9" customWidth="1"/>
    <col min="13320" max="13568" width="8.15234375" style="9"/>
    <col min="13569" max="13569" width="26" style="9" customWidth="1"/>
    <col min="13570" max="13570" width="13.84375" style="9" customWidth="1"/>
    <col min="13571" max="13571" width="16.3046875" style="9" customWidth="1"/>
    <col min="13572" max="13575" width="16.84375" style="9" customWidth="1"/>
    <col min="13576" max="13824" width="8.15234375" style="9"/>
    <col min="13825" max="13825" width="26" style="9" customWidth="1"/>
    <col min="13826" max="13826" width="13.84375" style="9" customWidth="1"/>
    <col min="13827" max="13827" width="16.3046875" style="9" customWidth="1"/>
    <col min="13828" max="13831" width="16.84375" style="9" customWidth="1"/>
    <col min="13832" max="14080" width="8.15234375" style="9"/>
    <col min="14081" max="14081" width="26" style="9" customWidth="1"/>
    <col min="14082" max="14082" width="13.84375" style="9" customWidth="1"/>
    <col min="14083" max="14083" width="16.3046875" style="9" customWidth="1"/>
    <col min="14084" max="14087" width="16.84375" style="9" customWidth="1"/>
    <col min="14088" max="14336" width="8.15234375" style="9"/>
    <col min="14337" max="14337" width="26" style="9" customWidth="1"/>
    <col min="14338" max="14338" width="13.84375" style="9" customWidth="1"/>
    <col min="14339" max="14339" width="16.3046875" style="9" customWidth="1"/>
    <col min="14340" max="14343" width="16.84375" style="9" customWidth="1"/>
    <col min="14344" max="14592" width="8.15234375" style="9"/>
    <col min="14593" max="14593" width="26" style="9" customWidth="1"/>
    <col min="14594" max="14594" width="13.84375" style="9" customWidth="1"/>
    <col min="14595" max="14595" width="16.3046875" style="9" customWidth="1"/>
    <col min="14596" max="14599" width="16.84375" style="9" customWidth="1"/>
    <col min="14600" max="14848" width="8.15234375" style="9"/>
    <col min="14849" max="14849" width="26" style="9" customWidth="1"/>
    <col min="14850" max="14850" width="13.84375" style="9" customWidth="1"/>
    <col min="14851" max="14851" width="16.3046875" style="9" customWidth="1"/>
    <col min="14852" max="14855" width="16.84375" style="9" customWidth="1"/>
    <col min="14856" max="15104" width="8.15234375" style="9"/>
    <col min="15105" max="15105" width="26" style="9" customWidth="1"/>
    <col min="15106" max="15106" width="13.84375" style="9" customWidth="1"/>
    <col min="15107" max="15107" width="16.3046875" style="9" customWidth="1"/>
    <col min="15108" max="15111" width="16.84375" style="9" customWidth="1"/>
    <col min="15112" max="15360" width="8.15234375" style="9"/>
    <col min="15361" max="15361" width="26" style="9" customWidth="1"/>
    <col min="15362" max="15362" width="13.84375" style="9" customWidth="1"/>
    <col min="15363" max="15363" width="16.3046875" style="9" customWidth="1"/>
    <col min="15364" max="15367" width="16.84375" style="9" customWidth="1"/>
    <col min="15368" max="15616" width="8.15234375" style="9"/>
    <col min="15617" max="15617" width="26" style="9" customWidth="1"/>
    <col min="15618" max="15618" width="13.84375" style="9" customWidth="1"/>
    <col min="15619" max="15619" width="16.3046875" style="9" customWidth="1"/>
    <col min="15620" max="15623" width="16.84375" style="9" customWidth="1"/>
    <col min="15624" max="15872" width="8.15234375" style="9"/>
    <col min="15873" max="15873" width="26" style="9" customWidth="1"/>
    <col min="15874" max="15874" width="13.84375" style="9" customWidth="1"/>
    <col min="15875" max="15875" width="16.3046875" style="9" customWidth="1"/>
    <col min="15876" max="15879" width="16.84375" style="9" customWidth="1"/>
    <col min="15880" max="16128" width="8.15234375" style="9"/>
    <col min="16129" max="16129" width="26" style="9" customWidth="1"/>
    <col min="16130" max="16130" width="13.84375" style="9" customWidth="1"/>
    <col min="16131" max="16131" width="16.3046875" style="9" customWidth="1"/>
    <col min="16132" max="16135" width="16.84375" style="9" customWidth="1"/>
    <col min="16136" max="16384" width="8.15234375" style="9"/>
  </cols>
  <sheetData>
    <row r="1" spans="2:7" ht="14.6" x14ac:dyDescent="0.4">
      <c r="B1" s="2"/>
      <c r="C1" s="2"/>
      <c r="D1" s="2"/>
      <c r="E1" s="2"/>
      <c r="F1" s="2"/>
      <c r="G1" s="2"/>
    </row>
    <row r="2" spans="2:7" ht="15.9" x14ac:dyDescent="0.4">
      <c r="B2" s="1" t="s">
        <v>338</v>
      </c>
      <c r="C2" s="2"/>
      <c r="D2" s="2"/>
      <c r="E2" s="2"/>
      <c r="F2" s="2"/>
      <c r="G2" s="2"/>
    </row>
    <row r="3" spans="2:7" ht="15" thickBot="1" x14ac:dyDescent="0.45">
      <c r="B3" s="2"/>
      <c r="C3" s="2"/>
      <c r="D3" s="2"/>
      <c r="E3" s="2"/>
      <c r="F3" s="2"/>
      <c r="G3" s="2"/>
    </row>
    <row r="4" spans="2:7" ht="16.3" thickBot="1" x14ac:dyDescent="0.4">
      <c r="B4" s="196" t="s">
        <v>339</v>
      </c>
      <c r="C4" s="196" t="s">
        <v>340</v>
      </c>
      <c r="D4" s="196" t="s">
        <v>341</v>
      </c>
      <c r="E4" s="201" t="s">
        <v>342</v>
      </c>
      <c r="F4" s="205"/>
      <c r="G4" s="205"/>
    </row>
    <row r="5" spans="2:7" ht="12.75" customHeight="1" thickBot="1" x14ac:dyDescent="0.4">
      <c r="B5" s="196"/>
      <c r="C5" s="196"/>
      <c r="D5" s="205"/>
      <c r="E5" s="206" t="s">
        <v>343</v>
      </c>
      <c r="F5" s="203" t="s">
        <v>103</v>
      </c>
      <c r="G5" s="203" t="s">
        <v>104</v>
      </c>
    </row>
    <row r="6" spans="2:7" ht="29.25" customHeight="1" thickBot="1" x14ac:dyDescent="0.4">
      <c r="B6" s="196"/>
      <c r="C6" s="196"/>
      <c r="D6" s="205"/>
      <c r="E6" s="206"/>
      <c r="F6" s="203"/>
      <c r="G6" s="203"/>
    </row>
    <row r="7" spans="2:7" ht="16.3" thickBot="1" x14ac:dyDescent="0.5">
      <c r="B7" s="147"/>
      <c r="C7" s="148"/>
      <c r="D7" s="147"/>
      <c r="E7" s="148"/>
      <c r="F7" s="148"/>
      <c r="G7" s="148"/>
    </row>
    <row r="8" spans="2:7" ht="16.3" thickBot="1" x14ac:dyDescent="0.5">
      <c r="B8" s="147"/>
      <c r="C8" s="148"/>
      <c r="D8" s="147"/>
      <c r="E8" s="148"/>
      <c r="F8" s="148"/>
      <c r="G8" s="148"/>
    </row>
    <row r="9" spans="2:7" ht="16.3" thickBot="1" x14ac:dyDescent="0.5">
      <c r="B9" s="147"/>
      <c r="C9" s="148"/>
      <c r="D9" s="147"/>
      <c r="E9" s="148"/>
      <c r="F9" s="148"/>
      <c r="G9" s="148"/>
    </row>
    <row r="10" spans="2:7" ht="16.3" thickBot="1" x14ac:dyDescent="0.5">
      <c r="B10" s="147"/>
      <c r="C10" s="148"/>
      <c r="D10" s="147"/>
      <c r="E10" s="148"/>
      <c r="F10" s="148"/>
      <c r="G10" s="148"/>
    </row>
    <row r="11" spans="2:7" ht="16.3" thickBot="1" x14ac:dyDescent="0.5">
      <c r="B11" s="147"/>
      <c r="C11" s="148"/>
      <c r="D11" s="147"/>
      <c r="E11" s="148"/>
      <c r="F11" s="148"/>
      <c r="G11" s="148"/>
    </row>
    <row r="12" spans="2:7" ht="16.3" thickBot="1" x14ac:dyDescent="0.5">
      <c r="B12" s="147"/>
      <c r="C12" s="148"/>
      <c r="D12" s="147"/>
      <c r="E12" s="148"/>
      <c r="F12" s="148"/>
      <c r="G12" s="148"/>
    </row>
    <row r="13" spans="2:7" ht="16.3" thickBot="1" x14ac:dyDescent="0.5">
      <c r="B13" s="147"/>
      <c r="C13" s="148"/>
      <c r="D13" s="147"/>
      <c r="E13" s="148"/>
      <c r="F13" s="148"/>
      <c r="G13" s="148"/>
    </row>
    <row r="14" spans="2:7" ht="16.3" thickBot="1" x14ac:dyDescent="0.5">
      <c r="B14" s="147"/>
      <c r="C14" s="148"/>
      <c r="D14" s="147"/>
      <c r="E14" s="148"/>
      <c r="F14" s="148"/>
      <c r="G14" s="148"/>
    </row>
    <row r="15" spans="2:7" ht="16.3" thickBot="1" x14ac:dyDescent="0.5">
      <c r="B15" s="146" t="s">
        <v>344</v>
      </c>
      <c r="C15" s="149">
        <f>SUM(C7:C14)</f>
        <v>0</v>
      </c>
      <c r="D15" s="150"/>
      <c r="E15" s="149">
        <f>SUM(E7:E14)</f>
        <v>0</v>
      </c>
      <c r="F15" s="149">
        <f t="shared" ref="F15:G15" si="0">SUM(F7:F14)</f>
        <v>0</v>
      </c>
      <c r="G15" s="149">
        <f t="shared" si="0"/>
        <v>0</v>
      </c>
    </row>
    <row r="16" spans="2:7" ht="16.3" thickBot="1" x14ac:dyDescent="0.5">
      <c r="B16" s="19" t="s">
        <v>345</v>
      </c>
      <c r="C16" s="151"/>
      <c r="D16" s="152"/>
      <c r="E16" s="151"/>
      <c r="F16" s="151"/>
      <c r="G16" s="151"/>
    </row>
    <row r="17" spans="2:7" ht="95.5" customHeight="1" x14ac:dyDescent="0.35">
      <c r="B17" s="192" t="s">
        <v>346</v>
      </c>
      <c r="C17" s="204"/>
      <c r="D17" s="204"/>
      <c r="E17" s="204"/>
      <c r="F17" s="204"/>
      <c r="G17" s="204"/>
    </row>
  </sheetData>
  <customSheetViews>
    <customSheetView guid="{E40B4055-4557-4836-8946-1AFB7A4606E7}" showGridLines="0">
      <selection activeCell="B18" sqref="B18:G18"/>
      <pageMargins left="0" right="0" top="0" bottom="0" header="0" footer="0"/>
    </customSheetView>
  </customSheetViews>
  <mergeCells count="8">
    <mergeCell ref="B17:G17"/>
    <mergeCell ref="B4:B6"/>
    <mergeCell ref="C4:C6"/>
    <mergeCell ref="D4:D6"/>
    <mergeCell ref="E4:G4"/>
    <mergeCell ref="E5:E6"/>
    <mergeCell ref="F5:F6"/>
    <mergeCell ref="G5:G6"/>
  </mergeCells>
  <dataValidations count="1">
    <dataValidation type="list" allowBlank="1" showInputMessage="1" showErrorMessage="1" sqref="B7:B14" xr:uid="{28496698-8D25-43F7-8761-2085CC71C130}">
      <formula1>"SWE, Program Design, Administrative, EDC Delivery Costs, CSP Delivery Fees, Marketing, EM&amp;V, Other (Describe)"</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F13"/>
  <sheetViews>
    <sheetView showGridLines="0" workbookViewId="0">
      <selection activeCell="E24" sqref="E24"/>
    </sheetView>
  </sheetViews>
  <sheetFormatPr defaultColWidth="8.15234375" defaultRowHeight="12.9" x14ac:dyDescent="0.35"/>
  <cols>
    <col min="1" max="1" width="4.84375" style="9" customWidth="1"/>
    <col min="2" max="2" width="36.3046875" style="9" customWidth="1"/>
    <col min="3" max="3" width="20.15234375" style="9" customWidth="1"/>
    <col min="4" max="4" width="19.69140625" style="9" bestFit="1" customWidth="1"/>
    <col min="5" max="5" width="20.15234375" style="9" customWidth="1"/>
    <col min="6" max="256" width="8.15234375" style="9"/>
    <col min="257" max="257" width="3.15234375" style="9" customWidth="1"/>
    <col min="258" max="258" width="34.15234375" style="9" customWidth="1"/>
    <col min="259" max="261" width="22.84375" style="9" customWidth="1"/>
    <col min="262" max="512" width="8.15234375" style="9"/>
    <col min="513" max="513" width="3.15234375" style="9" customWidth="1"/>
    <col min="514" max="514" width="34.15234375" style="9" customWidth="1"/>
    <col min="515" max="517" width="22.84375" style="9" customWidth="1"/>
    <col min="518" max="768" width="8.15234375" style="9"/>
    <col min="769" max="769" width="3.15234375" style="9" customWidth="1"/>
    <col min="770" max="770" width="34.15234375" style="9" customWidth="1"/>
    <col min="771" max="773" width="22.84375" style="9" customWidth="1"/>
    <col min="774" max="1024" width="8.15234375" style="9"/>
    <col min="1025" max="1025" width="3.15234375" style="9" customWidth="1"/>
    <col min="1026" max="1026" width="34.15234375" style="9" customWidth="1"/>
    <col min="1027" max="1029" width="22.84375" style="9" customWidth="1"/>
    <col min="1030" max="1280" width="8.15234375" style="9"/>
    <col min="1281" max="1281" width="3.15234375" style="9" customWidth="1"/>
    <col min="1282" max="1282" width="34.15234375" style="9" customWidth="1"/>
    <col min="1283" max="1285" width="22.84375" style="9" customWidth="1"/>
    <col min="1286" max="1536" width="8.15234375" style="9"/>
    <col min="1537" max="1537" width="3.15234375" style="9" customWidth="1"/>
    <col min="1538" max="1538" width="34.15234375" style="9" customWidth="1"/>
    <col min="1539" max="1541" width="22.84375" style="9" customWidth="1"/>
    <col min="1542" max="1792" width="8.15234375" style="9"/>
    <col min="1793" max="1793" width="3.15234375" style="9" customWidth="1"/>
    <col min="1794" max="1794" width="34.15234375" style="9" customWidth="1"/>
    <col min="1795" max="1797" width="22.84375" style="9" customWidth="1"/>
    <col min="1798" max="2048" width="8.15234375" style="9"/>
    <col min="2049" max="2049" width="3.15234375" style="9" customWidth="1"/>
    <col min="2050" max="2050" width="34.15234375" style="9" customWidth="1"/>
    <col min="2051" max="2053" width="22.84375" style="9" customWidth="1"/>
    <col min="2054" max="2304" width="8.15234375" style="9"/>
    <col min="2305" max="2305" width="3.15234375" style="9" customWidth="1"/>
    <col min="2306" max="2306" width="34.15234375" style="9" customWidth="1"/>
    <col min="2307" max="2309" width="22.84375" style="9" customWidth="1"/>
    <col min="2310" max="2560" width="8.15234375" style="9"/>
    <col min="2561" max="2561" width="3.15234375" style="9" customWidth="1"/>
    <col min="2562" max="2562" width="34.15234375" style="9" customWidth="1"/>
    <col min="2563" max="2565" width="22.84375" style="9" customWidth="1"/>
    <col min="2566" max="2816" width="8.15234375" style="9"/>
    <col min="2817" max="2817" width="3.15234375" style="9" customWidth="1"/>
    <col min="2818" max="2818" width="34.15234375" style="9" customWidth="1"/>
    <col min="2819" max="2821" width="22.84375" style="9" customWidth="1"/>
    <col min="2822" max="3072" width="8.15234375" style="9"/>
    <col min="3073" max="3073" width="3.15234375" style="9" customWidth="1"/>
    <col min="3074" max="3074" width="34.15234375" style="9" customWidth="1"/>
    <col min="3075" max="3077" width="22.84375" style="9" customWidth="1"/>
    <col min="3078" max="3328" width="8.15234375" style="9"/>
    <col min="3329" max="3329" width="3.15234375" style="9" customWidth="1"/>
    <col min="3330" max="3330" width="34.15234375" style="9" customWidth="1"/>
    <col min="3331" max="3333" width="22.84375" style="9" customWidth="1"/>
    <col min="3334" max="3584" width="8.15234375" style="9"/>
    <col min="3585" max="3585" width="3.15234375" style="9" customWidth="1"/>
    <col min="3586" max="3586" width="34.15234375" style="9" customWidth="1"/>
    <col min="3587" max="3589" width="22.84375" style="9" customWidth="1"/>
    <col min="3590" max="3840" width="8.15234375" style="9"/>
    <col min="3841" max="3841" width="3.15234375" style="9" customWidth="1"/>
    <col min="3842" max="3842" width="34.15234375" style="9" customWidth="1"/>
    <col min="3843" max="3845" width="22.84375" style="9" customWidth="1"/>
    <col min="3846" max="4096" width="8.15234375" style="9"/>
    <col min="4097" max="4097" width="3.15234375" style="9" customWidth="1"/>
    <col min="4098" max="4098" width="34.15234375" style="9" customWidth="1"/>
    <col min="4099" max="4101" width="22.84375" style="9" customWidth="1"/>
    <col min="4102" max="4352" width="8.15234375" style="9"/>
    <col min="4353" max="4353" width="3.15234375" style="9" customWidth="1"/>
    <col min="4354" max="4354" width="34.15234375" style="9" customWidth="1"/>
    <col min="4355" max="4357" width="22.84375" style="9" customWidth="1"/>
    <col min="4358" max="4608" width="8.15234375" style="9"/>
    <col min="4609" max="4609" width="3.15234375" style="9" customWidth="1"/>
    <col min="4610" max="4610" width="34.15234375" style="9" customWidth="1"/>
    <col min="4611" max="4613" width="22.84375" style="9" customWidth="1"/>
    <col min="4614" max="4864" width="8.15234375" style="9"/>
    <col min="4865" max="4865" width="3.15234375" style="9" customWidth="1"/>
    <col min="4866" max="4866" width="34.15234375" style="9" customWidth="1"/>
    <col min="4867" max="4869" width="22.84375" style="9" customWidth="1"/>
    <col min="4870" max="5120" width="8.15234375" style="9"/>
    <col min="5121" max="5121" width="3.15234375" style="9" customWidth="1"/>
    <col min="5122" max="5122" width="34.15234375" style="9" customWidth="1"/>
    <col min="5123" max="5125" width="22.84375" style="9" customWidth="1"/>
    <col min="5126" max="5376" width="8.15234375" style="9"/>
    <col min="5377" max="5377" width="3.15234375" style="9" customWidth="1"/>
    <col min="5378" max="5378" width="34.15234375" style="9" customWidth="1"/>
    <col min="5379" max="5381" width="22.84375" style="9" customWidth="1"/>
    <col min="5382" max="5632" width="8.15234375" style="9"/>
    <col min="5633" max="5633" width="3.15234375" style="9" customWidth="1"/>
    <col min="5634" max="5634" width="34.15234375" style="9" customWidth="1"/>
    <col min="5635" max="5637" width="22.84375" style="9" customWidth="1"/>
    <col min="5638" max="5888" width="8.15234375" style="9"/>
    <col min="5889" max="5889" width="3.15234375" style="9" customWidth="1"/>
    <col min="5890" max="5890" width="34.15234375" style="9" customWidth="1"/>
    <col min="5891" max="5893" width="22.84375" style="9" customWidth="1"/>
    <col min="5894" max="6144" width="8.15234375" style="9"/>
    <col min="6145" max="6145" width="3.15234375" style="9" customWidth="1"/>
    <col min="6146" max="6146" width="34.15234375" style="9" customWidth="1"/>
    <col min="6147" max="6149" width="22.84375" style="9" customWidth="1"/>
    <col min="6150" max="6400" width="8.15234375" style="9"/>
    <col min="6401" max="6401" width="3.15234375" style="9" customWidth="1"/>
    <col min="6402" max="6402" width="34.15234375" style="9" customWidth="1"/>
    <col min="6403" max="6405" width="22.84375" style="9" customWidth="1"/>
    <col min="6406" max="6656" width="8.15234375" style="9"/>
    <col min="6657" max="6657" width="3.15234375" style="9" customWidth="1"/>
    <col min="6658" max="6658" width="34.15234375" style="9" customWidth="1"/>
    <col min="6659" max="6661" width="22.84375" style="9" customWidth="1"/>
    <col min="6662" max="6912" width="8.15234375" style="9"/>
    <col min="6913" max="6913" width="3.15234375" style="9" customWidth="1"/>
    <col min="6914" max="6914" width="34.15234375" style="9" customWidth="1"/>
    <col min="6915" max="6917" width="22.84375" style="9" customWidth="1"/>
    <col min="6918" max="7168" width="8.15234375" style="9"/>
    <col min="7169" max="7169" width="3.15234375" style="9" customWidth="1"/>
    <col min="7170" max="7170" width="34.15234375" style="9" customWidth="1"/>
    <col min="7171" max="7173" width="22.84375" style="9" customWidth="1"/>
    <col min="7174" max="7424" width="8.15234375" style="9"/>
    <col min="7425" max="7425" width="3.15234375" style="9" customWidth="1"/>
    <col min="7426" max="7426" width="34.15234375" style="9" customWidth="1"/>
    <col min="7427" max="7429" width="22.84375" style="9" customWidth="1"/>
    <col min="7430" max="7680" width="8.15234375" style="9"/>
    <col min="7681" max="7681" width="3.15234375" style="9" customWidth="1"/>
    <col min="7682" max="7682" width="34.15234375" style="9" customWidth="1"/>
    <col min="7683" max="7685" width="22.84375" style="9" customWidth="1"/>
    <col min="7686" max="7936" width="8.15234375" style="9"/>
    <col min="7937" max="7937" width="3.15234375" style="9" customWidth="1"/>
    <col min="7938" max="7938" width="34.15234375" style="9" customWidth="1"/>
    <col min="7939" max="7941" width="22.84375" style="9" customWidth="1"/>
    <col min="7942" max="8192" width="8.15234375" style="9"/>
    <col min="8193" max="8193" width="3.15234375" style="9" customWidth="1"/>
    <col min="8194" max="8194" width="34.15234375" style="9" customWidth="1"/>
    <col min="8195" max="8197" width="22.84375" style="9" customWidth="1"/>
    <col min="8198" max="8448" width="8.15234375" style="9"/>
    <col min="8449" max="8449" width="3.15234375" style="9" customWidth="1"/>
    <col min="8450" max="8450" width="34.15234375" style="9" customWidth="1"/>
    <col min="8451" max="8453" width="22.84375" style="9" customWidth="1"/>
    <col min="8454" max="8704" width="8.15234375" style="9"/>
    <col min="8705" max="8705" width="3.15234375" style="9" customWidth="1"/>
    <col min="8706" max="8706" width="34.15234375" style="9" customWidth="1"/>
    <col min="8707" max="8709" width="22.84375" style="9" customWidth="1"/>
    <col min="8710" max="8960" width="8.15234375" style="9"/>
    <col min="8961" max="8961" width="3.15234375" style="9" customWidth="1"/>
    <col min="8962" max="8962" width="34.15234375" style="9" customWidth="1"/>
    <col min="8963" max="8965" width="22.84375" style="9" customWidth="1"/>
    <col min="8966" max="9216" width="8.15234375" style="9"/>
    <col min="9217" max="9217" width="3.15234375" style="9" customWidth="1"/>
    <col min="9218" max="9218" width="34.15234375" style="9" customWidth="1"/>
    <col min="9219" max="9221" width="22.84375" style="9" customWidth="1"/>
    <col min="9222" max="9472" width="8.15234375" style="9"/>
    <col min="9473" max="9473" width="3.15234375" style="9" customWidth="1"/>
    <col min="9474" max="9474" width="34.15234375" style="9" customWidth="1"/>
    <col min="9475" max="9477" width="22.84375" style="9" customWidth="1"/>
    <col min="9478" max="9728" width="8.15234375" style="9"/>
    <col min="9729" max="9729" width="3.15234375" style="9" customWidth="1"/>
    <col min="9730" max="9730" width="34.15234375" style="9" customWidth="1"/>
    <col min="9731" max="9733" width="22.84375" style="9" customWidth="1"/>
    <col min="9734" max="9984" width="8.15234375" style="9"/>
    <col min="9985" max="9985" width="3.15234375" style="9" customWidth="1"/>
    <col min="9986" max="9986" width="34.15234375" style="9" customWidth="1"/>
    <col min="9987" max="9989" width="22.84375" style="9" customWidth="1"/>
    <col min="9990" max="10240" width="8.15234375" style="9"/>
    <col min="10241" max="10241" width="3.15234375" style="9" customWidth="1"/>
    <col min="10242" max="10242" width="34.15234375" style="9" customWidth="1"/>
    <col min="10243" max="10245" width="22.84375" style="9" customWidth="1"/>
    <col min="10246" max="10496" width="8.15234375" style="9"/>
    <col min="10497" max="10497" width="3.15234375" style="9" customWidth="1"/>
    <col min="10498" max="10498" width="34.15234375" style="9" customWidth="1"/>
    <col min="10499" max="10501" width="22.84375" style="9" customWidth="1"/>
    <col min="10502" max="10752" width="8.15234375" style="9"/>
    <col min="10753" max="10753" width="3.15234375" style="9" customWidth="1"/>
    <col min="10754" max="10754" width="34.15234375" style="9" customWidth="1"/>
    <col min="10755" max="10757" width="22.84375" style="9" customWidth="1"/>
    <col min="10758" max="11008" width="8.15234375" style="9"/>
    <col min="11009" max="11009" width="3.15234375" style="9" customWidth="1"/>
    <col min="11010" max="11010" width="34.15234375" style="9" customWidth="1"/>
    <col min="11011" max="11013" width="22.84375" style="9" customWidth="1"/>
    <col min="11014" max="11264" width="8.15234375" style="9"/>
    <col min="11265" max="11265" width="3.15234375" style="9" customWidth="1"/>
    <col min="11266" max="11266" width="34.15234375" style="9" customWidth="1"/>
    <col min="11267" max="11269" width="22.84375" style="9" customWidth="1"/>
    <col min="11270" max="11520" width="8.15234375" style="9"/>
    <col min="11521" max="11521" width="3.15234375" style="9" customWidth="1"/>
    <col min="11522" max="11522" width="34.15234375" style="9" customWidth="1"/>
    <col min="11523" max="11525" width="22.84375" style="9" customWidth="1"/>
    <col min="11526" max="11776" width="8.15234375" style="9"/>
    <col min="11777" max="11777" width="3.15234375" style="9" customWidth="1"/>
    <col min="11778" max="11778" width="34.15234375" style="9" customWidth="1"/>
    <col min="11779" max="11781" width="22.84375" style="9" customWidth="1"/>
    <col min="11782" max="12032" width="8.15234375" style="9"/>
    <col min="12033" max="12033" width="3.15234375" style="9" customWidth="1"/>
    <col min="12034" max="12034" width="34.15234375" style="9" customWidth="1"/>
    <col min="12035" max="12037" width="22.84375" style="9" customWidth="1"/>
    <col min="12038" max="12288" width="8.15234375" style="9"/>
    <col min="12289" max="12289" width="3.15234375" style="9" customWidth="1"/>
    <col min="12290" max="12290" width="34.15234375" style="9" customWidth="1"/>
    <col min="12291" max="12293" width="22.84375" style="9" customWidth="1"/>
    <col min="12294" max="12544" width="8.15234375" style="9"/>
    <col min="12545" max="12545" width="3.15234375" style="9" customWidth="1"/>
    <col min="12546" max="12546" width="34.15234375" style="9" customWidth="1"/>
    <col min="12547" max="12549" width="22.84375" style="9" customWidth="1"/>
    <col min="12550" max="12800" width="8.15234375" style="9"/>
    <col min="12801" max="12801" width="3.15234375" style="9" customWidth="1"/>
    <col min="12802" max="12802" width="34.15234375" style="9" customWidth="1"/>
    <col min="12803" max="12805" width="22.84375" style="9" customWidth="1"/>
    <col min="12806" max="13056" width="8.15234375" style="9"/>
    <col min="13057" max="13057" width="3.15234375" style="9" customWidth="1"/>
    <col min="13058" max="13058" width="34.15234375" style="9" customWidth="1"/>
    <col min="13059" max="13061" width="22.84375" style="9" customWidth="1"/>
    <col min="13062" max="13312" width="8.15234375" style="9"/>
    <col min="13313" max="13313" width="3.15234375" style="9" customWidth="1"/>
    <col min="13314" max="13314" width="34.15234375" style="9" customWidth="1"/>
    <col min="13315" max="13317" width="22.84375" style="9" customWidth="1"/>
    <col min="13318" max="13568" width="8.15234375" style="9"/>
    <col min="13569" max="13569" width="3.15234375" style="9" customWidth="1"/>
    <col min="13570" max="13570" width="34.15234375" style="9" customWidth="1"/>
    <col min="13571" max="13573" width="22.84375" style="9" customWidth="1"/>
    <col min="13574" max="13824" width="8.15234375" style="9"/>
    <col min="13825" max="13825" width="3.15234375" style="9" customWidth="1"/>
    <col min="13826" max="13826" width="34.15234375" style="9" customWidth="1"/>
    <col min="13827" max="13829" width="22.84375" style="9" customWidth="1"/>
    <col min="13830" max="14080" width="8.15234375" style="9"/>
    <col min="14081" max="14081" width="3.15234375" style="9" customWidth="1"/>
    <col min="14082" max="14082" width="34.15234375" style="9" customWidth="1"/>
    <col min="14083" max="14085" width="22.84375" style="9" customWidth="1"/>
    <col min="14086" max="14336" width="8.15234375" style="9"/>
    <col min="14337" max="14337" width="3.15234375" style="9" customWidth="1"/>
    <col min="14338" max="14338" width="34.15234375" style="9" customWidth="1"/>
    <col min="14339" max="14341" width="22.84375" style="9" customWidth="1"/>
    <col min="14342" max="14592" width="8.15234375" style="9"/>
    <col min="14593" max="14593" width="3.15234375" style="9" customWidth="1"/>
    <col min="14594" max="14594" width="34.15234375" style="9" customWidth="1"/>
    <col min="14595" max="14597" width="22.84375" style="9" customWidth="1"/>
    <col min="14598" max="14848" width="8.15234375" style="9"/>
    <col min="14849" max="14849" width="3.15234375" style="9" customWidth="1"/>
    <col min="14850" max="14850" width="34.15234375" style="9" customWidth="1"/>
    <col min="14851" max="14853" width="22.84375" style="9" customWidth="1"/>
    <col min="14854" max="15104" width="8.15234375" style="9"/>
    <col min="15105" max="15105" width="3.15234375" style="9" customWidth="1"/>
    <col min="15106" max="15106" width="34.15234375" style="9" customWidth="1"/>
    <col min="15107" max="15109" width="22.84375" style="9" customWidth="1"/>
    <col min="15110" max="15360" width="8.15234375" style="9"/>
    <col min="15361" max="15361" width="3.15234375" style="9" customWidth="1"/>
    <col min="15362" max="15362" width="34.15234375" style="9" customWidth="1"/>
    <col min="15363" max="15365" width="22.84375" style="9" customWidth="1"/>
    <col min="15366" max="15616" width="8.15234375" style="9"/>
    <col min="15617" max="15617" width="3.15234375" style="9" customWidth="1"/>
    <col min="15618" max="15618" width="34.15234375" style="9" customWidth="1"/>
    <col min="15619" max="15621" width="22.84375" style="9" customWidth="1"/>
    <col min="15622" max="15872" width="8.15234375" style="9"/>
    <col min="15873" max="15873" width="3.15234375" style="9" customWidth="1"/>
    <col min="15874" max="15874" width="34.15234375" style="9" customWidth="1"/>
    <col min="15875" max="15877" width="22.84375" style="9" customWidth="1"/>
    <col min="15878" max="16128" width="8.15234375" style="9"/>
    <col min="16129" max="16129" width="3.15234375" style="9" customWidth="1"/>
    <col min="16130" max="16130" width="34.15234375" style="9" customWidth="1"/>
    <col min="16131" max="16133" width="22.84375" style="9" customWidth="1"/>
    <col min="16134" max="16384" width="8.15234375" style="9"/>
  </cols>
  <sheetData>
    <row r="1" spans="2:6" ht="14.6" x14ac:dyDescent="0.4">
      <c r="B1" s="2"/>
      <c r="C1" s="2"/>
      <c r="D1" s="2"/>
      <c r="E1" s="2"/>
    </row>
    <row r="2" spans="2:6" ht="15.9" x14ac:dyDescent="0.4">
      <c r="B2" s="1" t="s">
        <v>347</v>
      </c>
      <c r="C2" s="2"/>
      <c r="D2" s="2"/>
      <c r="E2" s="2"/>
      <c r="F2" s="10"/>
    </row>
    <row r="3" spans="2:6" ht="15" thickBot="1" x14ac:dyDescent="0.45">
      <c r="B3" s="2"/>
      <c r="C3" s="2"/>
      <c r="D3" s="2"/>
      <c r="E3" s="2"/>
      <c r="F3" s="10"/>
    </row>
    <row r="4" spans="2:6" ht="13.3" thickBot="1" x14ac:dyDescent="0.4">
      <c r="B4" s="196" t="s">
        <v>348</v>
      </c>
      <c r="C4" s="196" t="s">
        <v>349</v>
      </c>
      <c r="D4" s="196" t="s">
        <v>350</v>
      </c>
      <c r="E4" s="196" t="s">
        <v>351</v>
      </c>
      <c r="F4" s="10"/>
    </row>
    <row r="5" spans="2:6" ht="13.3" thickBot="1" x14ac:dyDescent="0.4">
      <c r="B5" s="196"/>
      <c r="C5" s="196"/>
      <c r="D5" s="196"/>
      <c r="E5" s="196"/>
      <c r="F5" s="10"/>
    </row>
    <row r="6" spans="2:6" ht="20.25" customHeight="1" thickBot="1" x14ac:dyDescent="0.4">
      <c r="B6" s="196"/>
      <c r="C6" s="196"/>
      <c r="D6" s="196"/>
      <c r="E6" s="196"/>
      <c r="F6" s="10"/>
    </row>
    <row r="7" spans="2:6" ht="20.149999999999999" customHeight="1" thickBot="1" x14ac:dyDescent="0.4">
      <c r="B7" s="15" t="s">
        <v>352</v>
      </c>
      <c r="C7" s="26">
        <f>'Table 11'!N11</f>
        <v>0</v>
      </c>
      <c r="D7" s="26">
        <f>'Table 12'!E15</f>
        <v>0</v>
      </c>
      <c r="E7" s="25">
        <f>SUM(C7:D7)</f>
        <v>0</v>
      </c>
      <c r="F7" s="10"/>
    </row>
    <row r="8" spans="2:6" ht="20.149999999999999" customHeight="1" thickBot="1" x14ac:dyDescent="0.4">
      <c r="B8" s="15" t="s">
        <v>103</v>
      </c>
      <c r="C8" s="26">
        <f>'Table 11'!N16</f>
        <v>0</v>
      </c>
      <c r="D8" s="26">
        <f>'Table 12'!F15</f>
        <v>0</v>
      </c>
      <c r="E8" s="25">
        <f t="shared" ref="E8:E9" si="0">SUM(C8:D8)</f>
        <v>0</v>
      </c>
      <c r="F8" s="10"/>
    </row>
    <row r="9" spans="2:6" ht="20.149999999999999" customHeight="1" thickBot="1" x14ac:dyDescent="0.4">
      <c r="B9" s="15" t="s">
        <v>104</v>
      </c>
      <c r="C9" s="26">
        <f>'Table 11'!N21</f>
        <v>0</v>
      </c>
      <c r="D9" s="26">
        <f>'Table 12'!G15</f>
        <v>0</v>
      </c>
      <c r="E9" s="25">
        <f t="shared" si="0"/>
        <v>0</v>
      </c>
      <c r="F9" s="10"/>
    </row>
    <row r="10" spans="2:6" ht="20.149999999999999" customHeight="1" thickBot="1" x14ac:dyDescent="0.4">
      <c r="B10" s="19" t="s">
        <v>344</v>
      </c>
      <c r="C10" s="27">
        <f>SUM(C7:C9)</f>
        <v>0</v>
      </c>
      <c r="D10" s="27">
        <f t="shared" ref="D10:E10" si="1">SUM(D7:D9)</f>
        <v>0</v>
      </c>
      <c r="E10" s="27">
        <f t="shared" si="1"/>
        <v>0</v>
      </c>
      <c r="F10" s="10"/>
    </row>
    <row r="11" spans="2:6" ht="36.65" customHeight="1" x14ac:dyDescent="0.35">
      <c r="B11" s="192" t="s">
        <v>353</v>
      </c>
      <c r="C11" s="204"/>
      <c r="D11" s="204"/>
      <c r="E11" s="204"/>
      <c r="F11" s="10"/>
    </row>
    <row r="12" spans="2:6" ht="14.6" x14ac:dyDescent="0.4">
      <c r="B12" s="2"/>
      <c r="C12" s="2"/>
      <c r="D12" s="2"/>
      <c r="E12" s="2"/>
    </row>
    <row r="13" spans="2:6" ht="14.6" x14ac:dyDescent="0.4">
      <c r="B13" s="2"/>
      <c r="C13" s="2"/>
      <c r="D13" s="2"/>
      <c r="E13" s="2"/>
    </row>
  </sheetData>
  <sheetProtection algorithmName="SHA-512" hashValue="/T/vjo4ZKOXKFvRmbK9/1Y51YBxoR5GEbJBn7BBUEQthM9ipyBV6roB5zdTNn1kSn6VUlk9JEafDB8B/EPW4EQ==" saltValue="l6728pBW7qtZm7Lpyt6Awg==" spinCount="100000" sheet="1" objects="1" scenarios="1"/>
  <customSheetViews>
    <customSheetView guid="{E40B4055-4557-4836-8946-1AFB7A4606E7}" showGridLines="0">
      <selection activeCell="A10" sqref="A10:XFD10"/>
      <pageMargins left="0" right="0" top="0" bottom="0" header="0" footer="0"/>
    </customSheetView>
  </customSheetViews>
  <mergeCells count="5">
    <mergeCell ref="B11:E11"/>
    <mergeCell ref="B4:B6"/>
    <mergeCell ref="C4:C6"/>
    <mergeCell ref="D4:D6"/>
    <mergeCell ref="E4:E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O29"/>
  <sheetViews>
    <sheetView showGridLines="0" workbookViewId="0">
      <selection activeCell="P21" sqref="P21"/>
    </sheetView>
  </sheetViews>
  <sheetFormatPr defaultRowHeight="15.9" x14ac:dyDescent="0.45"/>
  <cols>
    <col min="1" max="1" width="4.84375" style="6" customWidth="1"/>
    <col min="2" max="2" width="9.15234375" style="6"/>
    <col min="3" max="3" width="22.69140625" style="6" customWidth="1"/>
    <col min="4" max="4" width="8.84375" style="6" customWidth="1"/>
    <col min="5" max="5" width="7.84375" style="6" customWidth="1"/>
    <col min="6" max="6" width="7.15234375" style="6" customWidth="1"/>
    <col min="7" max="10" width="14.84375" style="6" customWidth="1"/>
    <col min="11" max="12" width="13.84375" style="6" customWidth="1"/>
    <col min="13" max="13" width="17.15234375" style="6" customWidth="1"/>
    <col min="14" max="15" width="13.84375" style="6" customWidth="1"/>
    <col min="16" max="165" width="9.15234375" style="6"/>
    <col min="166" max="257" width="10.15234375" style="6"/>
    <col min="258" max="258" width="8.84375" style="6" customWidth="1"/>
    <col min="259" max="259" width="8.15234375" style="6" customWidth="1"/>
    <col min="260" max="260" width="8.84375" style="6" customWidth="1"/>
    <col min="261" max="261" width="10.15234375" style="6"/>
    <col min="262" max="262" width="13.3046875" style="6" customWidth="1"/>
    <col min="263" max="263" width="12.15234375" style="6" customWidth="1"/>
    <col min="264" max="265" width="10.15234375" style="6"/>
    <col min="266" max="266" width="13.53515625" style="6" customWidth="1"/>
    <col min="267" max="513" width="10.15234375" style="6"/>
    <col min="514" max="514" width="8.84375" style="6" customWidth="1"/>
    <col min="515" max="515" width="8.15234375" style="6" customWidth="1"/>
    <col min="516" max="516" width="8.84375" style="6" customWidth="1"/>
    <col min="517" max="517" width="10.15234375" style="6"/>
    <col min="518" max="518" width="13.3046875" style="6" customWidth="1"/>
    <col min="519" max="519" width="12.15234375" style="6" customWidth="1"/>
    <col min="520" max="521" width="10.15234375" style="6"/>
    <col min="522" max="522" width="13.53515625" style="6" customWidth="1"/>
    <col min="523" max="769" width="10.15234375" style="6"/>
    <col min="770" max="770" width="8.84375" style="6" customWidth="1"/>
    <col min="771" max="771" width="8.15234375" style="6" customWidth="1"/>
    <col min="772" max="772" width="8.84375" style="6" customWidth="1"/>
    <col min="773" max="773" width="10.15234375" style="6"/>
    <col min="774" max="774" width="13.3046875" style="6" customWidth="1"/>
    <col min="775" max="775" width="12.15234375" style="6" customWidth="1"/>
    <col min="776" max="777" width="10.15234375" style="6"/>
    <col min="778" max="778" width="13.53515625" style="6" customWidth="1"/>
    <col min="779" max="1025" width="9.15234375" style="6"/>
    <col min="1026" max="1026" width="8.84375" style="6" customWidth="1"/>
    <col min="1027" max="1027" width="8.15234375" style="6" customWidth="1"/>
    <col min="1028" max="1028" width="8.84375" style="6" customWidth="1"/>
    <col min="1029" max="1029" width="10.15234375" style="6"/>
    <col min="1030" max="1030" width="13.3046875" style="6" customWidth="1"/>
    <col min="1031" max="1031" width="12.15234375" style="6" customWidth="1"/>
    <col min="1032" max="1033" width="10.15234375" style="6"/>
    <col min="1034" max="1034" width="13.53515625" style="6" customWidth="1"/>
    <col min="1035" max="1281" width="10.15234375" style="6"/>
    <col min="1282" max="1282" width="8.84375" style="6" customWidth="1"/>
    <col min="1283" max="1283" width="8.15234375" style="6" customWidth="1"/>
    <col min="1284" max="1284" width="8.84375" style="6" customWidth="1"/>
    <col min="1285" max="1285" width="10.15234375" style="6"/>
    <col min="1286" max="1286" width="13.3046875" style="6" customWidth="1"/>
    <col min="1287" max="1287" width="12.15234375" style="6" customWidth="1"/>
    <col min="1288" max="1289" width="10.15234375" style="6"/>
    <col min="1290" max="1290" width="13.53515625" style="6" customWidth="1"/>
    <col min="1291" max="1537" width="10.15234375" style="6"/>
    <col min="1538" max="1538" width="8.84375" style="6" customWidth="1"/>
    <col min="1539" max="1539" width="8.15234375" style="6" customWidth="1"/>
    <col min="1540" max="1540" width="8.84375" style="6" customWidth="1"/>
    <col min="1541" max="1541" width="10.15234375" style="6"/>
    <col min="1542" max="1542" width="13.3046875" style="6" customWidth="1"/>
    <col min="1543" max="1543" width="12.15234375" style="6" customWidth="1"/>
    <col min="1544" max="1545" width="10.15234375" style="6"/>
    <col min="1546" max="1546" width="13.53515625" style="6" customWidth="1"/>
    <col min="1547" max="1793" width="10.15234375" style="6"/>
    <col min="1794" max="1794" width="8.84375" style="6" customWidth="1"/>
    <col min="1795" max="1795" width="8.15234375" style="6" customWidth="1"/>
    <col min="1796" max="1796" width="8.84375" style="6" customWidth="1"/>
    <col min="1797" max="1797" width="10.15234375" style="6"/>
    <col min="1798" max="1798" width="13.3046875" style="6" customWidth="1"/>
    <col min="1799" max="1799" width="12.15234375" style="6" customWidth="1"/>
    <col min="1800" max="1801" width="10.15234375" style="6"/>
    <col min="1802" max="1802" width="13.53515625" style="6" customWidth="1"/>
    <col min="1803" max="2049" width="9.15234375" style="6"/>
    <col min="2050" max="2050" width="8.84375" style="6" customWidth="1"/>
    <col min="2051" max="2051" width="8.15234375" style="6" customWidth="1"/>
    <col min="2052" max="2052" width="8.84375" style="6" customWidth="1"/>
    <col min="2053" max="2053" width="10.15234375" style="6"/>
    <col min="2054" max="2054" width="13.3046875" style="6" customWidth="1"/>
    <col min="2055" max="2055" width="12.15234375" style="6" customWidth="1"/>
    <col min="2056" max="2057" width="10.15234375" style="6"/>
    <col min="2058" max="2058" width="13.53515625" style="6" customWidth="1"/>
    <col min="2059" max="2305" width="10.15234375" style="6"/>
    <col min="2306" max="2306" width="8.84375" style="6" customWidth="1"/>
    <col min="2307" max="2307" width="8.15234375" style="6" customWidth="1"/>
    <col min="2308" max="2308" width="8.84375" style="6" customWidth="1"/>
    <col min="2309" max="2309" width="10.15234375" style="6"/>
    <col min="2310" max="2310" width="13.3046875" style="6" customWidth="1"/>
    <col min="2311" max="2311" width="12.15234375" style="6" customWidth="1"/>
    <col min="2312" max="2313" width="10.15234375" style="6"/>
    <col min="2314" max="2314" width="13.53515625" style="6" customWidth="1"/>
    <col min="2315" max="2561" width="10.15234375" style="6"/>
    <col min="2562" max="2562" width="8.84375" style="6" customWidth="1"/>
    <col min="2563" max="2563" width="8.15234375" style="6" customWidth="1"/>
    <col min="2564" max="2564" width="8.84375" style="6" customWidth="1"/>
    <col min="2565" max="2565" width="10.15234375" style="6"/>
    <col min="2566" max="2566" width="13.3046875" style="6" customWidth="1"/>
    <col min="2567" max="2567" width="12.15234375" style="6" customWidth="1"/>
    <col min="2568" max="2569" width="10.15234375" style="6"/>
    <col min="2570" max="2570" width="13.53515625" style="6" customWidth="1"/>
    <col min="2571" max="2817" width="10.15234375" style="6"/>
    <col min="2818" max="2818" width="8.84375" style="6" customWidth="1"/>
    <col min="2819" max="2819" width="8.15234375" style="6" customWidth="1"/>
    <col min="2820" max="2820" width="8.84375" style="6" customWidth="1"/>
    <col min="2821" max="2821" width="10.15234375" style="6"/>
    <col min="2822" max="2822" width="13.3046875" style="6" customWidth="1"/>
    <col min="2823" max="2823" width="12.15234375" style="6" customWidth="1"/>
    <col min="2824" max="2825" width="10.15234375" style="6"/>
    <col min="2826" max="2826" width="13.53515625" style="6" customWidth="1"/>
    <col min="2827" max="3073" width="9.15234375" style="6"/>
    <col min="3074" max="3074" width="8.84375" style="6" customWidth="1"/>
    <col min="3075" max="3075" width="8.15234375" style="6" customWidth="1"/>
    <col min="3076" max="3076" width="8.84375" style="6" customWidth="1"/>
    <col min="3077" max="3077" width="10.15234375" style="6"/>
    <col min="3078" max="3078" width="13.3046875" style="6" customWidth="1"/>
    <col min="3079" max="3079" width="12.15234375" style="6" customWidth="1"/>
    <col min="3080" max="3081" width="10.15234375" style="6"/>
    <col min="3082" max="3082" width="13.53515625" style="6" customWidth="1"/>
    <col min="3083" max="3329" width="10.15234375" style="6"/>
    <col min="3330" max="3330" width="8.84375" style="6" customWidth="1"/>
    <col min="3331" max="3331" width="8.15234375" style="6" customWidth="1"/>
    <col min="3332" max="3332" width="8.84375" style="6" customWidth="1"/>
    <col min="3333" max="3333" width="10.15234375" style="6"/>
    <col min="3334" max="3334" width="13.3046875" style="6" customWidth="1"/>
    <col min="3335" max="3335" width="12.15234375" style="6" customWidth="1"/>
    <col min="3336" max="3337" width="10.15234375" style="6"/>
    <col min="3338" max="3338" width="13.53515625" style="6" customWidth="1"/>
    <col min="3339" max="3585" width="10.15234375" style="6"/>
    <col min="3586" max="3586" width="8.84375" style="6" customWidth="1"/>
    <col min="3587" max="3587" width="8.15234375" style="6" customWidth="1"/>
    <col min="3588" max="3588" width="8.84375" style="6" customWidth="1"/>
    <col min="3589" max="3589" width="10.15234375" style="6"/>
    <col min="3590" max="3590" width="13.3046875" style="6" customWidth="1"/>
    <col min="3591" max="3591" width="12.15234375" style="6" customWidth="1"/>
    <col min="3592" max="3593" width="10.15234375" style="6"/>
    <col min="3594" max="3594" width="13.53515625" style="6" customWidth="1"/>
    <col min="3595" max="3841" width="10.15234375" style="6"/>
    <col min="3842" max="3842" width="8.84375" style="6" customWidth="1"/>
    <col min="3843" max="3843" width="8.15234375" style="6" customWidth="1"/>
    <col min="3844" max="3844" width="8.84375" style="6" customWidth="1"/>
    <col min="3845" max="3845" width="10.15234375" style="6"/>
    <col min="3846" max="3846" width="13.3046875" style="6" customWidth="1"/>
    <col min="3847" max="3847" width="12.15234375" style="6" customWidth="1"/>
    <col min="3848" max="3849" width="10.15234375" style="6"/>
    <col min="3850" max="3850" width="13.53515625" style="6" customWidth="1"/>
    <col min="3851" max="4097" width="9.15234375" style="6"/>
    <col min="4098" max="4098" width="8.84375" style="6" customWidth="1"/>
    <col min="4099" max="4099" width="8.15234375" style="6" customWidth="1"/>
    <col min="4100" max="4100" width="8.84375" style="6" customWidth="1"/>
    <col min="4101" max="4101" width="10.15234375" style="6"/>
    <col min="4102" max="4102" width="13.3046875" style="6" customWidth="1"/>
    <col min="4103" max="4103" width="12.15234375" style="6" customWidth="1"/>
    <col min="4104" max="4105" width="10.15234375" style="6"/>
    <col min="4106" max="4106" width="13.53515625" style="6" customWidth="1"/>
    <col min="4107" max="4353" width="10.15234375" style="6"/>
    <col min="4354" max="4354" width="8.84375" style="6" customWidth="1"/>
    <col min="4355" max="4355" width="8.15234375" style="6" customWidth="1"/>
    <col min="4356" max="4356" width="8.84375" style="6" customWidth="1"/>
    <col min="4357" max="4357" width="10.15234375" style="6"/>
    <col min="4358" max="4358" width="13.3046875" style="6" customWidth="1"/>
    <col min="4359" max="4359" width="12.15234375" style="6" customWidth="1"/>
    <col min="4360" max="4361" width="10.15234375" style="6"/>
    <col min="4362" max="4362" width="13.53515625" style="6" customWidth="1"/>
    <col min="4363" max="4609" width="10.15234375" style="6"/>
    <col min="4610" max="4610" width="8.84375" style="6" customWidth="1"/>
    <col min="4611" max="4611" width="8.15234375" style="6" customWidth="1"/>
    <col min="4612" max="4612" width="8.84375" style="6" customWidth="1"/>
    <col min="4613" max="4613" width="10.15234375" style="6"/>
    <col min="4614" max="4614" width="13.3046875" style="6" customWidth="1"/>
    <col min="4615" max="4615" width="12.15234375" style="6" customWidth="1"/>
    <col min="4616" max="4617" width="10.15234375" style="6"/>
    <col min="4618" max="4618" width="13.53515625" style="6" customWidth="1"/>
    <col min="4619" max="4865" width="10.15234375" style="6"/>
    <col min="4866" max="4866" width="8.84375" style="6" customWidth="1"/>
    <col min="4867" max="4867" width="8.15234375" style="6" customWidth="1"/>
    <col min="4868" max="4868" width="8.84375" style="6" customWidth="1"/>
    <col min="4869" max="4869" width="10.15234375" style="6"/>
    <col min="4870" max="4870" width="13.3046875" style="6" customWidth="1"/>
    <col min="4871" max="4871" width="12.15234375" style="6" customWidth="1"/>
    <col min="4872" max="4873" width="10.15234375" style="6"/>
    <col min="4874" max="4874" width="13.53515625" style="6" customWidth="1"/>
    <col min="4875" max="5121" width="9.15234375" style="6"/>
    <col min="5122" max="5122" width="8.84375" style="6" customWidth="1"/>
    <col min="5123" max="5123" width="8.15234375" style="6" customWidth="1"/>
    <col min="5124" max="5124" width="8.84375" style="6" customWidth="1"/>
    <col min="5125" max="5125" width="10.15234375" style="6"/>
    <col min="5126" max="5126" width="13.3046875" style="6" customWidth="1"/>
    <col min="5127" max="5127" width="12.15234375" style="6" customWidth="1"/>
    <col min="5128" max="5129" width="10.15234375" style="6"/>
    <col min="5130" max="5130" width="13.53515625" style="6" customWidth="1"/>
    <col min="5131" max="5377" width="10.15234375" style="6"/>
    <col min="5378" max="5378" width="8.84375" style="6" customWidth="1"/>
    <col min="5379" max="5379" width="8.15234375" style="6" customWidth="1"/>
    <col min="5380" max="5380" width="8.84375" style="6" customWidth="1"/>
    <col min="5381" max="5381" width="10.15234375" style="6"/>
    <col min="5382" max="5382" width="13.3046875" style="6" customWidth="1"/>
    <col min="5383" max="5383" width="12.15234375" style="6" customWidth="1"/>
    <col min="5384" max="5385" width="10.15234375" style="6"/>
    <col min="5386" max="5386" width="13.53515625" style="6" customWidth="1"/>
    <col min="5387" max="5633" width="10.15234375" style="6"/>
    <col min="5634" max="5634" width="8.84375" style="6" customWidth="1"/>
    <col min="5635" max="5635" width="8.15234375" style="6" customWidth="1"/>
    <col min="5636" max="5636" width="8.84375" style="6" customWidth="1"/>
    <col min="5637" max="5637" width="10.15234375" style="6"/>
    <col min="5638" max="5638" width="13.3046875" style="6" customWidth="1"/>
    <col min="5639" max="5639" width="12.15234375" style="6" customWidth="1"/>
    <col min="5640" max="5641" width="10.15234375" style="6"/>
    <col min="5642" max="5642" width="13.53515625" style="6" customWidth="1"/>
    <col min="5643" max="5889" width="10.15234375" style="6"/>
    <col min="5890" max="5890" width="8.84375" style="6" customWidth="1"/>
    <col min="5891" max="5891" width="8.15234375" style="6" customWidth="1"/>
    <col min="5892" max="5892" width="8.84375" style="6" customWidth="1"/>
    <col min="5893" max="5893" width="10.15234375" style="6"/>
    <col min="5894" max="5894" width="13.3046875" style="6" customWidth="1"/>
    <col min="5895" max="5895" width="12.15234375" style="6" customWidth="1"/>
    <col min="5896" max="5897" width="10.15234375" style="6"/>
    <col min="5898" max="5898" width="13.53515625" style="6" customWidth="1"/>
    <col min="5899" max="6145" width="9.15234375" style="6"/>
    <col min="6146" max="6146" width="8.84375" style="6" customWidth="1"/>
    <col min="6147" max="6147" width="8.15234375" style="6" customWidth="1"/>
    <col min="6148" max="6148" width="8.84375" style="6" customWidth="1"/>
    <col min="6149" max="6149" width="10.15234375" style="6"/>
    <col min="6150" max="6150" width="13.3046875" style="6" customWidth="1"/>
    <col min="6151" max="6151" width="12.15234375" style="6" customWidth="1"/>
    <col min="6152" max="6153" width="10.15234375" style="6"/>
    <col min="6154" max="6154" width="13.53515625" style="6" customWidth="1"/>
    <col min="6155" max="6401" width="10.15234375" style="6"/>
    <col min="6402" max="6402" width="8.84375" style="6" customWidth="1"/>
    <col min="6403" max="6403" width="8.15234375" style="6" customWidth="1"/>
    <col min="6404" max="6404" width="8.84375" style="6" customWidth="1"/>
    <col min="6405" max="6405" width="10.15234375" style="6"/>
    <col min="6406" max="6406" width="13.3046875" style="6" customWidth="1"/>
    <col min="6407" max="6407" width="12.15234375" style="6" customWidth="1"/>
    <col min="6408" max="6409" width="10.15234375" style="6"/>
    <col min="6410" max="6410" width="13.53515625" style="6" customWidth="1"/>
    <col min="6411" max="6657" width="10.15234375" style="6"/>
    <col min="6658" max="6658" width="8.84375" style="6" customWidth="1"/>
    <col min="6659" max="6659" width="8.15234375" style="6" customWidth="1"/>
    <col min="6660" max="6660" width="8.84375" style="6" customWidth="1"/>
    <col min="6661" max="6661" width="10.15234375" style="6"/>
    <col min="6662" max="6662" width="13.3046875" style="6" customWidth="1"/>
    <col min="6663" max="6663" width="12.15234375" style="6" customWidth="1"/>
    <col min="6664" max="6665" width="10.15234375" style="6"/>
    <col min="6666" max="6666" width="13.53515625" style="6" customWidth="1"/>
    <col min="6667" max="6913" width="10.15234375" style="6"/>
    <col min="6914" max="6914" width="8.84375" style="6" customWidth="1"/>
    <col min="6915" max="6915" width="8.15234375" style="6" customWidth="1"/>
    <col min="6916" max="6916" width="8.84375" style="6" customWidth="1"/>
    <col min="6917" max="6917" width="10.15234375" style="6"/>
    <col min="6918" max="6918" width="13.3046875" style="6" customWidth="1"/>
    <col min="6919" max="6919" width="12.15234375" style="6" customWidth="1"/>
    <col min="6920" max="6921" width="10.15234375" style="6"/>
    <col min="6922" max="6922" width="13.53515625" style="6" customWidth="1"/>
    <col min="6923" max="7169" width="9.15234375" style="6"/>
    <col min="7170" max="7170" width="8.84375" style="6" customWidth="1"/>
    <col min="7171" max="7171" width="8.15234375" style="6" customWidth="1"/>
    <col min="7172" max="7172" width="8.84375" style="6" customWidth="1"/>
    <col min="7173" max="7173" width="10.15234375" style="6"/>
    <col min="7174" max="7174" width="13.3046875" style="6" customWidth="1"/>
    <col min="7175" max="7175" width="12.15234375" style="6" customWidth="1"/>
    <col min="7176" max="7177" width="10.15234375" style="6"/>
    <col min="7178" max="7178" width="13.53515625" style="6" customWidth="1"/>
    <col min="7179" max="7425" width="10.15234375" style="6"/>
    <col min="7426" max="7426" width="8.84375" style="6" customWidth="1"/>
    <col min="7427" max="7427" width="8.15234375" style="6" customWidth="1"/>
    <col min="7428" max="7428" width="8.84375" style="6" customWidth="1"/>
    <col min="7429" max="7429" width="10.15234375" style="6"/>
    <col min="7430" max="7430" width="13.3046875" style="6" customWidth="1"/>
    <col min="7431" max="7431" width="12.15234375" style="6" customWidth="1"/>
    <col min="7432" max="7433" width="10.15234375" style="6"/>
    <col min="7434" max="7434" width="13.53515625" style="6" customWidth="1"/>
    <col min="7435" max="7681" width="10.15234375" style="6"/>
    <col min="7682" max="7682" width="8.84375" style="6" customWidth="1"/>
    <col min="7683" max="7683" width="8.15234375" style="6" customWidth="1"/>
    <col min="7684" max="7684" width="8.84375" style="6" customWidth="1"/>
    <col min="7685" max="7685" width="10.15234375" style="6"/>
    <col min="7686" max="7686" width="13.3046875" style="6" customWidth="1"/>
    <col min="7687" max="7687" width="12.15234375" style="6" customWidth="1"/>
    <col min="7688" max="7689" width="10.15234375" style="6"/>
    <col min="7690" max="7690" width="13.53515625" style="6" customWidth="1"/>
    <col min="7691" max="7937" width="10.15234375" style="6"/>
    <col min="7938" max="7938" width="8.84375" style="6" customWidth="1"/>
    <col min="7939" max="7939" width="8.15234375" style="6" customWidth="1"/>
    <col min="7940" max="7940" width="8.84375" style="6" customWidth="1"/>
    <col min="7941" max="7941" width="10.15234375" style="6"/>
    <col min="7942" max="7942" width="13.3046875" style="6" customWidth="1"/>
    <col min="7943" max="7943" width="12.15234375" style="6" customWidth="1"/>
    <col min="7944" max="7945" width="10.15234375" style="6"/>
    <col min="7946" max="7946" width="13.53515625" style="6" customWidth="1"/>
    <col min="7947" max="8193" width="9.15234375" style="6"/>
    <col min="8194" max="8194" width="8.84375" style="6" customWidth="1"/>
    <col min="8195" max="8195" width="8.15234375" style="6" customWidth="1"/>
    <col min="8196" max="8196" width="8.84375" style="6" customWidth="1"/>
    <col min="8197" max="8197" width="10.15234375" style="6"/>
    <col min="8198" max="8198" width="13.3046875" style="6" customWidth="1"/>
    <col min="8199" max="8199" width="12.15234375" style="6" customWidth="1"/>
    <col min="8200" max="8201" width="10.15234375" style="6"/>
    <col min="8202" max="8202" width="13.53515625" style="6" customWidth="1"/>
    <col min="8203" max="8449" width="10.15234375" style="6"/>
    <col min="8450" max="8450" width="8.84375" style="6" customWidth="1"/>
    <col min="8451" max="8451" width="8.15234375" style="6" customWidth="1"/>
    <col min="8452" max="8452" width="8.84375" style="6" customWidth="1"/>
    <col min="8453" max="8453" width="10.15234375" style="6"/>
    <col min="8454" max="8454" width="13.3046875" style="6" customWidth="1"/>
    <col min="8455" max="8455" width="12.15234375" style="6" customWidth="1"/>
    <col min="8456" max="8457" width="10.15234375" style="6"/>
    <col min="8458" max="8458" width="13.53515625" style="6" customWidth="1"/>
    <col min="8459" max="8705" width="10.15234375" style="6"/>
    <col min="8706" max="8706" width="8.84375" style="6" customWidth="1"/>
    <col min="8707" max="8707" width="8.15234375" style="6" customWidth="1"/>
    <col min="8708" max="8708" width="8.84375" style="6" customWidth="1"/>
    <col min="8709" max="8709" width="10.15234375" style="6"/>
    <col min="8710" max="8710" width="13.3046875" style="6" customWidth="1"/>
    <col min="8711" max="8711" width="12.15234375" style="6" customWidth="1"/>
    <col min="8712" max="8713" width="10.15234375" style="6"/>
    <col min="8714" max="8714" width="13.53515625" style="6" customWidth="1"/>
    <col min="8715" max="8961" width="10.15234375" style="6"/>
    <col min="8962" max="8962" width="8.84375" style="6" customWidth="1"/>
    <col min="8963" max="8963" width="8.15234375" style="6" customWidth="1"/>
    <col min="8964" max="8964" width="8.84375" style="6" customWidth="1"/>
    <col min="8965" max="8965" width="10.15234375" style="6"/>
    <col min="8966" max="8966" width="13.3046875" style="6" customWidth="1"/>
    <col min="8967" max="8967" width="12.15234375" style="6" customWidth="1"/>
    <col min="8968" max="8969" width="10.15234375" style="6"/>
    <col min="8970" max="8970" width="13.53515625" style="6" customWidth="1"/>
    <col min="8971" max="9217" width="9.15234375" style="6"/>
    <col min="9218" max="9218" width="8.84375" style="6" customWidth="1"/>
    <col min="9219" max="9219" width="8.15234375" style="6" customWidth="1"/>
    <col min="9220" max="9220" width="8.84375" style="6" customWidth="1"/>
    <col min="9221" max="9221" width="10.15234375" style="6"/>
    <col min="9222" max="9222" width="13.3046875" style="6" customWidth="1"/>
    <col min="9223" max="9223" width="12.15234375" style="6" customWidth="1"/>
    <col min="9224" max="9225" width="10.15234375" style="6"/>
    <col min="9226" max="9226" width="13.53515625" style="6" customWidth="1"/>
    <col min="9227" max="9473" width="10.15234375" style="6"/>
    <col min="9474" max="9474" width="8.84375" style="6" customWidth="1"/>
    <col min="9475" max="9475" width="8.15234375" style="6" customWidth="1"/>
    <col min="9476" max="9476" width="8.84375" style="6" customWidth="1"/>
    <col min="9477" max="9477" width="10.15234375" style="6"/>
    <col min="9478" max="9478" width="13.3046875" style="6" customWidth="1"/>
    <col min="9479" max="9479" width="12.15234375" style="6" customWidth="1"/>
    <col min="9480" max="9481" width="10.15234375" style="6"/>
    <col min="9482" max="9482" width="13.53515625" style="6" customWidth="1"/>
    <col min="9483" max="9729" width="10.15234375" style="6"/>
    <col min="9730" max="9730" width="8.84375" style="6" customWidth="1"/>
    <col min="9731" max="9731" width="8.15234375" style="6" customWidth="1"/>
    <col min="9732" max="9732" width="8.84375" style="6" customWidth="1"/>
    <col min="9733" max="9733" width="10.15234375" style="6"/>
    <col min="9734" max="9734" width="13.3046875" style="6" customWidth="1"/>
    <col min="9735" max="9735" width="12.15234375" style="6" customWidth="1"/>
    <col min="9736" max="9737" width="10.15234375" style="6"/>
    <col min="9738" max="9738" width="13.53515625" style="6" customWidth="1"/>
    <col min="9739" max="9985" width="10.15234375" style="6"/>
    <col min="9986" max="9986" width="8.84375" style="6" customWidth="1"/>
    <col min="9987" max="9987" width="8.15234375" style="6" customWidth="1"/>
    <col min="9988" max="9988" width="8.84375" style="6" customWidth="1"/>
    <col min="9989" max="9989" width="10.15234375" style="6"/>
    <col min="9990" max="9990" width="13.3046875" style="6" customWidth="1"/>
    <col min="9991" max="9991" width="12.15234375" style="6" customWidth="1"/>
    <col min="9992" max="9993" width="10.15234375" style="6"/>
    <col min="9994" max="9994" width="13.53515625" style="6" customWidth="1"/>
    <col min="9995" max="10241" width="9.15234375" style="6"/>
    <col min="10242" max="10242" width="8.84375" style="6" customWidth="1"/>
    <col min="10243" max="10243" width="8.15234375" style="6" customWidth="1"/>
    <col min="10244" max="10244" width="8.84375" style="6" customWidth="1"/>
    <col min="10245" max="10245" width="10.15234375" style="6"/>
    <col min="10246" max="10246" width="13.3046875" style="6" customWidth="1"/>
    <col min="10247" max="10247" width="12.15234375" style="6" customWidth="1"/>
    <col min="10248" max="10249" width="10.15234375" style="6"/>
    <col min="10250" max="10250" width="13.53515625" style="6" customWidth="1"/>
    <col min="10251" max="10497" width="10.15234375" style="6"/>
    <col min="10498" max="10498" width="8.84375" style="6" customWidth="1"/>
    <col min="10499" max="10499" width="8.15234375" style="6" customWidth="1"/>
    <col min="10500" max="10500" width="8.84375" style="6" customWidth="1"/>
    <col min="10501" max="10501" width="10.15234375" style="6"/>
    <col min="10502" max="10502" width="13.3046875" style="6" customWidth="1"/>
    <col min="10503" max="10503" width="12.15234375" style="6" customWidth="1"/>
    <col min="10504" max="10505" width="10.15234375" style="6"/>
    <col min="10506" max="10506" width="13.53515625" style="6" customWidth="1"/>
    <col min="10507" max="10753" width="10.15234375" style="6"/>
    <col min="10754" max="10754" width="8.84375" style="6" customWidth="1"/>
    <col min="10755" max="10755" width="8.15234375" style="6" customWidth="1"/>
    <col min="10756" max="10756" width="8.84375" style="6" customWidth="1"/>
    <col min="10757" max="10757" width="10.15234375" style="6"/>
    <col min="10758" max="10758" width="13.3046875" style="6" customWidth="1"/>
    <col min="10759" max="10759" width="12.15234375" style="6" customWidth="1"/>
    <col min="10760" max="10761" width="10.15234375" style="6"/>
    <col min="10762" max="10762" width="13.53515625" style="6" customWidth="1"/>
    <col min="10763" max="11009" width="10.15234375" style="6"/>
    <col min="11010" max="11010" width="8.84375" style="6" customWidth="1"/>
    <col min="11011" max="11011" width="8.15234375" style="6" customWidth="1"/>
    <col min="11012" max="11012" width="8.84375" style="6" customWidth="1"/>
    <col min="11013" max="11013" width="10.15234375" style="6"/>
    <col min="11014" max="11014" width="13.3046875" style="6" customWidth="1"/>
    <col min="11015" max="11015" width="12.15234375" style="6" customWidth="1"/>
    <col min="11016" max="11017" width="10.15234375" style="6"/>
    <col min="11018" max="11018" width="13.53515625" style="6" customWidth="1"/>
    <col min="11019" max="11265" width="9.15234375" style="6"/>
    <col min="11266" max="11266" width="8.84375" style="6" customWidth="1"/>
    <col min="11267" max="11267" width="8.15234375" style="6" customWidth="1"/>
    <col min="11268" max="11268" width="8.84375" style="6" customWidth="1"/>
    <col min="11269" max="11269" width="10.15234375" style="6"/>
    <col min="11270" max="11270" width="13.3046875" style="6" customWidth="1"/>
    <col min="11271" max="11271" width="12.15234375" style="6" customWidth="1"/>
    <col min="11272" max="11273" width="10.15234375" style="6"/>
    <col min="11274" max="11274" width="13.53515625" style="6" customWidth="1"/>
    <col min="11275" max="11521" width="10.15234375" style="6"/>
    <col min="11522" max="11522" width="8.84375" style="6" customWidth="1"/>
    <col min="11523" max="11523" width="8.15234375" style="6" customWidth="1"/>
    <col min="11524" max="11524" width="8.84375" style="6" customWidth="1"/>
    <col min="11525" max="11525" width="10.15234375" style="6"/>
    <col min="11526" max="11526" width="13.3046875" style="6" customWidth="1"/>
    <col min="11527" max="11527" width="12.15234375" style="6" customWidth="1"/>
    <col min="11528" max="11529" width="10.15234375" style="6"/>
    <col min="11530" max="11530" width="13.53515625" style="6" customWidth="1"/>
    <col min="11531" max="11777" width="10.15234375" style="6"/>
    <col min="11778" max="11778" width="8.84375" style="6" customWidth="1"/>
    <col min="11779" max="11779" width="8.15234375" style="6" customWidth="1"/>
    <col min="11780" max="11780" width="8.84375" style="6" customWidth="1"/>
    <col min="11781" max="11781" width="10.15234375" style="6"/>
    <col min="11782" max="11782" width="13.3046875" style="6" customWidth="1"/>
    <col min="11783" max="11783" width="12.15234375" style="6" customWidth="1"/>
    <col min="11784" max="11785" width="10.15234375" style="6"/>
    <col min="11786" max="11786" width="13.53515625" style="6" customWidth="1"/>
    <col min="11787" max="12033" width="10.15234375" style="6"/>
    <col min="12034" max="12034" width="8.84375" style="6" customWidth="1"/>
    <col min="12035" max="12035" width="8.15234375" style="6" customWidth="1"/>
    <col min="12036" max="12036" width="8.84375" style="6" customWidth="1"/>
    <col min="12037" max="12037" width="10.15234375" style="6"/>
    <col min="12038" max="12038" width="13.3046875" style="6" customWidth="1"/>
    <col min="12039" max="12039" width="12.15234375" style="6" customWidth="1"/>
    <col min="12040" max="12041" width="10.15234375" style="6"/>
    <col min="12042" max="12042" width="13.53515625" style="6" customWidth="1"/>
    <col min="12043" max="12289" width="9.15234375" style="6"/>
    <col min="12290" max="12290" width="8.84375" style="6" customWidth="1"/>
    <col min="12291" max="12291" width="8.15234375" style="6" customWidth="1"/>
    <col min="12292" max="12292" width="8.84375" style="6" customWidth="1"/>
    <col min="12293" max="12293" width="10.15234375" style="6"/>
    <col min="12294" max="12294" width="13.3046875" style="6" customWidth="1"/>
    <col min="12295" max="12295" width="12.15234375" style="6" customWidth="1"/>
    <col min="12296" max="12297" width="10.15234375" style="6"/>
    <col min="12298" max="12298" width="13.53515625" style="6" customWidth="1"/>
    <col min="12299" max="12545" width="10.15234375" style="6"/>
    <col min="12546" max="12546" width="8.84375" style="6" customWidth="1"/>
    <col min="12547" max="12547" width="8.15234375" style="6" customWidth="1"/>
    <col min="12548" max="12548" width="8.84375" style="6" customWidth="1"/>
    <col min="12549" max="12549" width="10.15234375" style="6"/>
    <col min="12550" max="12550" width="13.3046875" style="6" customWidth="1"/>
    <col min="12551" max="12551" width="12.15234375" style="6" customWidth="1"/>
    <col min="12552" max="12553" width="10.15234375" style="6"/>
    <col min="12554" max="12554" width="13.53515625" style="6" customWidth="1"/>
    <col min="12555" max="12801" width="10.15234375" style="6"/>
    <col min="12802" max="12802" width="8.84375" style="6" customWidth="1"/>
    <col min="12803" max="12803" width="8.15234375" style="6" customWidth="1"/>
    <col min="12804" max="12804" width="8.84375" style="6" customWidth="1"/>
    <col min="12805" max="12805" width="10.15234375" style="6"/>
    <col min="12806" max="12806" width="13.3046875" style="6" customWidth="1"/>
    <col min="12807" max="12807" width="12.15234375" style="6" customWidth="1"/>
    <col min="12808" max="12809" width="10.15234375" style="6"/>
    <col min="12810" max="12810" width="13.53515625" style="6" customWidth="1"/>
    <col min="12811" max="13057" width="10.15234375" style="6"/>
    <col min="13058" max="13058" width="8.84375" style="6" customWidth="1"/>
    <col min="13059" max="13059" width="8.15234375" style="6" customWidth="1"/>
    <col min="13060" max="13060" width="8.84375" style="6" customWidth="1"/>
    <col min="13061" max="13061" width="10.15234375" style="6"/>
    <col min="13062" max="13062" width="13.3046875" style="6" customWidth="1"/>
    <col min="13063" max="13063" width="12.15234375" style="6" customWidth="1"/>
    <col min="13064" max="13065" width="10.15234375" style="6"/>
    <col min="13066" max="13066" width="13.53515625" style="6" customWidth="1"/>
    <col min="13067" max="13313" width="9.15234375" style="6"/>
    <col min="13314" max="13314" width="8.84375" style="6" customWidth="1"/>
    <col min="13315" max="13315" width="8.15234375" style="6" customWidth="1"/>
    <col min="13316" max="13316" width="8.84375" style="6" customWidth="1"/>
    <col min="13317" max="13317" width="10.15234375" style="6"/>
    <col min="13318" max="13318" width="13.3046875" style="6" customWidth="1"/>
    <col min="13319" max="13319" width="12.15234375" style="6" customWidth="1"/>
    <col min="13320" max="13321" width="10.15234375" style="6"/>
    <col min="13322" max="13322" width="13.53515625" style="6" customWidth="1"/>
    <col min="13323" max="13569" width="10.15234375" style="6"/>
    <col min="13570" max="13570" width="8.84375" style="6" customWidth="1"/>
    <col min="13571" max="13571" width="8.15234375" style="6" customWidth="1"/>
    <col min="13572" max="13572" width="8.84375" style="6" customWidth="1"/>
    <col min="13573" max="13573" width="10.15234375" style="6"/>
    <col min="13574" max="13574" width="13.3046875" style="6" customWidth="1"/>
    <col min="13575" max="13575" width="12.15234375" style="6" customWidth="1"/>
    <col min="13576" max="13577" width="10.15234375" style="6"/>
    <col min="13578" max="13578" width="13.53515625" style="6" customWidth="1"/>
    <col min="13579" max="13825" width="10.15234375" style="6"/>
    <col min="13826" max="13826" width="8.84375" style="6" customWidth="1"/>
    <col min="13827" max="13827" width="8.15234375" style="6" customWidth="1"/>
    <col min="13828" max="13828" width="8.84375" style="6" customWidth="1"/>
    <col min="13829" max="13829" width="10.15234375" style="6"/>
    <col min="13830" max="13830" width="13.3046875" style="6" customWidth="1"/>
    <col min="13831" max="13831" width="12.15234375" style="6" customWidth="1"/>
    <col min="13832" max="13833" width="10.15234375" style="6"/>
    <col min="13834" max="13834" width="13.53515625" style="6" customWidth="1"/>
    <col min="13835" max="14081" width="10.15234375" style="6"/>
    <col min="14082" max="14082" width="8.84375" style="6" customWidth="1"/>
    <col min="14083" max="14083" width="8.15234375" style="6" customWidth="1"/>
    <col min="14084" max="14084" width="8.84375" style="6" customWidth="1"/>
    <col min="14085" max="14085" width="10.15234375" style="6"/>
    <col min="14086" max="14086" width="13.3046875" style="6" customWidth="1"/>
    <col min="14087" max="14087" width="12.15234375" style="6" customWidth="1"/>
    <col min="14088" max="14089" width="10.15234375" style="6"/>
    <col min="14090" max="14090" width="13.53515625" style="6" customWidth="1"/>
    <col min="14091" max="14337" width="9.15234375" style="6"/>
    <col min="14338" max="14338" width="8.84375" style="6" customWidth="1"/>
    <col min="14339" max="14339" width="8.15234375" style="6" customWidth="1"/>
    <col min="14340" max="14340" width="8.84375" style="6" customWidth="1"/>
    <col min="14341" max="14341" width="10.15234375" style="6"/>
    <col min="14342" max="14342" width="13.3046875" style="6" customWidth="1"/>
    <col min="14343" max="14343" width="12.15234375" style="6" customWidth="1"/>
    <col min="14344" max="14345" width="10.15234375" style="6"/>
    <col min="14346" max="14346" width="13.53515625" style="6" customWidth="1"/>
    <col min="14347" max="14593" width="10.15234375" style="6"/>
    <col min="14594" max="14594" width="8.84375" style="6" customWidth="1"/>
    <col min="14595" max="14595" width="8.15234375" style="6" customWidth="1"/>
    <col min="14596" max="14596" width="8.84375" style="6" customWidth="1"/>
    <col min="14597" max="14597" width="10.15234375" style="6"/>
    <col min="14598" max="14598" width="13.3046875" style="6" customWidth="1"/>
    <col min="14599" max="14599" width="12.15234375" style="6" customWidth="1"/>
    <col min="14600" max="14601" width="10.15234375" style="6"/>
    <col min="14602" max="14602" width="13.53515625" style="6" customWidth="1"/>
    <col min="14603" max="14849" width="10.15234375" style="6"/>
    <col min="14850" max="14850" width="8.84375" style="6" customWidth="1"/>
    <col min="14851" max="14851" width="8.15234375" style="6" customWidth="1"/>
    <col min="14852" max="14852" width="8.84375" style="6" customWidth="1"/>
    <col min="14853" max="14853" width="10.15234375" style="6"/>
    <col min="14854" max="14854" width="13.3046875" style="6" customWidth="1"/>
    <col min="14855" max="14855" width="12.15234375" style="6" customWidth="1"/>
    <col min="14856" max="14857" width="10.15234375" style="6"/>
    <col min="14858" max="14858" width="13.53515625" style="6" customWidth="1"/>
    <col min="14859" max="15105" width="10.15234375" style="6"/>
    <col min="15106" max="15106" width="8.84375" style="6" customWidth="1"/>
    <col min="15107" max="15107" width="8.15234375" style="6" customWidth="1"/>
    <col min="15108" max="15108" width="8.84375" style="6" customWidth="1"/>
    <col min="15109" max="15109" width="10.15234375" style="6"/>
    <col min="15110" max="15110" width="13.3046875" style="6" customWidth="1"/>
    <col min="15111" max="15111" width="12.15234375" style="6" customWidth="1"/>
    <col min="15112" max="15113" width="10.15234375" style="6"/>
    <col min="15114" max="15114" width="13.53515625" style="6" customWidth="1"/>
    <col min="15115" max="15361" width="9.15234375" style="6"/>
    <col min="15362" max="15362" width="8.84375" style="6" customWidth="1"/>
    <col min="15363" max="15363" width="8.15234375" style="6" customWidth="1"/>
    <col min="15364" max="15364" width="8.84375" style="6" customWidth="1"/>
    <col min="15365" max="15365" width="10.15234375" style="6"/>
    <col min="15366" max="15366" width="13.3046875" style="6" customWidth="1"/>
    <col min="15367" max="15367" width="12.15234375" style="6" customWidth="1"/>
    <col min="15368" max="15369" width="10.15234375" style="6"/>
    <col min="15370" max="15370" width="13.53515625" style="6" customWidth="1"/>
    <col min="15371" max="15617" width="10.15234375" style="6"/>
    <col min="15618" max="15618" width="8.84375" style="6" customWidth="1"/>
    <col min="15619" max="15619" width="8.15234375" style="6" customWidth="1"/>
    <col min="15620" max="15620" width="8.84375" style="6" customWidth="1"/>
    <col min="15621" max="15621" width="10.15234375" style="6"/>
    <col min="15622" max="15622" width="13.3046875" style="6" customWidth="1"/>
    <col min="15623" max="15623" width="12.15234375" style="6" customWidth="1"/>
    <col min="15624" max="15625" width="10.15234375" style="6"/>
    <col min="15626" max="15626" width="13.53515625" style="6" customWidth="1"/>
    <col min="15627" max="15873" width="10.15234375" style="6"/>
    <col min="15874" max="15874" width="8.84375" style="6" customWidth="1"/>
    <col min="15875" max="15875" width="8.15234375" style="6" customWidth="1"/>
    <col min="15876" max="15876" width="8.84375" style="6" customWidth="1"/>
    <col min="15877" max="15877" width="10.15234375" style="6"/>
    <col min="15878" max="15878" width="13.3046875" style="6" customWidth="1"/>
    <col min="15879" max="15879" width="12.15234375" style="6" customWidth="1"/>
    <col min="15880" max="15881" width="10.15234375" style="6"/>
    <col min="15882" max="15882" width="13.53515625" style="6" customWidth="1"/>
    <col min="15883" max="16129" width="10.15234375" style="6"/>
    <col min="16130" max="16130" width="8.84375" style="6" customWidth="1"/>
    <col min="16131" max="16131" width="8.15234375" style="6" customWidth="1"/>
    <col min="16132" max="16132" width="8.84375" style="6" customWidth="1"/>
    <col min="16133" max="16133" width="10.15234375" style="6"/>
    <col min="16134" max="16134" width="13.3046875" style="6" customWidth="1"/>
    <col min="16135" max="16135" width="12.15234375" style="6" customWidth="1"/>
    <col min="16136" max="16137" width="10.15234375" style="6"/>
    <col min="16138" max="16138" width="13.53515625" style="6" customWidth="1"/>
    <col min="16139" max="16382" width="10.15234375" style="6"/>
    <col min="16383" max="16384" width="10.15234375" style="6" customWidth="1"/>
  </cols>
  <sheetData>
    <row r="2" spans="2:15" x14ac:dyDescent="0.45">
      <c r="B2" s="1" t="s">
        <v>354</v>
      </c>
      <c r="C2" s="2"/>
      <c r="D2" s="2"/>
      <c r="E2" s="2"/>
      <c r="F2" s="2"/>
      <c r="G2" s="2"/>
      <c r="H2" s="2"/>
      <c r="I2" s="2"/>
      <c r="J2" s="2"/>
      <c r="K2" s="2"/>
      <c r="L2" s="2"/>
      <c r="M2" s="2"/>
    </row>
    <row r="3" spans="2:15" ht="16.3" thickBot="1" x14ac:dyDescent="0.5">
      <c r="B3" s="1"/>
      <c r="C3" s="2"/>
      <c r="D3" s="2"/>
      <c r="E3" s="2"/>
      <c r="F3" s="2"/>
      <c r="G3" s="2"/>
      <c r="H3" s="2"/>
      <c r="I3" s="2"/>
      <c r="J3" s="2"/>
      <c r="K3" s="2"/>
      <c r="L3" s="2"/>
      <c r="M3" s="2"/>
    </row>
    <row r="4" spans="2:15" ht="15.75" customHeight="1" thickBot="1" x14ac:dyDescent="0.5">
      <c r="B4" s="208" t="s">
        <v>348</v>
      </c>
      <c r="C4" s="208"/>
      <c r="D4" s="208" t="s">
        <v>355</v>
      </c>
      <c r="E4" s="208"/>
      <c r="F4" s="208"/>
      <c r="G4" s="208" t="s">
        <v>356</v>
      </c>
      <c r="H4" s="208"/>
      <c r="I4" s="208"/>
      <c r="J4" s="208"/>
      <c r="K4" s="208" t="s">
        <v>357</v>
      </c>
      <c r="L4" s="208"/>
      <c r="M4" s="208"/>
      <c r="N4" s="208"/>
      <c r="O4" s="208"/>
    </row>
    <row r="5" spans="2:15" ht="15.75" customHeight="1" thickBot="1" x14ac:dyDescent="0.5">
      <c r="B5" s="208"/>
      <c r="C5" s="208"/>
      <c r="D5" s="208"/>
      <c r="E5" s="208"/>
      <c r="F5" s="208"/>
      <c r="G5" s="208"/>
      <c r="H5" s="208"/>
      <c r="I5" s="208"/>
      <c r="J5" s="208"/>
      <c r="K5" s="208"/>
      <c r="L5" s="208"/>
      <c r="M5" s="208"/>
      <c r="N5" s="208"/>
      <c r="O5" s="208"/>
    </row>
    <row r="6" spans="2:15" ht="31.5" customHeight="1" thickBot="1" x14ac:dyDescent="0.5">
      <c r="B6" s="212" t="s">
        <v>358</v>
      </c>
      <c r="C6" s="212"/>
      <c r="D6" s="211" t="s">
        <v>359</v>
      </c>
      <c r="E6" s="211" t="s">
        <v>360</v>
      </c>
      <c r="F6" s="211" t="s">
        <v>361</v>
      </c>
      <c r="G6" s="211" t="s">
        <v>362</v>
      </c>
      <c r="H6" s="211"/>
      <c r="I6" s="211" t="s">
        <v>363</v>
      </c>
      <c r="J6" s="211" t="s">
        <v>364</v>
      </c>
      <c r="K6" s="211" t="s">
        <v>365</v>
      </c>
      <c r="L6" s="211" t="s">
        <v>366</v>
      </c>
      <c r="M6" s="211" t="s">
        <v>367</v>
      </c>
      <c r="N6" s="211" t="s">
        <v>368</v>
      </c>
      <c r="O6" s="211" t="s">
        <v>369</v>
      </c>
    </row>
    <row r="7" spans="2:15" ht="32.15" thickBot="1" x14ac:dyDescent="0.5">
      <c r="B7" s="212"/>
      <c r="C7" s="212"/>
      <c r="D7" s="211"/>
      <c r="E7" s="211"/>
      <c r="F7" s="211"/>
      <c r="G7" s="41" t="s">
        <v>370</v>
      </c>
      <c r="H7" s="41" t="s">
        <v>371</v>
      </c>
      <c r="I7" s="211"/>
      <c r="J7" s="211"/>
      <c r="K7" s="211"/>
      <c r="L7" s="211"/>
      <c r="M7" s="211"/>
      <c r="N7" s="211"/>
      <c r="O7" s="211"/>
    </row>
    <row r="8" spans="2:15" ht="17.149999999999999" customHeight="1" thickBot="1" x14ac:dyDescent="0.5">
      <c r="B8" s="190" t="s">
        <v>372</v>
      </c>
      <c r="C8" s="210"/>
      <c r="D8" s="40" t="s">
        <v>36</v>
      </c>
      <c r="E8" s="35">
        <v>1</v>
      </c>
      <c r="F8" s="40"/>
      <c r="G8" s="28"/>
      <c r="H8" s="28"/>
      <c r="I8" s="16"/>
      <c r="J8" s="29">
        <f>SUM(G8:I8)</f>
        <v>0</v>
      </c>
      <c r="K8" s="16"/>
      <c r="L8" s="16"/>
      <c r="M8" s="16"/>
      <c r="N8" s="31"/>
      <c r="O8" s="29">
        <f>SUM(K8:N8)</f>
        <v>0</v>
      </c>
    </row>
    <row r="9" spans="2:15" ht="16.3" thickBot="1" x14ac:dyDescent="0.5">
      <c r="B9" s="190" t="s">
        <v>373</v>
      </c>
      <c r="C9" s="210"/>
      <c r="D9" s="40" t="s">
        <v>37</v>
      </c>
      <c r="E9" s="35">
        <v>1</v>
      </c>
      <c r="F9" s="40"/>
      <c r="G9" s="28"/>
      <c r="H9" s="28"/>
      <c r="I9" s="16"/>
      <c r="J9" s="29">
        <f t="shared" ref="J9:J11" si="0">SUM(G9:I9)</f>
        <v>0</v>
      </c>
      <c r="K9" s="16"/>
      <c r="L9" s="16"/>
      <c r="M9" s="16"/>
      <c r="N9" s="31"/>
      <c r="O9" s="29">
        <f t="shared" ref="O9:O13" si="1">SUM(K9:N9)</f>
        <v>0</v>
      </c>
    </row>
    <row r="10" spans="2:15" ht="16.3" thickBot="1" x14ac:dyDescent="0.5">
      <c r="B10" s="190" t="s">
        <v>373</v>
      </c>
      <c r="C10" s="210"/>
      <c r="D10" s="40" t="s">
        <v>38</v>
      </c>
      <c r="E10" s="35">
        <v>1</v>
      </c>
      <c r="F10" s="40"/>
      <c r="G10" s="28"/>
      <c r="H10" s="28"/>
      <c r="I10" s="16"/>
      <c r="J10" s="29">
        <f t="shared" si="0"/>
        <v>0</v>
      </c>
      <c r="K10" s="16"/>
      <c r="L10" s="16"/>
      <c r="M10" s="16"/>
      <c r="N10" s="31"/>
      <c r="O10" s="29">
        <f t="shared" si="1"/>
        <v>0</v>
      </c>
    </row>
    <row r="11" spans="2:15" ht="16.3" thickBot="1" x14ac:dyDescent="0.5">
      <c r="B11" s="190" t="s">
        <v>373</v>
      </c>
      <c r="C11" s="210"/>
      <c r="D11" s="40" t="s">
        <v>39</v>
      </c>
      <c r="E11" s="35">
        <v>1</v>
      </c>
      <c r="F11" s="40"/>
      <c r="G11" s="28"/>
      <c r="H11" s="28"/>
      <c r="I11" s="16"/>
      <c r="J11" s="29">
        <f t="shared" si="0"/>
        <v>0</v>
      </c>
      <c r="K11" s="16"/>
      <c r="L11" s="16"/>
      <c r="M11" s="16"/>
      <c r="N11" s="31"/>
      <c r="O11" s="29">
        <f t="shared" si="1"/>
        <v>0</v>
      </c>
    </row>
    <row r="12" spans="2:15" ht="16.3" thickBot="1" x14ac:dyDescent="0.5">
      <c r="B12" s="190" t="s">
        <v>373</v>
      </c>
      <c r="C12" s="210"/>
      <c r="D12" s="40" t="s">
        <v>40</v>
      </c>
      <c r="E12" s="35">
        <v>1</v>
      </c>
      <c r="F12" s="40"/>
      <c r="G12" s="28"/>
      <c r="H12" s="28"/>
      <c r="I12" s="16"/>
      <c r="J12" s="29">
        <f>SUM(G12:I12)</f>
        <v>0</v>
      </c>
      <c r="K12" s="16"/>
      <c r="L12" s="16"/>
      <c r="M12" s="16"/>
      <c r="N12" s="31"/>
      <c r="O12" s="29">
        <f t="shared" si="1"/>
        <v>0</v>
      </c>
    </row>
    <row r="13" spans="2:15" ht="16.3" thickBot="1" x14ac:dyDescent="0.5">
      <c r="B13" s="190" t="str">
        <f xml:space="preserve"> _xlfn.CONCAT(B12, " Total")</f>
        <v>Example Program #1 Total</v>
      </c>
      <c r="C13" s="190"/>
      <c r="D13" s="12"/>
      <c r="E13" s="12"/>
      <c r="F13" s="14"/>
      <c r="G13" s="17">
        <f>SUM(G8:G12)</f>
        <v>0</v>
      </c>
      <c r="H13" s="17">
        <f t="shared" ref="H13" si="2">SUM(H8:H12)</f>
        <v>0</v>
      </c>
      <c r="I13" s="17">
        <f t="shared" ref="I13" si="3">SUM(I8:I12)</f>
        <v>0</v>
      </c>
      <c r="J13" s="29">
        <f>SUM(G13:I13)</f>
        <v>0</v>
      </c>
      <c r="K13" s="17">
        <f>SUM(K8:K12)</f>
        <v>0</v>
      </c>
      <c r="L13" s="17">
        <f t="shared" ref="L13:N13" si="4">SUM(L8:L12)</f>
        <v>0</v>
      </c>
      <c r="M13" s="17">
        <f t="shared" si="4"/>
        <v>0</v>
      </c>
      <c r="N13" s="17">
        <f t="shared" si="4"/>
        <v>0</v>
      </c>
      <c r="O13" s="29">
        <f t="shared" si="1"/>
        <v>0</v>
      </c>
    </row>
    <row r="14" spans="2:15" ht="16.3" thickBot="1" x14ac:dyDescent="0.5">
      <c r="B14" s="190" t="s">
        <v>374</v>
      </c>
      <c r="C14" s="210"/>
      <c r="D14" s="40" t="s">
        <v>36</v>
      </c>
      <c r="E14" s="35">
        <v>1</v>
      </c>
      <c r="F14" s="40"/>
      <c r="G14" s="28"/>
      <c r="H14" s="28"/>
      <c r="I14" s="16"/>
      <c r="J14" s="29">
        <f>SUM(G14:I14)</f>
        <v>0</v>
      </c>
      <c r="K14" s="16"/>
      <c r="L14" s="16"/>
      <c r="M14" s="16"/>
      <c r="N14" s="31"/>
      <c r="O14" s="29">
        <f>SUM(K14:N14)</f>
        <v>0</v>
      </c>
    </row>
    <row r="15" spans="2:15" ht="16.3" thickBot="1" x14ac:dyDescent="0.5">
      <c r="B15" s="190" t="s">
        <v>374</v>
      </c>
      <c r="C15" s="210"/>
      <c r="D15" s="40" t="s">
        <v>37</v>
      </c>
      <c r="E15" s="35">
        <v>1</v>
      </c>
      <c r="F15" s="40"/>
      <c r="G15" s="28"/>
      <c r="H15" s="28"/>
      <c r="I15" s="16"/>
      <c r="J15" s="29">
        <f t="shared" ref="J15:J19" si="5">SUM(G15:I15)</f>
        <v>0</v>
      </c>
      <c r="K15" s="16"/>
      <c r="L15" s="16"/>
      <c r="M15" s="16"/>
      <c r="N15" s="31"/>
      <c r="O15" s="29">
        <f t="shared" ref="O15:O19" si="6">SUM(K15:N15)</f>
        <v>0</v>
      </c>
    </row>
    <row r="16" spans="2:15" ht="16.3" thickBot="1" x14ac:dyDescent="0.5">
      <c r="B16" s="190" t="s">
        <v>374</v>
      </c>
      <c r="C16" s="210"/>
      <c r="D16" s="40" t="s">
        <v>38</v>
      </c>
      <c r="E16" s="35">
        <v>1</v>
      </c>
      <c r="F16" s="40"/>
      <c r="G16" s="28"/>
      <c r="H16" s="28"/>
      <c r="I16" s="16"/>
      <c r="J16" s="29">
        <f t="shared" si="5"/>
        <v>0</v>
      </c>
      <c r="K16" s="16"/>
      <c r="L16" s="16"/>
      <c r="M16" s="16"/>
      <c r="N16" s="31"/>
      <c r="O16" s="29">
        <f t="shared" si="6"/>
        <v>0</v>
      </c>
    </row>
    <row r="17" spans="2:15" ht="16.3" thickBot="1" x14ac:dyDescent="0.5">
      <c r="B17" s="190" t="s">
        <v>374</v>
      </c>
      <c r="C17" s="210"/>
      <c r="D17" s="40" t="s">
        <v>39</v>
      </c>
      <c r="E17" s="35">
        <v>1</v>
      </c>
      <c r="F17" s="40"/>
      <c r="G17" s="28"/>
      <c r="H17" s="28"/>
      <c r="I17" s="16"/>
      <c r="J17" s="29">
        <f t="shared" si="5"/>
        <v>0</v>
      </c>
      <c r="K17" s="16"/>
      <c r="L17" s="16"/>
      <c r="M17" s="16"/>
      <c r="N17" s="31"/>
      <c r="O17" s="29">
        <f t="shared" si="6"/>
        <v>0</v>
      </c>
    </row>
    <row r="18" spans="2:15" ht="16.3" thickBot="1" x14ac:dyDescent="0.5">
      <c r="B18" s="190" t="s">
        <v>374</v>
      </c>
      <c r="C18" s="210"/>
      <c r="D18" s="40" t="s">
        <v>40</v>
      </c>
      <c r="E18" s="35">
        <v>1</v>
      </c>
      <c r="F18" s="40"/>
      <c r="G18" s="28"/>
      <c r="H18" s="28"/>
      <c r="I18" s="16"/>
      <c r="J18" s="29">
        <f t="shared" si="5"/>
        <v>0</v>
      </c>
      <c r="K18" s="16"/>
      <c r="L18" s="16"/>
      <c r="M18" s="16"/>
      <c r="N18" s="31"/>
      <c r="O18" s="29">
        <f t="shared" si="6"/>
        <v>0</v>
      </c>
    </row>
    <row r="19" spans="2:15" ht="16.3" thickBot="1" x14ac:dyDescent="0.5">
      <c r="B19" s="190" t="str">
        <f>_xlfn.CONCAT(B14, " Total")</f>
        <v>Example Program #2 Total</v>
      </c>
      <c r="C19" s="190"/>
      <c r="D19" s="13"/>
      <c r="E19" s="13"/>
      <c r="F19" s="14"/>
      <c r="G19" s="17">
        <f>SUM(G14:G18)</f>
        <v>0</v>
      </c>
      <c r="H19" s="17">
        <f t="shared" ref="H19" si="7">SUM(H14:H18)</f>
        <v>0</v>
      </c>
      <c r="I19" s="17">
        <f t="shared" ref="I19" si="8">SUM(I14:I18)</f>
        <v>0</v>
      </c>
      <c r="J19" s="29">
        <f t="shared" si="5"/>
        <v>0</v>
      </c>
      <c r="K19" s="17">
        <f>SUM(K14:K18)</f>
        <v>0</v>
      </c>
      <c r="L19" s="17">
        <f t="shared" ref="L19" si="9">SUM(L14:L18)</f>
        <v>0</v>
      </c>
      <c r="M19" s="17">
        <f t="shared" ref="M19" si="10">SUM(M14:M18)</f>
        <v>0</v>
      </c>
      <c r="N19" s="17">
        <f t="shared" ref="N19" si="11">SUM(N14:N18)</f>
        <v>0</v>
      </c>
      <c r="O19" s="29">
        <f t="shared" si="6"/>
        <v>0</v>
      </c>
    </row>
    <row r="20" spans="2:15" ht="16.3" thickBot="1" x14ac:dyDescent="0.5">
      <c r="B20" s="209" t="s">
        <v>375</v>
      </c>
      <c r="C20" s="209"/>
      <c r="D20" s="20"/>
      <c r="E20" s="20"/>
      <c r="F20" s="20"/>
      <c r="G20" s="30">
        <f>SUM(G13,G19)</f>
        <v>0</v>
      </c>
      <c r="H20" s="30">
        <f t="shared" ref="H20" si="12">SUM(H13,H19)</f>
        <v>0</v>
      </c>
      <c r="I20" s="30">
        <f t="shared" ref="I20" si="13">SUM(I13,I19)</f>
        <v>0</v>
      </c>
      <c r="J20" s="30">
        <f t="shared" ref="J20" si="14">SUM(J13,J19)</f>
        <v>0</v>
      </c>
      <c r="K20" s="30">
        <f>SUM(K13,K19)</f>
        <v>0</v>
      </c>
      <c r="L20" s="30">
        <f t="shared" ref="L20:N20" si="15">SUM(L13,L19)</f>
        <v>0</v>
      </c>
      <c r="M20" s="30">
        <f t="shared" si="15"/>
        <v>0</v>
      </c>
      <c r="N20" s="30">
        <f t="shared" si="15"/>
        <v>0</v>
      </c>
      <c r="O20" s="32">
        <f>SUM(K20:N20)</f>
        <v>0</v>
      </c>
    </row>
    <row r="21" spans="2:15" ht="75.650000000000006" customHeight="1" x14ac:dyDescent="0.45">
      <c r="B21" s="175" t="s">
        <v>376</v>
      </c>
      <c r="C21" s="207"/>
      <c r="D21" s="207"/>
      <c r="E21" s="207"/>
      <c r="F21" s="207"/>
      <c r="G21" s="207"/>
      <c r="H21" s="207"/>
      <c r="I21" s="207"/>
      <c r="J21" s="207"/>
      <c r="K21" s="207"/>
      <c r="L21" s="207"/>
      <c r="M21" s="207"/>
      <c r="N21" s="207"/>
      <c r="O21" s="207"/>
    </row>
    <row r="22" spans="2:15" x14ac:dyDescent="0.45">
      <c r="B22" s="11"/>
      <c r="G22" s="2"/>
      <c r="H22" s="2"/>
      <c r="I22" s="2"/>
      <c r="J22" s="2"/>
      <c r="K22" s="2"/>
      <c r="L22" s="2"/>
      <c r="M22" s="2"/>
      <c r="N22" s="2"/>
      <c r="O22" s="2"/>
    </row>
    <row r="23" spans="2:15" x14ac:dyDescent="0.45">
      <c r="B23" s="11"/>
    </row>
    <row r="25" spans="2:15" x14ac:dyDescent="0.45">
      <c r="B25" s="11"/>
    </row>
    <row r="26" spans="2:15" x14ac:dyDescent="0.45">
      <c r="B26" s="11"/>
    </row>
    <row r="27" spans="2:15" x14ac:dyDescent="0.45">
      <c r="B27" s="11"/>
    </row>
    <row r="29" spans="2:15" x14ac:dyDescent="0.45">
      <c r="B29" s="11"/>
    </row>
  </sheetData>
  <customSheetViews>
    <customSheetView guid="{E40B4055-4557-4836-8946-1AFB7A4606E7}" showGridLines="0">
      <pageMargins left="0" right="0" top="0" bottom="0" header="0" footer="0"/>
    </customSheetView>
  </customSheetViews>
  <mergeCells count="30">
    <mergeCell ref="N6:N7"/>
    <mergeCell ref="O6:O7"/>
    <mergeCell ref="B14:C14"/>
    <mergeCell ref="B6:C7"/>
    <mergeCell ref="D6:D7"/>
    <mergeCell ref="E6:E7"/>
    <mergeCell ref="F6:F7"/>
    <mergeCell ref="G6:H6"/>
    <mergeCell ref="I6:I7"/>
    <mergeCell ref="B9:C9"/>
    <mergeCell ref="B10:C10"/>
    <mergeCell ref="B11:C11"/>
    <mergeCell ref="B12:C12"/>
    <mergeCell ref="M6:M7"/>
    <mergeCell ref="B21:O21"/>
    <mergeCell ref="B13:C13"/>
    <mergeCell ref="B4:C5"/>
    <mergeCell ref="D4:F5"/>
    <mergeCell ref="G4:J5"/>
    <mergeCell ref="K4:O5"/>
    <mergeCell ref="B20:C20"/>
    <mergeCell ref="B18:C18"/>
    <mergeCell ref="B19:C19"/>
    <mergeCell ref="J6:J7"/>
    <mergeCell ref="K6:K7"/>
    <mergeCell ref="L6:L7"/>
    <mergeCell ref="B15:C15"/>
    <mergeCell ref="B16:C16"/>
    <mergeCell ref="B17:C17"/>
    <mergeCell ref="B8:C8"/>
  </mergeCells>
  <phoneticPr fontId="3" type="noConversion"/>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2D786-F9AD-4410-BC52-E944ADC748E3}">
  <dimension ref="B2:O29"/>
  <sheetViews>
    <sheetView showGridLines="0" workbookViewId="0">
      <selection activeCell="J24" sqref="J24:J25"/>
    </sheetView>
  </sheetViews>
  <sheetFormatPr defaultRowHeight="15.9" x14ac:dyDescent="0.45"/>
  <cols>
    <col min="1" max="1" width="4.84375" style="6" customWidth="1"/>
    <col min="2" max="2" width="8.84375" style="6"/>
    <col min="3" max="3" width="22.69140625" style="6" customWidth="1"/>
    <col min="4" max="4" width="8.84375" style="6" customWidth="1"/>
    <col min="5" max="5" width="7.84375" style="6" customWidth="1"/>
    <col min="6" max="6" width="7.15234375" style="6" customWidth="1"/>
    <col min="7" max="10" width="14.84375" style="6" customWidth="1"/>
    <col min="11" max="12" width="13.84375" style="6" customWidth="1"/>
    <col min="13" max="13" width="17.15234375" style="6" customWidth="1"/>
    <col min="14" max="15" width="13.84375" style="6" customWidth="1"/>
    <col min="16" max="257" width="8.84375" style="6"/>
    <col min="258" max="258" width="8.84375" style="6" customWidth="1"/>
    <col min="259" max="259" width="8.15234375" style="6" customWidth="1"/>
    <col min="260" max="260" width="8.84375" style="6" customWidth="1"/>
    <col min="261" max="261" width="8.84375" style="6"/>
    <col min="262" max="262" width="13.3046875" style="6" customWidth="1"/>
    <col min="263" max="263" width="12.15234375" style="6" customWidth="1"/>
    <col min="264" max="265" width="8.84375" style="6"/>
    <col min="266" max="266" width="13.53515625" style="6" customWidth="1"/>
    <col min="267" max="513" width="8.84375" style="6"/>
    <col min="514" max="514" width="8.84375" style="6" customWidth="1"/>
    <col min="515" max="515" width="8.15234375" style="6" customWidth="1"/>
    <col min="516" max="516" width="8.84375" style="6" customWidth="1"/>
    <col min="517" max="517" width="8.84375" style="6"/>
    <col min="518" max="518" width="13.3046875" style="6" customWidth="1"/>
    <col min="519" max="519" width="12.15234375" style="6" customWidth="1"/>
    <col min="520" max="521" width="8.84375" style="6"/>
    <col min="522" max="522" width="13.53515625" style="6" customWidth="1"/>
    <col min="523" max="769" width="8.84375" style="6"/>
    <col min="770" max="770" width="8.84375" style="6" customWidth="1"/>
    <col min="771" max="771" width="8.15234375" style="6" customWidth="1"/>
    <col min="772" max="772" width="8.84375" style="6" customWidth="1"/>
    <col min="773" max="773" width="8.84375" style="6"/>
    <col min="774" max="774" width="13.3046875" style="6" customWidth="1"/>
    <col min="775" max="775" width="12.15234375" style="6" customWidth="1"/>
    <col min="776" max="777" width="8.84375" style="6"/>
    <col min="778" max="778" width="13.53515625" style="6" customWidth="1"/>
    <col min="779" max="1025" width="8.84375" style="6"/>
    <col min="1026" max="1026" width="8.84375" style="6" customWidth="1"/>
    <col min="1027" max="1027" width="8.15234375" style="6" customWidth="1"/>
    <col min="1028" max="1028" width="8.84375" style="6" customWidth="1"/>
    <col min="1029" max="1029" width="8.84375" style="6"/>
    <col min="1030" max="1030" width="13.3046875" style="6" customWidth="1"/>
    <col min="1031" max="1031" width="12.15234375" style="6" customWidth="1"/>
    <col min="1032" max="1033" width="8.84375" style="6"/>
    <col min="1034" max="1034" width="13.53515625" style="6" customWidth="1"/>
    <col min="1035" max="1281" width="8.84375" style="6"/>
    <col min="1282" max="1282" width="8.84375" style="6" customWidth="1"/>
    <col min="1283" max="1283" width="8.15234375" style="6" customWidth="1"/>
    <col min="1284" max="1284" width="8.84375" style="6" customWidth="1"/>
    <col min="1285" max="1285" width="8.84375" style="6"/>
    <col min="1286" max="1286" width="13.3046875" style="6" customWidth="1"/>
    <col min="1287" max="1287" width="12.15234375" style="6" customWidth="1"/>
    <col min="1288" max="1289" width="8.84375" style="6"/>
    <col min="1290" max="1290" width="13.53515625" style="6" customWidth="1"/>
    <col min="1291" max="1537" width="8.84375" style="6"/>
    <col min="1538" max="1538" width="8.84375" style="6" customWidth="1"/>
    <col min="1539" max="1539" width="8.15234375" style="6" customWidth="1"/>
    <col min="1540" max="1540" width="8.84375" style="6" customWidth="1"/>
    <col min="1541" max="1541" width="8.84375" style="6"/>
    <col min="1542" max="1542" width="13.3046875" style="6" customWidth="1"/>
    <col min="1543" max="1543" width="12.15234375" style="6" customWidth="1"/>
    <col min="1544" max="1545" width="8.84375" style="6"/>
    <col min="1546" max="1546" width="13.53515625" style="6" customWidth="1"/>
    <col min="1547" max="1793" width="8.84375" style="6"/>
    <col min="1794" max="1794" width="8.84375" style="6" customWidth="1"/>
    <col min="1795" max="1795" width="8.15234375" style="6" customWidth="1"/>
    <col min="1796" max="1796" width="8.84375" style="6" customWidth="1"/>
    <col min="1797" max="1797" width="8.84375" style="6"/>
    <col min="1798" max="1798" width="13.3046875" style="6" customWidth="1"/>
    <col min="1799" max="1799" width="12.15234375" style="6" customWidth="1"/>
    <col min="1800" max="1801" width="8.84375" style="6"/>
    <col min="1802" max="1802" width="13.53515625" style="6" customWidth="1"/>
    <col min="1803" max="2049" width="8.84375" style="6"/>
    <col min="2050" max="2050" width="8.84375" style="6" customWidth="1"/>
    <col min="2051" max="2051" width="8.15234375" style="6" customWidth="1"/>
    <col min="2052" max="2052" width="8.84375" style="6" customWidth="1"/>
    <col min="2053" max="2053" width="8.84375" style="6"/>
    <col min="2054" max="2054" width="13.3046875" style="6" customWidth="1"/>
    <col min="2055" max="2055" width="12.15234375" style="6" customWidth="1"/>
    <col min="2056" max="2057" width="8.84375" style="6"/>
    <col min="2058" max="2058" width="13.53515625" style="6" customWidth="1"/>
    <col min="2059" max="2305" width="8.84375" style="6"/>
    <col min="2306" max="2306" width="8.84375" style="6" customWidth="1"/>
    <col min="2307" max="2307" width="8.15234375" style="6" customWidth="1"/>
    <col min="2308" max="2308" width="8.84375" style="6" customWidth="1"/>
    <col min="2309" max="2309" width="8.84375" style="6"/>
    <col min="2310" max="2310" width="13.3046875" style="6" customWidth="1"/>
    <col min="2311" max="2311" width="12.15234375" style="6" customWidth="1"/>
    <col min="2312" max="2313" width="8.84375" style="6"/>
    <col min="2314" max="2314" width="13.53515625" style="6" customWidth="1"/>
    <col min="2315" max="2561" width="8.84375" style="6"/>
    <col min="2562" max="2562" width="8.84375" style="6" customWidth="1"/>
    <col min="2563" max="2563" width="8.15234375" style="6" customWidth="1"/>
    <col min="2564" max="2564" width="8.84375" style="6" customWidth="1"/>
    <col min="2565" max="2565" width="8.84375" style="6"/>
    <col min="2566" max="2566" width="13.3046875" style="6" customWidth="1"/>
    <col min="2567" max="2567" width="12.15234375" style="6" customWidth="1"/>
    <col min="2568" max="2569" width="8.84375" style="6"/>
    <col min="2570" max="2570" width="13.53515625" style="6" customWidth="1"/>
    <col min="2571" max="2817" width="8.84375" style="6"/>
    <col min="2818" max="2818" width="8.84375" style="6" customWidth="1"/>
    <col min="2819" max="2819" width="8.15234375" style="6" customWidth="1"/>
    <col min="2820" max="2820" width="8.84375" style="6" customWidth="1"/>
    <col min="2821" max="2821" width="8.84375" style="6"/>
    <col min="2822" max="2822" width="13.3046875" style="6" customWidth="1"/>
    <col min="2823" max="2823" width="12.15234375" style="6" customWidth="1"/>
    <col min="2824" max="2825" width="8.84375" style="6"/>
    <col min="2826" max="2826" width="13.53515625" style="6" customWidth="1"/>
    <col min="2827" max="3073" width="8.84375" style="6"/>
    <col min="3074" max="3074" width="8.84375" style="6" customWidth="1"/>
    <col min="3075" max="3075" width="8.15234375" style="6" customWidth="1"/>
    <col min="3076" max="3076" width="8.84375" style="6" customWidth="1"/>
    <col min="3077" max="3077" width="8.84375" style="6"/>
    <col min="3078" max="3078" width="13.3046875" style="6" customWidth="1"/>
    <col min="3079" max="3079" width="12.15234375" style="6" customWidth="1"/>
    <col min="3080" max="3081" width="8.84375" style="6"/>
    <col min="3082" max="3082" width="13.53515625" style="6" customWidth="1"/>
    <col min="3083" max="3329" width="8.84375" style="6"/>
    <col min="3330" max="3330" width="8.84375" style="6" customWidth="1"/>
    <col min="3331" max="3331" width="8.15234375" style="6" customWidth="1"/>
    <col min="3332" max="3332" width="8.84375" style="6" customWidth="1"/>
    <col min="3333" max="3333" width="8.84375" style="6"/>
    <col min="3334" max="3334" width="13.3046875" style="6" customWidth="1"/>
    <col min="3335" max="3335" width="12.15234375" style="6" customWidth="1"/>
    <col min="3336" max="3337" width="8.84375" style="6"/>
    <col min="3338" max="3338" width="13.53515625" style="6" customWidth="1"/>
    <col min="3339" max="3585" width="8.84375" style="6"/>
    <col min="3586" max="3586" width="8.84375" style="6" customWidth="1"/>
    <col min="3587" max="3587" width="8.15234375" style="6" customWidth="1"/>
    <col min="3588" max="3588" width="8.84375" style="6" customWidth="1"/>
    <col min="3589" max="3589" width="8.84375" style="6"/>
    <col min="3590" max="3590" width="13.3046875" style="6" customWidth="1"/>
    <col min="3591" max="3591" width="12.15234375" style="6" customWidth="1"/>
    <col min="3592" max="3593" width="8.84375" style="6"/>
    <col min="3594" max="3594" width="13.53515625" style="6" customWidth="1"/>
    <col min="3595" max="3841" width="8.84375" style="6"/>
    <col min="3842" max="3842" width="8.84375" style="6" customWidth="1"/>
    <col min="3843" max="3843" width="8.15234375" style="6" customWidth="1"/>
    <col min="3844" max="3844" width="8.84375" style="6" customWidth="1"/>
    <col min="3845" max="3845" width="8.84375" style="6"/>
    <col min="3846" max="3846" width="13.3046875" style="6" customWidth="1"/>
    <col min="3847" max="3847" width="12.15234375" style="6" customWidth="1"/>
    <col min="3848" max="3849" width="8.84375" style="6"/>
    <col min="3850" max="3850" width="13.53515625" style="6" customWidth="1"/>
    <col min="3851" max="4097" width="8.84375" style="6"/>
    <col min="4098" max="4098" width="8.84375" style="6" customWidth="1"/>
    <col min="4099" max="4099" width="8.15234375" style="6" customWidth="1"/>
    <col min="4100" max="4100" width="8.84375" style="6" customWidth="1"/>
    <col min="4101" max="4101" width="8.84375" style="6"/>
    <col min="4102" max="4102" width="13.3046875" style="6" customWidth="1"/>
    <col min="4103" max="4103" width="12.15234375" style="6" customWidth="1"/>
    <col min="4104" max="4105" width="8.84375" style="6"/>
    <col min="4106" max="4106" width="13.53515625" style="6" customWidth="1"/>
    <col min="4107" max="4353" width="8.84375" style="6"/>
    <col min="4354" max="4354" width="8.84375" style="6" customWidth="1"/>
    <col min="4355" max="4355" width="8.15234375" style="6" customWidth="1"/>
    <col min="4356" max="4356" width="8.84375" style="6" customWidth="1"/>
    <col min="4357" max="4357" width="8.84375" style="6"/>
    <col min="4358" max="4358" width="13.3046875" style="6" customWidth="1"/>
    <col min="4359" max="4359" width="12.15234375" style="6" customWidth="1"/>
    <col min="4360" max="4361" width="8.84375" style="6"/>
    <col min="4362" max="4362" width="13.53515625" style="6" customWidth="1"/>
    <col min="4363" max="4609" width="8.84375" style="6"/>
    <col min="4610" max="4610" width="8.84375" style="6" customWidth="1"/>
    <col min="4611" max="4611" width="8.15234375" style="6" customWidth="1"/>
    <col min="4612" max="4612" width="8.84375" style="6" customWidth="1"/>
    <col min="4613" max="4613" width="8.84375" style="6"/>
    <col min="4614" max="4614" width="13.3046875" style="6" customWidth="1"/>
    <col min="4615" max="4615" width="12.15234375" style="6" customWidth="1"/>
    <col min="4616" max="4617" width="8.84375" style="6"/>
    <col min="4618" max="4618" width="13.53515625" style="6" customWidth="1"/>
    <col min="4619" max="4865" width="8.84375" style="6"/>
    <col min="4866" max="4866" width="8.84375" style="6" customWidth="1"/>
    <col min="4867" max="4867" width="8.15234375" style="6" customWidth="1"/>
    <col min="4868" max="4868" width="8.84375" style="6" customWidth="1"/>
    <col min="4869" max="4869" width="8.84375" style="6"/>
    <col min="4870" max="4870" width="13.3046875" style="6" customWidth="1"/>
    <col min="4871" max="4871" width="12.15234375" style="6" customWidth="1"/>
    <col min="4872" max="4873" width="8.84375" style="6"/>
    <col min="4874" max="4874" width="13.53515625" style="6" customWidth="1"/>
    <col min="4875" max="5121" width="8.84375" style="6"/>
    <col min="5122" max="5122" width="8.84375" style="6" customWidth="1"/>
    <col min="5123" max="5123" width="8.15234375" style="6" customWidth="1"/>
    <col min="5124" max="5124" width="8.84375" style="6" customWidth="1"/>
    <col min="5125" max="5125" width="8.84375" style="6"/>
    <col min="5126" max="5126" width="13.3046875" style="6" customWidth="1"/>
    <col min="5127" max="5127" width="12.15234375" style="6" customWidth="1"/>
    <col min="5128" max="5129" width="8.84375" style="6"/>
    <col min="5130" max="5130" width="13.53515625" style="6" customWidth="1"/>
    <col min="5131" max="5377" width="8.84375" style="6"/>
    <col min="5378" max="5378" width="8.84375" style="6" customWidth="1"/>
    <col min="5379" max="5379" width="8.15234375" style="6" customWidth="1"/>
    <col min="5380" max="5380" width="8.84375" style="6" customWidth="1"/>
    <col min="5381" max="5381" width="8.84375" style="6"/>
    <col min="5382" max="5382" width="13.3046875" style="6" customWidth="1"/>
    <col min="5383" max="5383" width="12.15234375" style="6" customWidth="1"/>
    <col min="5384" max="5385" width="8.84375" style="6"/>
    <col min="5386" max="5386" width="13.53515625" style="6" customWidth="1"/>
    <col min="5387" max="5633" width="8.84375" style="6"/>
    <col min="5634" max="5634" width="8.84375" style="6" customWidth="1"/>
    <col min="5635" max="5635" width="8.15234375" style="6" customWidth="1"/>
    <col min="5636" max="5636" width="8.84375" style="6" customWidth="1"/>
    <col min="5637" max="5637" width="8.84375" style="6"/>
    <col min="5638" max="5638" width="13.3046875" style="6" customWidth="1"/>
    <col min="5639" max="5639" width="12.15234375" style="6" customWidth="1"/>
    <col min="5640" max="5641" width="8.84375" style="6"/>
    <col min="5642" max="5642" width="13.53515625" style="6" customWidth="1"/>
    <col min="5643" max="5889" width="8.84375" style="6"/>
    <col min="5890" max="5890" width="8.84375" style="6" customWidth="1"/>
    <col min="5891" max="5891" width="8.15234375" style="6" customWidth="1"/>
    <col min="5892" max="5892" width="8.84375" style="6" customWidth="1"/>
    <col min="5893" max="5893" width="8.84375" style="6"/>
    <col min="5894" max="5894" width="13.3046875" style="6" customWidth="1"/>
    <col min="5895" max="5895" width="12.15234375" style="6" customWidth="1"/>
    <col min="5896" max="5897" width="8.84375" style="6"/>
    <col min="5898" max="5898" width="13.53515625" style="6" customWidth="1"/>
    <col min="5899" max="6145" width="8.84375" style="6"/>
    <col min="6146" max="6146" width="8.84375" style="6" customWidth="1"/>
    <col min="6147" max="6147" width="8.15234375" style="6" customWidth="1"/>
    <col min="6148" max="6148" width="8.84375" style="6" customWidth="1"/>
    <col min="6149" max="6149" width="8.84375" style="6"/>
    <col min="6150" max="6150" width="13.3046875" style="6" customWidth="1"/>
    <col min="6151" max="6151" width="12.15234375" style="6" customWidth="1"/>
    <col min="6152" max="6153" width="8.84375" style="6"/>
    <col min="6154" max="6154" width="13.53515625" style="6" customWidth="1"/>
    <col min="6155" max="6401" width="8.84375" style="6"/>
    <col min="6402" max="6402" width="8.84375" style="6" customWidth="1"/>
    <col min="6403" max="6403" width="8.15234375" style="6" customWidth="1"/>
    <col min="6404" max="6404" width="8.84375" style="6" customWidth="1"/>
    <col min="6405" max="6405" width="8.84375" style="6"/>
    <col min="6406" max="6406" width="13.3046875" style="6" customWidth="1"/>
    <col min="6407" max="6407" width="12.15234375" style="6" customWidth="1"/>
    <col min="6408" max="6409" width="8.84375" style="6"/>
    <col min="6410" max="6410" width="13.53515625" style="6" customWidth="1"/>
    <col min="6411" max="6657" width="8.84375" style="6"/>
    <col min="6658" max="6658" width="8.84375" style="6" customWidth="1"/>
    <col min="6659" max="6659" width="8.15234375" style="6" customWidth="1"/>
    <col min="6660" max="6660" width="8.84375" style="6" customWidth="1"/>
    <col min="6661" max="6661" width="8.84375" style="6"/>
    <col min="6662" max="6662" width="13.3046875" style="6" customWidth="1"/>
    <col min="6663" max="6663" width="12.15234375" style="6" customWidth="1"/>
    <col min="6664" max="6665" width="8.84375" style="6"/>
    <col min="6666" max="6666" width="13.53515625" style="6" customWidth="1"/>
    <col min="6667" max="6913" width="8.84375" style="6"/>
    <col min="6914" max="6914" width="8.84375" style="6" customWidth="1"/>
    <col min="6915" max="6915" width="8.15234375" style="6" customWidth="1"/>
    <col min="6916" max="6916" width="8.84375" style="6" customWidth="1"/>
    <col min="6917" max="6917" width="8.84375" style="6"/>
    <col min="6918" max="6918" width="13.3046875" style="6" customWidth="1"/>
    <col min="6919" max="6919" width="12.15234375" style="6" customWidth="1"/>
    <col min="6920" max="6921" width="8.84375" style="6"/>
    <col min="6922" max="6922" width="13.53515625" style="6" customWidth="1"/>
    <col min="6923" max="7169" width="8.84375" style="6"/>
    <col min="7170" max="7170" width="8.84375" style="6" customWidth="1"/>
    <col min="7171" max="7171" width="8.15234375" style="6" customWidth="1"/>
    <col min="7172" max="7172" width="8.84375" style="6" customWidth="1"/>
    <col min="7173" max="7173" width="8.84375" style="6"/>
    <col min="7174" max="7174" width="13.3046875" style="6" customWidth="1"/>
    <col min="7175" max="7175" width="12.15234375" style="6" customWidth="1"/>
    <col min="7176" max="7177" width="8.84375" style="6"/>
    <col min="7178" max="7178" width="13.53515625" style="6" customWidth="1"/>
    <col min="7179" max="7425" width="8.84375" style="6"/>
    <col min="7426" max="7426" width="8.84375" style="6" customWidth="1"/>
    <col min="7427" max="7427" width="8.15234375" style="6" customWidth="1"/>
    <col min="7428" max="7428" width="8.84375" style="6" customWidth="1"/>
    <col min="7429" max="7429" width="8.84375" style="6"/>
    <col min="7430" max="7430" width="13.3046875" style="6" customWidth="1"/>
    <col min="7431" max="7431" width="12.15234375" style="6" customWidth="1"/>
    <col min="7432" max="7433" width="8.84375" style="6"/>
    <col min="7434" max="7434" width="13.53515625" style="6" customWidth="1"/>
    <col min="7435" max="7681" width="8.84375" style="6"/>
    <col min="7682" max="7682" width="8.84375" style="6" customWidth="1"/>
    <col min="7683" max="7683" width="8.15234375" style="6" customWidth="1"/>
    <col min="7684" max="7684" width="8.84375" style="6" customWidth="1"/>
    <col min="7685" max="7685" width="8.84375" style="6"/>
    <col min="7686" max="7686" width="13.3046875" style="6" customWidth="1"/>
    <col min="7687" max="7687" width="12.15234375" style="6" customWidth="1"/>
    <col min="7688" max="7689" width="8.84375" style="6"/>
    <col min="7690" max="7690" width="13.53515625" style="6" customWidth="1"/>
    <col min="7691" max="7937" width="8.84375" style="6"/>
    <col min="7938" max="7938" width="8.84375" style="6" customWidth="1"/>
    <col min="7939" max="7939" width="8.15234375" style="6" customWidth="1"/>
    <col min="7940" max="7940" width="8.84375" style="6" customWidth="1"/>
    <col min="7941" max="7941" width="8.84375" style="6"/>
    <col min="7942" max="7942" width="13.3046875" style="6" customWidth="1"/>
    <col min="7943" max="7943" width="12.15234375" style="6" customWidth="1"/>
    <col min="7944" max="7945" width="8.84375" style="6"/>
    <col min="7946" max="7946" width="13.53515625" style="6" customWidth="1"/>
    <col min="7947" max="8193" width="8.84375" style="6"/>
    <col min="8194" max="8194" width="8.84375" style="6" customWidth="1"/>
    <col min="8195" max="8195" width="8.15234375" style="6" customWidth="1"/>
    <col min="8196" max="8196" width="8.84375" style="6" customWidth="1"/>
    <col min="8197" max="8197" width="8.84375" style="6"/>
    <col min="8198" max="8198" width="13.3046875" style="6" customWidth="1"/>
    <col min="8199" max="8199" width="12.15234375" style="6" customWidth="1"/>
    <col min="8200" max="8201" width="8.84375" style="6"/>
    <col min="8202" max="8202" width="13.53515625" style="6" customWidth="1"/>
    <col min="8203" max="8449" width="8.84375" style="6"/>
    <col min="8450" max="8450" width="8.84375" style="6" customWidth="1"/>
    <col min="8451" max="8451" width="8.15234375" style="6" customWidth="1"/>
    <col min="8452" max="8452" width="8.84375" style="6" customWidth="1"/>
    <col min="8453" max="8453" width="8.84375" style="6"/>
    <col min="8454" max="8454" width="13.3046875" style="6" customWidth="1"/>
    <col min="8455" max="8455" width="12.15234375" style="6" customWidth="1"/>
    <col min="8456" max="8457" width="8.84375" style="6"/>
    <col min="8458" max="8458" width="13.53515625" style="6" customWidth="1"/>
    <col min="8459" max="8705" width="8.84375" style="6"/>
    <col min="8706" max="8706" width="8.84375" style="6" customWidth="1"/>
    <col min="8707" max="8707" width="8.15234375" style="6" customWidth="1"/>
    <col min="8708" max="8708" width="8.84375" style="6" customWidth="1"/>
    <col min="8709" max="8709" width="8.84375" style="6"/>
    <col min="8710" max="8710" width="13.3046875" style="6" customWidth="1"/>
    <col min="8711" max="8711" width="12.15234375" style="6" customWidth="1"/>
    <col min="8712" max="8713" width="8.84375" style="6"/>
    <col min="8714" max="8714" width="13.53515625" style="6" customWidth="1"/>
    <col min="8715" max="8961" width="8.84375" style="6"/>
    <col min="8962" max="8962" width="8.84375" style="6" customWidth="1"/>
    <col min="8963" max="8963" width="8.15234375" style="6" customWidth="1"/>
    <col min="8964" max="8964" width="8.84375" style="6" customWidth="1"/>
    <col min="8965" max="8965" width="8.84375" style="6"/>
    <col min="8966" max="8966" width="13.3046875" style="6" customWidth="1"/>
    <col min="8967" max="8967" width="12.15234375" style="6" customWidth="1"/>
    <col min="8968" max="8969" width="8.84375" style="6"/>
    <col min="8970" max="8970" width="13.53515625" style="6" customWidth="1"/>
    <col min="8971" max="9217" width="8.84375" style="6"/>
    <col min="9218" max="9218" width="8.84375" style="6" customWidth="1"/>
    <col min="9219" max="9219" width="8.15234375" style="6" customWidth="1"/>
    <col min="9220" max="9220" width="8.84375" style="6" customWidth="1"/>
    <col min="9221" max="9221" width="8.84375" style="6"/>
    <col min="9222" max="9222" width="13.3046875" style="6" customWidth="1"/>
    <col min="9223" max="9223" width="12.15234375" style="6" customWidth="1"/>
    <col min="9224" max="9225" width="8.84375" style="6"/>
    <col min="9226" max="9226" width="13.53515625" style="6" customWidth="1"/>
    <col min="9227" max="9473" width="8.84375" style="6"/>
    <col min="9474" max="9474" width="8.84375" style="6" customWidth="1"/>
    <col min="9475" max="9475" width="8.15234375" style="6" customWidth="1"/>
    <col min="9476" max="9476" width="8.84375" style="6" customWidth="1"/>
    <col min="9477" max="9477" width="8.84375" style="6"/>
    <col min="9478" max="9478" width="13.3046875" style="6" customWidth="1"/>
    <col min="9479" max="9479" width="12.15234375" style="6" customWidth="1"/>
    <col min="9480" max="9481" width="8.84375" style="6"/>
    <col min="9482" max="9482" width="13.53515625" style="6" customWidth="1"/>
    <col min="9483" max="9729" width="8.84375" style="6"/>
    <col min="9730" max="9730" width="8.84375" style="6" customWidth="1"/>
    <col min="9731" max="9731" width="8.15234375" style="6" customWidth="1"/>
    <col min="9732" max="9732" width="8.84375" style="6" customWidth="1"/>
    <col min="9733" max="9733" width="8.84375" style="6"/>
    <col min="9734" max="9734" width="13.3046875" style="6" customWidth="1"/>
    <col min="9735" max="9735" width="12.15234375" style="6" customWidth="1"/>
    <col min="9736" max="9737" width="8.84375" style="6"/>
    <col min="9738" max="9738" width="13.53515625" style="6" customWidth="1"/>
    <col min="9739" max="9985" width="8.84375" style="6"/>
    <col min="9986" max="9986" width="8.84375" style="6" customWidth="1"/>
    <col min="9987" max="9987" width="8.15234375" style="6" customWidth="1"/>
    <col min="9988" max="9988" width="8.84375" style="6" customWidth="1"/>
    <col min="9989" max="9989" width="8.84375" style="6"/>
    <col min="9990" max="9990" width="13.3046875" style="6" customWidth="1"/>
    <col min="9991" max="9991" width="12.15234375" style="6" customWidth="1"/>
    <col min="9992" max="9993" width="8.84375" style="6"/>
    <col min="9994" max="9994" width="13.53515625" style="6" customWidth="1"/>
    <col min="9995" max="10241" width="8.84375" style="6"/>
    <col min="10242" max="10242" width="8.84375" style="6" customWidth="1"/>
    <col min="10243" max="10243" width="8.15234375" style="6" customWidth="1"/>
    <col min="10244" max="10244" width="8.84375" style="6" customWidth="1"/>
    <col min="10245" max="10245" width="8.84375" style="6"/>
    <col min="10246" max="10246" width="13.3046875" style="6" customWidth="1"/>
    <col min="10247" max="10247" width="12.15234375" style="6" customWidth="1"/>
    <col min="10248" max="10249" width="8.84375" style="6"/>
    <col min="10250" max="10250" width="13.53515625" style="6" customWidth="1"/>
    <col min="10251" max="10497" width="8.84375" style="6"/>
    <col min="10498" max="10498" width="8.84375" style="6" customWidth="1"/>
    <col min="10499" max="10499" width="8.15234375" style="6" customWidth="1"/>
    <col min="10500" max="10500" width="8.84375" style="6" customWidth="1"/>
    <col min="10501" max="10501" width="8.84375" style="6"/>
    <col min="10502" max="10502" width="13.3046875" style="6" customWidth="1"/>
    <col min="10503" max="10503" width="12.15234375" style="6" customWidth="1"/>
    <col min="10504" max="10505" width="8.84375" style="6"/>
    <col min="10506" max="10506" width="13.53515625" style="6" customWidth="1"/>
    <col min="10507" max="10753" width="8.84375" style="6"/>
    <col min="10754" max="10754" width="8.84375" style="6" customWidth="1"/>
    <col min="10755" max="10755" width="8.15234375" style="6" customWidth="1"/>
    <col min="10756" max="10756" width="8.84375" style="6" customWidth="1"/>
    <col min="10757" max="10757" width="8.84375" style="6"/>
    <col min="10758" max="10758" width="13.3046875" style="6" customWidth="1"/>
    <col min="10759" max="10759" width="12.15234375" style="6" customWidth="1"/>
    <col min="10760" max="10761" width="8.84375" style="6"/>
    <col min="10762" max="10762" width="13.53515625" style="6" customWidth="1"/>
    <col min="10763" max="11009" width="8.84375" style="6"/>
    <col min="11010" max="11010" width="8.84375" style="6" customWidth="1"/>
    <col min="11011" max="11011" width="8.15234375" style="6" customWidth="1"/>
    <col min="11012" max="11012" width="8.84375" style="6" customWidth="1"/>
    <col min="11013" max="11013" width="8.84375" style="6"/>
    <col min="11014" max="11014" width="13.3046875" style="6" customWidth="1"/>
    <col min="11015" max="11015" width="12.15234375" style="6" customWidth="1"/>
    <col min="11016" max="11017" width="8.84375" style="6"/>
    <col min="11018" max="11018" width="13.53515625" style="6" customWidth="1"/>
    <col min="11019" max="11265" width="8.84375" style="6"/>
    <col min="11266" max="11266" width="8.84375" style="6" customWidth="1"/>
    <col min="11267" max="11267" width="8.15234375" style="6" customWidth="1"/>
    <col min="11268" max="11268" width="8.84375" style="6" customWidth="1"/>
    <col min="11269" max="11269" width="8.84375" style="6"/>
    <col min="11270" max="11270" width="13.3046875" style="6" customWidth="1"/>
    <col min="11271" max="11271" width="12.15234375" style="6" customWidth="1"/>
    <col min="11272" max="11273" width="8.84375" style="6"/>
    <col min="11274" max="11274" width="13.53515625" style="6" customWidth="1"/>
    <col min="11275" max="11521" width="8.84375" style="6"/>
    <col min="11522" max="11522" width="8.84375" style="6" customWidth="1"/>
    <col min="11523" max="11523" width="8.15234375" style="6" customWidth="1"/>
    <col min="11524" max="11524" width="8.84375" style="6" customWidth="1"/>
    <col min="11525" max="11525" width="8.84375" style="6"/>
    <col min="11526" max="11526" width="13.3046875" style="6" customWidth="1"/>
    <col min="11527" max="11527" width="12.15234375" style="6" customWidth="1"/>
    <col min="11528" max="11529" width="8.84375" style="6"/>
    <col min="11530" max="11530" width="13.53515625" style="6" customWidth="1"/>
    <col min="11531" max="11777" width="8.84375" style="6"/>
    <col min="11778" max="11778" width="8.84375" style="6" customWidth="1"/>
    <col min="11779" max="11779" width="8.15234375" style="6" customWidth="1"/>
    <col min="11780" max="11780" width="8.84375" style="6" customWidth="1"/>
    <col min="11781" max="11781" width="8.84375" style="6"/>
    <col min="11782" max="11782" width="13.3046875" style="6" customWidth="1"/>
    <col min="11783" max="11783" width="12.15234375" style="6" customWidth="1"/>
    <col min="11784" max="11785" width="8.84375" style="6"/>
    <col min="11786" max="11786" width="13.53515625" style="6" customWidth="1"/>
    <col min="11787" max="12033" width="8.84375" style="6"/>
    <col min="12034" max="12034" width="8.84375" style="6" customWidth="1"/>
    <col min="12035" max="12035" width="8.15234375" style="6" customWidth="1"/>
    <col min="12036" max="12036" width="8.84375" style="6" customWidth="1"/>
    <col min="12037" max="12037" width="8.84375" style="6"/>
    <col min="12038" max="12038" width="13.3046875" style="6" customWidth="1"/>
    <col min="12039" max="12039" width="12.15234375" style="6" customWidth="1"/>
    <col min="12040" max="12041" width="8.84375" style="6"/>
    <col min="12042" max="12042" width="13.53515625" style="6" customWidth="1"/>
    <col min="12043" max="12289" width="8.84375" style="6"/>
    <col min="12290" max="12290" width="8.84375" style="6" customWidth="1"/>
    <col min="12291" max="12291" width="8.15234375" style="6" customWidth="1"/>
    <col min="12292" max="12292" width="8.84375" style="6" customWidth="1"/>
    <col min="12293" max="12293" width="8.84375" style="6"/>
    <col min="12294" max="12294" width="13.3046875" style="6" customWidth="1"/>
    <col min="12295" max="12295" width="12.15234375" style="6" customWidth="1"/>
    <col min="12296" max="12297" width="8.84375" style="6"/>
    <col min="12298" max="12298" width="13.53515625" style="6" customWidth="1"/>
    <col min="12299" max="12545" width="8.84375" style="6"/>
    <col min="12546" max="12546" width="8.84375" style="6" customWidth="1"/>
    <col min="12547" max="12547" width="8.15234375" style="6" customWidth="1"/>
    <col min="12548" max="12548" width="8.84375" style="6" customWidth="1"/>
    <col min="12549" max="12549" width="8.84375" style="6"/>
    <col min="12550" max="12550" width="13.3046875" style="6" customWidth="1"/>
    <col min="12551" max="12551" width="12.15234375" style="6" customWidth="1"/>
    <col min="12552" max="12553" width="8.84375" style="6"/>
    <col min="12554" max="12554" width="13.53515625" style="6" customWidth="1"/>
    <col min="12555" max="12801" width="8.84375" style="6"/>
    <col min="12802" max="12802" width="8.84375" style="6" customWidth="1"/>
    <col min="12803" max="12803" width="8.15234375" style="6" customWidth="1"/>
    <col min="12804" max="12804" width="8.84375" style="6" customWidth="1"/>
    <col min="12805" max="12805" width="8.84375" style="6"/>
    <col min="12806" max="12806" width="13.3046875" style="6" customWidth="1"/>
    <col min="12807" max="12807" width="12.15234375" style="6" customWidth="1"/>
    <col min="12808" max="12809" width="8.84375" style="6"/>
    <col min="12810" max="12810" width="13.53515625" style="6" customWidth="1"/>
    <col min="12811" max="13057" width="8.84375" style="6"/>
    <col min="13058" max="13058" width="8.84375" style="6" customWidth="1"/>
    <col min="13059" max="13059" width="8.15234375" style="6" customWidth="1"/>
    <col min="13060" max="13060" width="8.84375" style="6" customWidth="1"/>
    <col min="13061" max="13061" width="8.84375" style="6"/>
    <col min="13062" max="13062" width="13.3046875" style="6" customWidth="1"/>
    <col min="13063" max="13063" width="12.15234375" style="6" customWidth="1"/>
    <col min="13064" max="13065" width="8.84375" style="6"/>
    <col min="13066" max="13066" width="13.53515625" style="6" customWidth="1"/>
    <col min="13067" max="13313" width="8.84375" style="6"/>
    <col min="13314" max="13314" width="8.84375" style="6" customWidth="1"/>
    <col min="13315" max="13315" width="8.15234375" style="6" customWidth="1"/>
    <col min="13316" max="13316" width="8.84375" style="6" customWidth="1"/>
    <col min="13317" max="13317" width="8.84375" style="6"/>
    <col min="13318" max="13318" width="13.3046875" style="6" customWidth="1"/>
    <col min="13319" max="13319" width="12.15234375" style="6" customWidth="1"/>
    <col min="13320" max="13321" width="8.84375" style="6"/>
    <col min="13322" max="13322" width="13.53515625" style="6" customWidth="1"/>
    <col min="13323" max="13569" width="8.84375" style="6"/>
    <col min="13570" max="13570" width="8.84375" style="6" customWidth="1"/>
    <col min="13571" max="13571" width="8.15234375" style="6" customWidth="1"/>
    <col min="13572" max="13572" width="8.84375" style="6" customWidth="1"/>
    <col min="13573" max="13573" width="8.84375" style="6"/>
    <col min="13574" max="13574" width="13.3046875" style="6" customWidth="1"/>
    <col min="13575" max="13575" width="12.15234375" style="6" customWidth="1"/>
    <col min="13576" max="13577" width="8.84375" style="6"/>
    <col min="13578" max="13578" width="13.53515625" style="6" customWidth="1"/>
    <col min="13579" max="13825" width="8.84375" style="6"/>
    <col min="13826" max="13826" width="8.84375" style="6" customWidth="1"/>
    <col min="13827" max="13827" width="8.15234375" style="6" customWidth="1"/>
    <col min="13828" max="13828" width="8.84375" style="6" customWidth="1"/>
    <col min="13829" max="13829" width="8.84375" style="6"/>
    <col min="13830" max="13830" width="13.3046875" style="6" customWidth="1"/>
    <col min="13831" max="13831" width="12.15234375" style="6" customWidth="1"/>
    <col min="13832" max="13833" width="8.84375" style="6"/>
    <col min="13834" max="13834" width="13.53515625" style="6" customWidth="1"/>
    <col min="13835" max="14081" width="8.84375" style="6"/>
    <col min="14082" max="14082" width="8.84375" style="6" customWidth="1"/>
    <col min="14083" max="14083" width="8.15234375" style="6" customWidth="1"/>
    <col min="14084" max="14084" width="8.84375" style="6" customWidth="1"/>
    <col min="14085" max="14085" width="8.84375" style="6"/>
    <col min="14086" max="14086" width="13.3046875" style="6" customWidth="1"/>
    <col min="14087" max="14087" width="12.15234375" style="6" customWidth="1"/>
    <col min="14088" max="14089" width="8.84375" style="6"/>
    <col min="14090" max="14090" width="13.53515625" style="6" customWidth="1"/>
    <col min="14091" max="14337" width="8.84375" style="6"/>
    <col min="14338" max="14338" width="8.84375" style="6" customWidth="1"/>
    <col min="14339" max="14339" width="8.15234375" style="6" customWidth="1"/>
    <col min="14340" max="14340" width="8.84375" style="6" customWidth="1"/>
    <col min="14341" max="14341" width="8.84375" style="6"/>
    <col min="14342" max="14342" width="13.3046875" style="6" customWidth="1"/>
    <col min="14343" max="14343" width="12.15234375" style="6" customWidth="1"/>
    <col min="14344" max="14345" width="8.84375" style="6"/>
    <col min="14346" max="14346" width="13.53515625" style="6" customWidth="1"/>
    <col min="14347" max="14593" width="8.84375" style="6"/>
    <col min="14594" max="14594" width="8.84375" style="6" customWidth="1"/>
    <col min="14595" max="14595" width="8.15234375" style="6" customWidth="1"/>
    <col min="14596" max="14596" width="8.84375" style="6" customWidth="1"/>
    <col min="14597" max="14597" width="8.84375" style="6"/>
    <col min="14598" max="14598" width="13.3046875" style="6" customWidth="1"/>
    <col min="14599" max="14599" width="12.15234375" style="6" customWidth="1"/>
    <col min="14600" max="14601" width="8.84375" style="6"/>
    <col min="14602" max="14602" width="13.53515625" style="6" customWidth="1"/>
    <col min="14603" max="14849" width="8.84375" style="6"/>
    <col min="14850" max="14850" width="8.84375" style="6" customWidth="1"/>
    <col min="14851" max="14851" width="8.15234375" style="6" customWidth="1"/>
    <col min="14852" max="14852" width="8.84375" style="6" customWidth="1"/>
    <col min="14853" max="14853" width="8.84375" style="6"/>
    <col min="14854" max="14854" width="13.3046875" style="6" customWidth="1"/>
    <col min="14855" max="14855" width="12.15234375" style="6" customWidth="1"/>
    <col min="14856" max="14857" width="8.84375" style="6"/>
    <col min="14858" max="14858" width="13.53515625" style="6" customWidth="1"/>
    <col min="14859" max="15105" width="8.84375" style="6"/>
    <col min="15106" max="15106" width="8.84375" style="6" customWidth="1"/>
    <col min="15107" max="15107" width="8.15234375" style="6" customWidth="1"/>
    <col min="15108" max="15108" width="8.84375" style="6" customWidth="1"/>
    <col min="15109" max="15109" width="8.84375" style="6"/>
    <col min="15110" max="15110" width="13.3046875" style="6" customWidth="1"/>
    <col min="15111" max="15111" width="12.15234375" style="6" customWidth="1"/>
    <col min="15112" max="15113" width="8.84375" style="6"/>
    <col min="15114" max="15114" width="13.53515625" style="6" customWidth="1"/>
    <col min="15115" max="15361" width="8.84375" style="6"/>
    <col min="15362" max="15362" width="8.84375" style="6" customWidth="1"/>
    <col min="15363" max="15363" width="8.15234375" style="6" customWidth="1"/>
    <col min="15364" max="15364" width="8.84375" style="6" customWidth="1"/>
    <col min="15365" max="15365" width="8.84375" style="6"/>
    <col min="15366" max="15366" width="13.3046875" style="6" customWidth="1"/>
    <col min="15367" max="15367" width="12.15234375" style="6" customWidth="1"/>
    <col min="15368" max="15369" width="8.84375" style="6"/>
    <col min="15370" max="15370" width="13.53515625" style="6" customWidth="1"/>
    <col min="15371" max="15617" width="8.84375" style="6"/>
    <col min="15618" max="15618" width="8.84375" style="6" customWidth="1"/>
    <col min="15619" max="15619" width="8.15234375" style="6" customWidth="1"/>
    <col min="15620" max="15620" width="8.84375" style="6" customWidth="1"/>
    <col min="15621" max="15621" width="8.84375" style="6"/>
    <col min="15622" max="15622" width="13.3046875" style="6" customWidth="1"/>
    <col min="15623" max="15623" width="12.15234375" style="6" customWidth="1"/>
    <col min="15624" max="15625" width="8.84375" style="6"/>
    <col min="15626" max="15626" width="13.53515625" style="6" customWidth="1"/>
    <col min="15627" max="15873" width="8.84375" style="6"/>
    <col min="15874" max="15874" width="8.84375" style="6" customWidth="1"/>
    <col min="15875" max="15875" width="8.15234375" style="6" customWidth="1"/>
    <col min="15876" max="15876" width="8.84375" style="6" customWidth="1"/>
    <col min="15877" max="15877" width="8.84375" style="6"/>
    <col min="15878" max="15878" width="13.3046875" style="6" customWidth="1"/>
    <col min="15879" max="15879" width="12.15234375" style="6" customWidth="1"/>
    <col min="15880" max="15881" width="8.84375" style="6"/>
    <col min="15882" max="15882" width="13.53515625" style="6" customWidth="1"/>
    <col min="15883" max="16129" width="8.84375" style="6"/>
    <col min="16130" max="16130" width="8.84375" style="6" customWidth="1"/>
    <col min="16131" max="16131" width="8.15234375" style="6" customWidth="1"/>
    <col min="16132" max="16132" width="8.84375" style="6" customWidth="1"/>
    <col min="16133" max="16133" width="8.84375" style="6"/>
    <col min="16134" max="16134" width="13.3046875" style="6" customWidth="1"/>
    <col min="16135" max="16135" width="12.15234375" style="6" customWidth="1"/>
    <col min="16136" max="16137" width="8.84375" style="6"/>
    <col min="16138" max="16138" width="13.53515625" style="6" customWidth="1"/>
    <col min="16139" max="16382" width="8.84375" style="6"/>
    <col min="16383" max="16384" width="10.15234375" style="6" customWidth="1"/>
  </cols>
  <sheetData>
    <row r="2" spans="2:15" x14ac:dyDescent="0.45">
      <c r="B2" s="1" t="s">
        <v>377</v>
      </c>
      <c r="C2" s="2"/>
      <c r="D2" s="2"/>
      <c r="E2" s="2"/>
      <c r="F2" s="2"/>
      <c r="G2" s="2"/>
      <c r="H2" s="2"/>
      <c r="I2" s="2"/>
      <c r="J2" s="2"/>
      <c r="K2" s="2"/>
      <c r="L2" s="2"/>
      <c r="M2" s="2"/>
    </row>
    <row r="3" spans="2:15" ht="16.3" thickBot="1" x14ac:dyDescent="0.5">
      <c r="B3" s="1"/>
      <c r="C3" s="2"/>
      <c r="D3" s="2"/>
      <c r="E3" s="2"/>
      <c r="F3" s="2"/>
      <c r="G3" s="2"/>
      <c r="H3" s="2"/>
      <c r="I3" s="2"/>
      <c r="J3" s="2"/>
      <c r="K3" s="2"/>
      <c r="L3" s="2"/>
      <c r="M3" s="2"/>
    </row>
    <row r="4" spans="2:15" ht="15.75" customHeight="1" thickBot="1" x14ac:dyDescent="0.5">
      <c r="B4" s="208" t="s">
        <v>348</v>
      </c>
      <c r="C4" s="208"/>
      <c r="D4" s="208" t="s">
        <v>355</v>
      </c>
      <c r="E4" s="208"/>
      <c r="F4" s="208"/>
      <c r="G4" s="208" t="s">
        <v>356</v>
      </c>
      <c r="H4" s="208"/>
      <c r="I4" s="208"/>
      <c r="J4" s="208"/>
      <c r="K4" s="208" t="s">
        <v>357</v>
      </c>
      <c r="L4" s="208"/>
      <c r="M4" s="208"/>
      <c r="N4" s="208"/>
      <c r="O4" s="208"/>
    </row>
    <row r="5" spans="2:15" ht="15.75" customHeight="1" thickBot="1" x14ac:dyDescent="0.5">
      <c r="B5" s="208"/>
      <c r="C5" s="208"/>
      <c r="D5" s="208"/>
      <c r="E5" s="208"/>
      <c r="F5" s="208"/>
      <c r="G5" s="208"/>
      <c r="H5" s="208"/>
      <c r="I5" s="208"/>
      <c r="J5" s="208"/>
      <c r="K5" s="208"/>
      <c r="L5" s="208"/>
      <c r="M5" s="208"/>
      <c r="N5" s="208"/>
      <c r="O5" s="208"/>
    </row>
    <row r="6" spans="2:15" ht="31.5" customHeight="1" thickBot="1" x14ac:dyDescent="0.5">
      <c r="B6" s="212" t="s">
        <v>358</v>
      </c>
      <c r="C6" s="212"/>
      <c r="D6" s="211" t="s">
        <v>359</v>
      </c>
      <c r="E6" s="211" t="s">
        <v>360</v>
      </c>
      <c r="F6" s="211" t="s">
        <v>378</v>
      </c>
      <c r="G6" s="211" t="s">
        <v>362</v>
      </c>
      <c r="H6" s="211"/>
      <c r="I6" s="211" t="s">
        <v>363</v>
      </c>
      <c r="J6" s="211" t="s">
        <v>364</v>
      </c>
      <c r="K6" s="211" t="s">
        <v>365</v>
      </c>
      <c r="L6" s="211" t="s">
        <v>366</v>
      </c>
      <c r="M6" s="211" t="s">
        <v>367</v>
      </c>
      <c r="N6" s="211" t="s">
        <v>368</v>
      </c>
      <c r="O6" s="211" t="s">
        <v>369</v>
      </c>
    </row>
    <row r="7" spans="2:15" ht="32.15" thickBot="1" x14ac:dyDescent="0.5">
      <c r="B7" s="212"/>
      <c r="C7" s="212"/>
      <c r="D7" s="211"/>
      <c r="E7" s="211"/>
      <c r="F7" s="211"/>
      <c r="G7" s="41" t="s">
        <v>370</v>
      </c>
      <c r="H7" s="41" t="s">
        <v>371</v>
      </c>
      <c r="I7" s="211"/>
      <c r="J7" s="211"/>
      <c r="K7" s="211"/>
      <c r="L7" s="211"/>
      <c r="M7" s="211"/>
      <c r="N7" s="211"/>
      <c r="O7" s="211"/>
    </row>
    <row r="8" spans="2:15" ht="17.149999999999999" customHeight="1" thickBot="1" x14ac:dyDescent="0.5">
      <c r="B8" s="190" t="s">
        <v>372</v>
      </c>
      <c r="C8" s="210"/>
      <c r="D8" s="40" t="s">
        <v>36</v>
      </c>
      <c r="E8" s="36"/>
      <c r="F8" s="36"/>
      <c r="G8" s="28"/>
      <c r="H8" s="28"/>
      <c r="I8" s="16"/>
      <c r="J8" s="29">
        <f>SUM(G8:I8)</f>
        <v>0</v>
      </c>
      <c r="K8" s="16"/>
      <c r="L8" s="16"/>
      <c r="M8" s="16"/>
      <c r="N8" s="31"/>
      <c r="O8" s="29">
        <f>SUM(K8:N8)</f>
        <v>0</v>
      </c>
    </row>
    <row r="9" spans="2:15" ht="16.3" thickBot="1" x14ac:dyDescent="0.5">
      <c r="B9" s="190" t="s">
        <v>373</v>
      </c>
      <c r="C9" s="210"/>
      <c r="D9" s="40" t="s">
        <v>37</v>
      </c>
      <c r="E9" s="36"/>
      <c r="F9" s="36"/>
      <c r="G9" s="28"/>
      <c r="H9" s="28"/>
      <c r="I9" s="16"/>
      <c r="J9" s="29">
        <f t="shared" ref="J9:J13" si="0">SUM(G9:I9)</f>
        <v>0</v>
      </c>
      <c r="K9" s="16"/>
      <c r="L9" s="16"/>
      <c r="M9" s="16"/>
      <c r="N9" s="31"/>
      <c r="O9" s="29">
        <f t="shared" ref="O9:O13" si="1">SUM(K9:N9)</f>
        <v>0</v>
      </c>
    </row>
    <row r="10" spans="2:15" ht="16.3" thickBot="1" x14ac:dyDescent="0.5">
      <c r="B10" s="190" t="s">
        <v>373</v>
      </c>
      <c r="C10" s="210"/>
      <c r="D10" s="40" t="s">
        <v>38</v>
      </c>
      <c r="E10" s="36"/>
      <c r="F10" s="36"/>
      <c r="G10" s="28"/>
      <c r="H10" s="28"/>
      <c r="I10" s="16"/>
      <c r="J10" s="29">
        <f t="shared" si="0"/>
        <v>0</v>
      </c>
      <c r="K10" s="16"/>
      <c r="L10" s="16"/>
      <c r="M10" s="16"/>
      <c r="N10" s="31"/>
      <c r="O10" s="29">
        <f t="shared" si="1"/>
        <v>0</v>
      </c>
    </row>
    <row r="11" spans="2:15" ht="16.3" thickBot="1" x14ac:dyDescent="0.5">
      <c r="B11" s="190" t="s">
        <v>373</v>
      </c>
      <c r="C11" s="210"/>
      <c r="D11" s="40" t="s">
        <v>39</v>
      </c>
      <c r="E11" s="36"/>
      <c r="F11" s="36"/>
      <c r="G11" s="28"/>
      <c r="H11" s="28"/>
      <c r="I11" s="16"/>
      <c r="J11" s="29">
        <f t="shared" si="0"/>
        <v>0</v>
      </c>
      <c r="K11" s="16"/>
      <c r="L11" s="16"/>
      <c r="M11" s="16"/>
      <c r="N11" s="31"/>
      <c r="O11" s="29">
        <f t="shared" si="1"/>
        <v>0</v>
      </c>
    </row>
    <row r="12" spans="2:15" ht="16.3" thickBot="1" x14ac:dyDescent="0.5">
      <c r="B12" s="190" t="s">
        <v>373</v>
      </c>
      <c r="C12" s="210"/>
      <c r="D12" s="40" t="s">
        <v>40</v>
      </c>
      <c r="E12" s="36"/>
      <c r="F12" s="36"/>
      <c r="G12" s="28"/>
      <c r="H12" s="28"/>
      <c r="I12" s="16"/>
      <c r="J12" s="29">
        <f t="shared" si="0"/>
        <v>0</v>
      </c>
      <c r="K12" s="16"/>
      <c r="L12" s="16"/>
      <c r="M12" s="16"/>
      <c r="N12" s="31"/>
      <c r="O12" s="29">
        <f t="shared" si="1"/>
        <v>0</v>
      </c>
    </row>
    <row r="13" spans="2:15" ht="16.3" thickBot="1" x14ac:dyDescent="0.5">
      <c r="B13" s="190" t="str">
        <f xml:space="preserve"> _xlfn.CONCAT(B12, " Total")</f>
        <v>Example Program #1 Total</v>
      </c>
      <c r="C13" s="190"/>
      <c r="D13" s="12"/>
      <c r="E13" s="12"/>
      <c r="F13" s="14"/>
      <c r="G13" s="17">
        <f>SUM(G8:G12)</f>
        <v>0</v>
      </c>
      <c r="H13" s="17">
        <f t="shared" ref="H13:I13" si="2">SUM(H8:H12)</f>
        <v>0</v>
      </c>
      <c r="I13" s="17">
        <f t="shared" si="2"/>
        <v>0</v>
      </c>
      <c r="J13" s="29">
        <f t="shared" si="0"/>
        <v>0</v>
      </c>
      <c r="K13" s="17">
        <f>SUM(K8:K12)</f>
        <v>0</v>
      </c>
      <c r="L13" s="17">
        <f t="shared" ref="L13:N13" si="3">SUM(L8:L12)</f>
        <v>0</v>
      </c>
      <c r="M13" s="17">
        <f t="shared" si="3"/>
        <v>0</v>
      </c>
      <c r="N13" s="17">
        <f t="shared" si="3"/>
        <v>0</v>
      </c>
      <c r="O13" s="29">
        <f t="shared" si="1"/>
        <v>0</v>
      </c>
    </row>
    <row r="14" spans="2:15" ht="16.3" thickBot="1" x14ac:dyDescent="0.5">
      <c r="B14" s="190" t="s">
        <v>374</v>
      </c>
      <c r="C14" s="210"/>
      <c r="D14" s="40" t="s">
        <v>36</v>
      </c>
      <c r="E14" s="36"/>
      <c r="F14" s="36"/>
      <c r="G14" s="28"/>
      <c r="H14" s="28"/>
      <c r="I14" s="16"/>
      <c r="J14" s="29">
        <f>SUM(G14:I14)</f>
        <v>0</v>
      </c>
      <c r="K14" s="16"/>
      <c r="L14" s="16"/>
      <c r="M14" s="16"/>
      <c r="N14" s="31"/>
      <c r="O14" s="29">
        <f>SUM(K14:N14)</f>
        <v>0</v>
      </c>
    </row>
    <row r="15" spans="2:15" ht="16.3" thickBot="1" x14ac:dyDescent="0.5">
      <c r="B15" s="190" t="s">
        <v>374</v>
      </c>
      <c r="C15" s="210"/>
      <c r="D15" s="40" t="s">
        <v>37</v>
      </c>
      <c r="E15" s="36"/>
      <c r="F15" s="36"/>
      <c r="G15" s="28"/>
      <c r="H15" s="28"/>
      <c r="I15" s="16"/>
      <c r="J15" s="29">
        <f t="shared" ref="J15:J19" si="4">SUM(G15:I15)</f>
        <v>0</v>
      </c>
      <c r="K15" s="16"/>
      <c r="L15" s="16"/>
      <c r="M15" s="16"/>
      <c r="N15" s="31"/>
      <c r="O15" s="29">
        <f t="shared" ref="O15:O19" si="5">SUM(K15:N15)</f>
        <v>0</v>
      </c>
    </row>
    <row r="16" spans="2:15" ht="16.3" thickBot="1" x14ac:dyDescent="0.5">
      <c r="B16" s="190" t="s">
        <v>374</v>
      </c>
      <c r="C16" s="210"/>
      <c r="D16" s="40" t="s">
        <v>38</v>
      </c>
      <c r="E16" s="36"/>
      <c r="F16" s="36"/>
      <c r="G16" s="28"/>
      <c r="H16" s="28"/>
      <c r="I16" s="16"/>
      <c r="J16" s="29">
        <f t="shared" si="4"/>
        <v>0</v>
      </c>
      <c r="K16" s="16"/>
      <c r="L16" s="16"/>
      <c r="M16" s="16"/>
      <c r="N16" s="31"/>
      <c r="O16" s="29">
        <f t="shared" si="5"/>
        <v>0</v>
      </c>
    </row>
    <row r="17" spans="2:15" ht="16.3" thickBot="1" x14ac:dyDescent="0.5">
      <c r="B17" s="190" t="s">
        <v>374</v>
      </c>
      <c r="C17" s="210"/>
      <c r="D17" s="40" t="s">
        <v>39</v>
      </c>
      <c r="E17" s="36"/>
      <c r="F17" s="36"/>
      <c r="G17" s="28"/>
      <c r="H17" s="28"/>
      <c r="I17" s="16"/>
      <c r="J17" s="29">
        <f t="shared" si="4"/>
        <v>0</v>
      </c>
      <c r="K17" s="16"/>
      <c r="L17" s="16"/>
      <c r="M17" s="16"/>
      <c r="N17" s="31"/>
      <c r="O17" s="29">
        <f t="shared" si="5"/>
        <v>0</v>
      </c>
    </row>
    <row r="18" spans="2:15" ht="16.3" thickBot="1" x14ac:dyDescent="0.5">
      <c r="B18" s="190" t="s">
        <v>374</v>
      </c>
      <c r="C18" s="210"/>
      <c r="D18" s="40" t="s">
        <v>40</v>
      </c>
      <c r="E18" s="36"/>
      <c r="F18" s="36"/>
      <c r="G18" s="28"/>
      <c r="H18" s="28"/>
      <c r="I18" s="16"/>
      <c r="J18" s="29">
        <f t="shared" si="4"/>
        <v>0</v>
      </c>
      <c r="K18" s="16"/>
      <c r="L18" s="16"/>
      <c r="M18" s="16"/>
      <c r="N18" s="31"/>
      <c r="O18" s="29">
        <f t="shared" si="5"/>
        <v>0</v>
      </c>
    </row>
    <row r="19" spans="2:15" ht="16.3" thickBot="1" x14ac:dyDescent="0.5">
      <c r="B19" s="190" t="str">
        <f>_xlfn.CONCAT(B14, " Total")</f>
        <v>Example Program #2 Total</v>
      </c>
      <c r="C19" s="190"/>
      <c r="D19" s="13"/>
      <c r="E19" s="13"/>
      <c r="F19" s="14"/>
      <c r="G19" s="17">
        <f>SUM(G14:G18)</f>
        <v>0</v>
      </c>
      <c r="H19" s="17">
        <f t="shared" ref="H19" si="6">SUM(H14:H18)</f>
        <v>0</v>
      </c>
      <c r="I19" s="17">
        <f>SUM(I14:I18)+78</f>
        <v>78</v>
      </c>
      <c r="J19" s="29">
        <f t="shared" si="4"/>
        <v>78</v>
      </c>
      <c r="K19" s="17">
        <f>SUM(K14:K18)</f>
        <v>0</v>
      </c>
      <c r="L19" s="17">
        <f t="shared" ref="L19:N19" si="7">SUM(L14:L18)</f>
        <v>0</v>
      </c>
      <c r="M19" s="17">
        <f t="shared" si="7"/>
        <v>0</v>
      </c>
      <c r="N19" s="17">
        <f t="shared" si="7"/>
        <v>0</v>
      </c>
      <c r="O19" s="29">
        <f t="shared" si="5"/>
        <v>0</v>
      </c>
    </row>
    <row r="20" spans="2:15" ht="16.3" thickBot="1" x14ac:dyDescent="0.5">
      <c r="B20" s="209" t="s">
        <v>375</v>
      </c>
      <c r="C20" s="209"/>
      <c r="D20" s="20"/>
      <c r="E20" s="20"/>
      <c r="F20" s="20"/>
      <c r="G20" s="33">
        <f>SUM(G13,G19)</f>
        <v>0</v>
      </c>
      <c r="H20" s="33">
        <f t="shared" ref="H20:J20" si="8">SUM(H13,H19)</f>
        <v>0</v>
      </c>
      <c r="I20" s="33">
        <f t="shared" si="8"/>
        <v>78</v>
      </c>
      <c r="J20" s="33">
        <f t="shared" si="8"/>
        <v>78</v>
      </c>
      <c r="K20" s="33">
        <f>SUM(K13,K19)</f>
        <v>0</v>
      </c>
      <c r="L20" s="33">
        <f t="shared" ref="L20:N20" si="9">SUM(L13,L19)</f>
        <v>0</v>
      </c>
      <c r="M20" s="33">
        <f t="shared" si="9"/>
        <v>0</v>
      </c>
      <c r="N20" s="33">
        <f t="shared" si="9"/>
        <v>0</v>
      </c>
      <c r="O20" s="34">
        <f>SUM(K20:N20)</f>
        <v>0</v>
      </c>
    </row>
    <row r="21" spans="2:15" ht="76" customHeight="1" x14ac:dyDescent="0.45">
      <c r="B21" s="175" t="s">
        <v>379</v>
      </c>
      <c r="C21" s="207"/>
      <c r="D21" s="207"/>
      <c r="E21" s="207"/>
      <c r="F21" s="207"/>
      <c r="G21" s="207"/>
      <c r="H21" s="207"/>
      <c r="I21" s="207"/>
      <c r="J21" s="207"/>
      <c r="K21" s="207"/>
      <c r="L21" s="207"/>
      <c r="M21" s="207"/>
      <c r="N21" s="207"/>
      <c r="O21" s="207"/>
    </row>
    <row r="22" spans="2:15" x14ac:dyDescent="0.45">
      <c r="B22" s="11"/>
      <c r="G22" s="2"/>
      <c r="H22" s="2"/>
      <c r="I22" s="2"/>
      <c r="J22" s="2"/>
      <c r="K22" s="2"/>
      <c r="L22" s="2"/>
      <c r="M22" s="2"/>
      <c r="N22" s="2"/>
      <c r="O22" s="2"/>
    </row>
    <row r="23" spans="2:15" x14ac:dyDescent="0.45">
      <c r="B23" s="11"/>
    </row>
    <row r="25" spans="2:15" x14ac:dyDescent="0.45">
      <c r="B25" s="11"/>
    </row>
    <row r="26" spans="2:15" x14ac:dyDescent="0.45">
      <c r="B26" s="11"/>
    </row>
    <row r="27" spans="2:15" x14ac:dyDescent="0.45">
      <c r="B27" s="11"/>
    </row>
    <row r="29" spans="2:15" x14ac:dyDescent="0.45">
      <c r="B29" s="11"/>
    </row>
  </sheetData>
  <mergeCells count="30">
    <mergeCell ref="N6:N7"/>
    <mergeCell ref="O6:O7"/>
    <mergeCell ref="B4:C5"/>
    <mergeCell ref="D4:F5"/>
    <mergeCell ref="G4:J5"/>
    <mergeCell ref="K4:O5"/>
    <mergeCell ref="B6:C7"/>
    <mergeCell ref="D6:D7"/>
    <mergeCell ref="E6:E7"/>
    <mergeCell ref="F6:F7"/>
    <mergeCell ref="G6:H6"/>
    <mergeCell ref="I6:I7"/>
    <mergeCell ref="B13:C13"/>
    <mergeCell ref="J6:J7"/>
    <mergeCell ref="K6:K7"/>
    <mergeCell ref="L6:L7"/>
    <mergeCell ref="M6:M7"/>
    <mergeCell ref="B8:C8"/>
    <mergeCell ref="B9:C9"/>
    <mergeCell ref="B10:C10"/>
    <mergeCell ref="B11:C11"/>
    <mergeCell ref="B12:C12"/>
    <mergeCell ref="B20:C20"/>
    <mergeCell ref="B21:O21"/>
    <mergeCell ref="B14:C14"/>
    <mergeCell ref="B15:C15"/>
    <mergeCell ref="B16:C16"/>
    <mergeCell ref="B17:C17"/>
    <mergeCell ref="B18:C18"/>
    <mergeCell ref="B19:C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F10"/>
  <sheetViews>
    <sheetView showGridLines="0" zoomScaleNormal="100" workbookViewId="0">
      <selection activeCell="C9" sqref="C9"/>
    </sheetView>
  </sheetViews>
  <sheetFormatPr defaultColWidth="9.15234375" defaultRowHeight="14.6" x14ac:dyDescent="0.4"/>
  <cols>
    <col min="1" max="1" width="4.84375" style="60" customWidth="1"/>
    <col min="2" max="2" width="34.15234375" style="60" customWidth="1"/>
    <col min="3" max="3" width="32.69140625" style="60" customWidth="1"/>
    <col min="4" max="4" width="34.69140625" style="60" customWidth="1"/>
    <col min="5" max="5" width="33.15234375" style="60" customWidth="1"/>
    <col min="6" max="6" width="23" style="60" customWidth="1"/>
    <col min="7" max="16384" width="9.15234375" style="60"/>
  </cols>
  <sheetData>
    <row r="2" spans="2:6" ht="15.9" x14ac:dyDescent="0.4">
      <c r="B2" s="59" t="s">
        <v>22</v>
      </c>
    </row>
    <row r="3" spans="2:6" ht="15" thickBot="1" x14ac:dyDescent="0.45">
      <c r="B3" s="61"/>
      <c r="C3" s="61"/>
    </row>
    <row r="4" spans="2:6" ht="34.299999999999997" thickBot="1" x14ac:dyDescent="0.45">
      <c r="B4" s="62" t="s">
        <v>23</v>
      </c>
      <c r="C4" s="62" t="s">
        <v>24</v>
      </c>
      <c r="D4" s="62" t="s">
        <v>25</v>
      </c>
      <c r="E4" s="62" t="s">
        <v>26</v>
      </c>
      <c r="F4" s="62" t="s">
        <v>27</v>
      </c>
    </row>
    <row r="5" spans="2:6" ht="33.9" x14ac:dyDescent="0.4">
      <c r="B5" s="63" t="s">
        <v>28</v>
      </c>
      <c r="C5" s="64"/>
      <c r="D5" s="64"/>
      <c r="E5" s="65">
        <f>D5-C5</f>
        <v>0</v>
      </c>
      <c r="F5" s="66" t="str">
        <f>IFERROR(D5/C5, "")</f>
        <v/>
      </c>
    </row>
    <row r="6" spans="2:6" ht="16.3" thickBot="1" x14ac:dyDescent="0.45">
      <c r="B6" s="63" t="s">
        <v>29</v>
      </c>
      <c r="C6" s="64"/>
      <c r="D6" s="64"/>
      <c r="E6" s="65">
        <f t="shared" ref="E6:E8" si="0">D6-C6</f>
        <v>0</v>
      </c>
      <c r="F6" s="66" t="str">
        <f t="shared" ref="F6:F9" si="1">IFERROR(D6/C6, "")</f>
        <v/>
      </c>
    </row>
    <row r="7" spans="2:6" ht="16.3" thickBot="1" x14ac:dyDescent="0.45">
      <c r="B7" s="63" t="s">
        <v>30</v>
      </c>
      <c r="C7" s="64"/>
      <c r="D7" s="64"/>
      <c r="E7" s="65">
        <f t="shared" si="0"/>
        <v>0</v>
      </c>
      <c r="F7" s="66" t="str">
        <f t="shared" si="1"/>
        <v/>
      </c>
    </row>
    <row r="8" spans="2:6" ht="16.3" thickBot="1" x14ac:dyDescent="0.45">
      <c r="B8" s="63" t="s">
        <v>31</v>
      </c>
      <c r="C8" s="64"/>
      <c r="D8" s="64"/>
      <c r="E8" s="65">
        <f t="shared" si="0"/>
        <v>0</v>
      </c>
      <c r="F8" s="66" t="str">
        <f t="shared" si="1"/>
        <v/>
      </c>
    </row>
    <row r="9" spans="2:6" ht="16.3" thickBot="1" x14ac:dyDescent="0.45">
      <c r="B9" s="63" t="s">
        <v>32</v>
      </c>
      <c r="C9" s="65">
        <f>SUM(C5:C8)</f>
        <v>0</v>
      </c>
      <c r="D9" s="65">
        <f t="shared" ref="D9:E9" si="2">SUM(D5:D8)</f>
        <v>0</v>
      </c>
      <c r="E9" s="65">
        <f t="shared" si="2"/>
        <v>0</v>
      </c>
      <c r="F9" s="66" t="str">
        <f t="shared" si="1"/>
        <v/>
      </c>
    </row>
    <row r="10" spans="2:6" ht="51.65" customHeight="1" x14ac:dyDescent="0.4">
      <c r="B10" s="167" t="s">
        <v>33</v>
      </c>
      <c r="C10" s="167"/>
      <c r="D10" s="167"/>
      <c r="E10" s="167"/>
      <c r="F10" s="167"/>
    </row>
  </sheetData>
  <sheetProtection algorithmName="SHA-512" hashValue="bbhE7iUpnSiZGIHMFHn+6a0uf8pu6VURFonI3bC5+9zti7A8JaDevb2Y5jZkEyZYuL29onBClk3UbLxsxBbMrg==" saltValue="HrVA/WANwlQX/kWYcKgSyw==" spinCount="100000" sheet="1" objects="1" scenarios="1"/>
  <customSheetViews>
    <customSheetView guid="{E40B4055-4557-4836-8946-1AFB7A4606E7}" showGridLines="0">
      <pageMargins left="0" right="0" top="0" bottom="0" header="0" footer="0"/>
      <pageSetup orientation="portrait" r:id="rId1"/>
    </customSheetView>
  </customSheetViews>
  <mergeCells count="1">
    <mergeCell ref="B10:F10"/>
  </mergeCell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N18"/>
  <sheetViews>
    <sheetView showGridLines="0" zoomScaleNormal="100" workbookViewId="0">
      <selection activeCell="I21" sqref="I21"/>
    </sheetView>
  </sheetViews>
  <sheetFormatPr defaultColWidth="8.84375" defaultRowHeight="14.6" x14ac:dyDescent="0.4"/>
  <cols>
    <col min="1" max="1" width="4.84375" style="44" customWidth="1"/>
    <col min="2" max="2" width="51.84375" style="44" customWidth="1"/>
    <col min="3" max="3" width="10.53515625" style="44" bestFit="1" customWidth="1"/>
    <col min="4" max="4" width="9.84375" style="44" customWidth="1"/>
    <col min="5" max="5" width="10.53515625" style="44" bestFit="1" customWidth="1"/>
    <col min="6" max="6" width="9.84375" style="44" customWidth="1"/>
    <col min="7" max="7" width="11.3828125" style="44" customWidth="1"/>
    <col min="8" max="8" width="9.84375" style="44" customWidth="1"/>
    <col min="9" max="9" width="11.84375" style="44" customWidth="1"/>
    <col min="10" max="10" width="9.84375" style="44" customWidth="1"/>
    <col min="11" max="11" width="12.3828125" style="44" customWidth="1"/>
    <col min="12" max="12" width="9.84375" style="44" customWidth="1"/>
    <col min="13" max="13" width="12" style="44" customWidth="1"/>
    <col min="14" max="14" width="9.84375" style="44" customWidth="1"/>
    <col min="15" max="16384" width="8.84375" style="44"/>
  </cols>
  <sheetData>
    <row r="2" spans="2:14" ht="15.9" x14ac:dyDescent="0.4">
      <c r="B2" s="59" t="s">
        <v>34</v>
      </c>
    </row>
    <row r="3" spans="2:14" ht="15" thickBot="1" x14ac:dyDescent="0.45">
      <c r="B3" s="67"/>
      <c r="C3" s="67"/>
      <c r="D3" s="67"/>
    </row>
    <row r="4" spans="2:14" ht="16.3" thickBot="1" x14ac:dyDescent="0.45">
      <c r="B4" s="168" t="s">
        <v>35</v>
      </c>
      <c r="C4" s="168" t="s">
        <v>36</v>
      </c>
      <c r="D4" s="168"/>
      <c r="E4" s="168" t="s">
        <v>37</v>
      </c>
      <c r="F4" s="168"/>
      <c r="G4" s="168" t="s">
        <v>38</v>
      </c>
      <c r="H4" s="168"/>
      <c r="I4" s="168" t="s">
        <v>39</v>
      </c>
      <c r="J4" s="168"/>
      <c r="K4" s="168" t="s">
        <v>40</v>
      </c>
      <c r="L4" s="168"/>
      <c r="M4" s="168" t="s">
        <v>41</v>
      </c>
      <c r="N4" s="168"/>
    </row>
    <row r="5" spans="2:14" ht="32.15" thickBot="1" x14ac:dyDescent="0.45">
      <c r="B5" s="168"/>
      <c r="C5" s="62" t="s">
        <v>42</v>
      </c>
      <c r="D5" s="62" t="s">
        <v>43</v>
      </c>
      <c r="E5" s="62" t="s">
        <v>44</v>
      </c>
      <c r="F5" s="62" t="s">
        <v>43</v>
      </c>
      <c r="G5" s="62" t="s">
        <v>44</v>
      </c>
      <c r="H5" s="62" t="s">
        <v>43</v>
      </c>
      <c r="I5" s="62" t="s">
        <v>44</v>
      </c>
      <c r="J5" s="62" t="s">
        <v>43</v>
      </c>
      <c r="K5" s="62" t="s">
        <v>44</v>
      </c>
      <c r="L5" s="62" t="s">
        <v>43</v>
      </c>
      <c r="M5" s="62" t="s">
        <v>44</v>
      </c>
      <c r="N5" s="62" t="s">
        <v>43</v>
      </c>
    </row>
    <row r="6" spans="2:14" ht="18.45" thickBot="1" x14ac:dyDescent="0.45">
      <c r="B6" s="63" t="s">
        <v>45</v>
      </c>
      <c r="C6" s="76" cm="1">
        <f t="array" ref="C6">INDEX(LookupByEDC[Baseline MWh],_xlfn.XMATCH(Introduction!$C$4,LookupByEDC[EDC Name]))</f>
        <v>38214368</v>
      </c>
      <c r="D6" s="73"/>
      <c r="E6" s="76" cm="1">
        <f t="array" ref="E6">INDEX(LookupByEDC[Baseline MWh],_xlfn.XMATCH(Introduction!$C$4,LookupByEDC[EDC Name]))</f>
        <v>38214368</v>
      </c>
      <c r="F6" s="74"/>
      <c r="G6" s="76" cm="1">
        <f t="array" ref="G6">INDEX(LookupByEDC[Baseline MWh],_xlfn.XMATCH(Introduction!$C$4,LookupByEDC[EDC Name]))</f>
        <v>38214368</v>
      </c>
      <c r="H6" s="74"/>
      <c r="I6" s="76" cm="1">
        <f t="array" ref="I6">INDEX(LookupByEDC[Baseline MWh],_xlfn.XMATCH(Introduction!$C$4,LookupByEDC[EDC Name]))</f>
        <v>38214368</v>
      </c>
      <c r="J6" s="74"/>
      <c r="K6" s="76" cm="1">
        <f t="array" ref="K6">INDEX(LookupByEDC[Baseline MWh],_xlfn.XMATCH(Introduction!$C$4,LookupByEDC[EDC Name]))</f>
        <v>38214368</v>
      </c>
      <c r="L6" s="74"/>
      <c r="M6" s="76" cm="1">
        <f t="array" ref="M6">INDEX(LookupByEDC[Baseline MWh],_xlfn.XMATCH(Introduction!$C$4,LookupByEDC[EDC Name]))</f>
        <v>38214368</v>
      </c>
      <c r="N6" s="73"/>
    </row>
    <row r="7" spans="2:14" ht="32.15" thickBot="1" x14ac:dyDescent="0.45">
      <c r="B7" s="63" t="s">
        <v>46</v>
      </c>
      <c r="C7" s="68"/>
      <c r="D7" s="68"/>
      <c r="E7" s="68"/>
      <c r="F7" s="68"/>
      <c r="G7" s="68"/>
      <c r="H7" s="68"/>
      <c r="I7" s="68"/>
      <c r="J7" s="68"/>
      <c r="K7" s="68"/>
      <c r="L7" s="68"/>
      <c r="M7" s="68"/>
      <c r="N7" s="68"/>
    </row>
    <row r="8" spans="2:14" ht="32.15" thickBot="1" x14ac:dyDescent="0.45">
      <c r="B8" s="63" t="s">
        <v>47</v>
      </c>
      <c r="C8" s="68"/>
      <c r="D8" s="68"/>
      <c r="E8" s="68"/>
      <c r="F8" s="68"/>
      <c r="G8" s="68"/>
      <c r="H8" s="68"/>
      <c r="I8" s="68"/>
      <c r="J8" s="68"/>
      <c r="K8" s="68"/>
      <c r="L8" s="68"/>
      <c r="M8" s="68"/>
      <c r="N8" s="68"/>
    </row>
    <row r="9" spans="2:14" ht="16.3" thickBot="1" x14ac:dyDescent="0.45">
      <c r="B9" s="63" t="s">
        <v>48</v>
      </c>
      <c r="C9" s="68"/>
      <c r="D9" s="68"/>
      <c r="E9" s="68"/>
      <c r="F9" s="68"/>
      <c r="G9" s="68"/>
      <c r="H9" s="68"/>
      <c r="I9" s="68"/>
      <c r="J9" s="68"/>
      <c r="K9" s="68"/>
      <c r="L9" s="68"/>
      <c r="M9" s="68"/>
      <c r="N9" s="68"/>
    </row>
    <row r="10" spans="2:14" ht="16.3" thickBot="1" x14ac:dyDescent="0.45">
      <c r="B10" s="63" t="s">
        <v>49</v>
      </c>
      <c r="C10" s="68"/>
      <c r="D10" s="68"/>
      <c r="E10" s="68"/>
      <c r="F10" s="68"/>
      <c r="G10" s="68"/>
      <c r="H10" s="68"/>
      <c r="I10" s="68"/>
      <c r="J10" s="68"/>
      <c r="K10" s="68"/>
      <c r="L10" s="68"/>
      <c r="M10" s="68"/>
      <c r="N10" s="68"/>
    </row>
    <row r="11" spans="2:14" ht="16.3" thickBot="1" x14ac:dyDescent="0.45">
      <c r="B11" s="63" t="s">
        <v>50</v>
      </c>
      <c r="C11" s="69">
        <f>SUM(C7:C10)</f>
        <v>0</v>
      </c>
      <c r="D11" s="69">
        <f>SUM(D7:D10)</f>
        <v>0</v>
      </c>
      <c r="E11" s="69">
        <f t="shared" ref="E11:L11" si="0">SUM(E7:E10)</f>
        <v>0</v>
      </c>
      <c r="F11" s="69">
        <f t="shared" si="0"/>
        <v>0</v>
      </c>
      <c r="G11" s="69">
        <f t="shared" si="0"/>
        <v>0</v>
      </c>
      <c r="H11" s="69">
        <f t="shared" si="0"/>
        <v>0</v>
      </c>
      <c r="I11" s="69">
        <f t="shared" si="0"/>
        <v>0</v>
      </c>
      <c r="J11" s="69">
        <f t="shared" si="0"/>
        <v>0</v>
      </c>
      <c r="K11" s="69">
        <f t="shared" si="0"/>
        <v>0</v>
      </c>
      <c r="L11" s="69">
        <f t="shared" si="0"/>
        <v>0</v>
      </c>
      <c r="M11" s="69">
        <f t="shared" ref="M11" si="1">SUM(M7:M10)</f>
        <v>0</v>
      </c>
      <c r="N11" s="69">
        <f t="shared" ref="N11" si="2">SUM(N7:N10)</f>
        <v>0</v>
      </c>
    </row>
    <row r="12" spans="2:14" ht="16.3" thickBot="1" x14ac:dyDescent="0.45">
      <c r="B12" s="63" t="s">
        <v>51</v>
      </c>
      <c r="C12" s="69">
        <f>C11</f>
        <v>0</v>
      </c>
      <c r="D12" s="69">
        <f>D11</f>
        <v>0</v>
      </c>
      <c r="E12" s="69">
        <f>E11+C12</f>
        <v>0</v>
      </c>
      <c r="F12" s="69">
        <f>F11+D12</f>
        <v>0</v>
      </c>
      <c r="G12" s="69">
        <f>G11+E12</f>
        <v>0</v>
      </c>
      <c r="H12" s="69">
        <f>H11+F12</f>
        <v>0</v>
      </c>
      <c r="I12" s="69">
        <f t="shared" ref="I12:L12" si="3">I11+G12</f>
        <v>0</v>
      </c>
      <c r="J12" s="69">
        <f t="shared" si="3"/>
        <v>0</v>
      </c>
      <c r="K12" s="69">
        <f t="shared" si="3"/>
        <v>0</v>
      </c>
      <c r="L12" s="69">
        <f t="shared" si="3"/>
        <v>0</v>
      </c>
      <c r="M12" s="69">
        <f>L11</f>
        <v>0</v>
      </c>
      <c r="N12" s="69">
        <f>L12</f>
        <v>0</v>
      </c>
    </row>
    <row r="13" spans="2:14" ht="18.45" thickBot="1" x14ac:dyDescent="0.45">
      <c r="B13" s="63" t="s">
        <v>52</v>
      </c>
      <c r="C13" s="166">
        <f>IFERROR(C12/$M$17,0)</f>
        <v>0</v>
      </c>
      <c r="D13" s="70"/>
      <c r="E13" s="166">
        <f>IFERROR(E12/$M$17,0)</f>
        <v>0</v>
      </c>
      <c r="F13" s="70"/>
      <c r="G13" s="166">
        <f>IFERROR(G12/$M$17,0)</f>
        <v>0</v>
      </c>
      <c r="H13" s="70"/>
      <c r="I13" s="166">
        <f>IFERROR(I12/$M$17,0)</f>
        <v>0</v>
      </c>
      <c r="J13" s="70"/>
      <c r="K13" s="166">
        <f>IFERROR(K12/$M$17,0)</f>
        <v>0</v>
      </c>
      <c r="L13" s="70"/>
      <c r="M13" s="166">
        <f>IFERROR(M12/$M$17,0)</f>
        <v>0</v>
      </c>
      <c r="N13" s="70"/>
    </row>
    <row r="14" spans="2:14" ht="18.45" thickBot="1" x14ac:dyDescent="0.45">
      <c r="B14" s="63" t="s">
        <v>53</v>
      </c>
      <c r="C14" s="70"/>
      <c r="D14" s="70"/>
      <c r="E14" s="70"/>
      <c r="F14" s="70"/>
      <c r="G14" s="70"/>
      <c r="H14" s="70"/>
      <c r="I14" s="70"/>
      <c r="J14" s="70"/>
      <c r="K14" s="70"/>
      <c r="L14" s="70"/>
      <c r="M14" s="68"/>
      <c r="N14" s="70"/>
    </row>
    <row r="15" spans="2:14" ht="32.15" thickBot="1" x14ac:dyDescent="0.45">
      <c r="B15" s="63" t="s">
        <v>54</v>
      </c>
      <c r="C15" s="69">
        <f>SUM(C12,$M$14)</f>
        <v>0</v>
      </c>
      <c r="D15" s="71"/>
      <c r="E15" s="69">
        <f>SUM(E11,E14)</f>
        <v>0</v>
      </c>
      <c r="F15" s="70"/>
      <c r="G15" s="69">
        <f t="shared" ref="G15:M15" si="4">SUM(G11,G14)</f>
        <v>0</v>
      </c>
      <c r="H15" s="70"/>
      <c r="I15" s="69">
        <f t="shared" si="4"/>
        <v>0</v>
      </c>
      <c r="J15" s="70"/>
      <c r="K15" s="69">
        <f t="shared" si="4"/>
        <v>0</v>
      </c>
      <c r="L15" s="70"/>
      <c r="M15" s="69">
        <f t="shared" si="4"/>
        <v>0</v>
      </c>
      <c r="N15" s="70"/>
    </row>
    <row r="16" spans="2:14" ht="16.3" thickBot="1" x14ac:dyDescent="0.45">
      <c r="B16" s="63" t="s">
        <v>55</v>
      </c>
      <c r="C16" s="72">
        <f>IFERROR(C12 /C6, "")</f>
        <v>0</v>
      </c>
      <c r="D16" s="73"/>
      <c r="E16" s="72">
        <f>IFERROR(E12 /E6, "")</f>
        <v>0</v>
      </c>
      <c r="F16" s="73"/>
      <c r="G16" s="72">
        <f>IFERROR(G12 /G6, "")</f>
        <v>0</v>
      </c>
      <c r="H16" s="73"/>
      <c r="I16" s="72">
        <f>IFERROR(I12 /I6, "")</f>
        <v>0</v>
      </c>
      <c r="J16" s="73"/>
      <c r="K16" s="72">
        <f>IFERROR(K12 /K6, "")</f>
        <v>0</v>
      </c>
      <c r="L16" s="73"/>
      <c r="M16" s="72">
        <f>IFERROR(M12 /M6, "")</f>
        <v>0</v>
      </c>
      <c r="N16" s="73"/>
    </row>
    <row r="17" spans="2:14" ht="16.3" thickBot="1" x14ac:dyDescent="0.45">
      <c r="B17" s="63" t="s">
        <v>56</v>
      </c>
      <c r="C17" s="74"/>
      <c r="D17" s="73"/>
      <c r="E17" s="73"/>
      <c r="F17" s="73"/>
      <c r="G17" s="73"/>
      <c r="H17" s="73"/>
      <c r="I17" s="73"/>
      <c r="J17" s="73"/>
      <c r="K17" s="73"/>
      <c r="L17" s="73"/>
      <c r="M17" s="75" cm="1">
        <f t="array" ref="M17">INDEX(LookupByEDC[MWh Goal],_xlfn.XMATCH(Introduction!$C$4,LookupByEDC[EDC Name]))</f>
        <v>828231</v>
      </c>
      <c r="N17" s="74"/>
    </row>
    <row r="18" spans="2:14" ht="56.15" customHeight="1" x14ac:dyDescent="0.4">
      <c r="B18" s="167" t="s">
        <v>57</v>
      </c>
      <c r="C18" s="167"/>
      <c r="D18" s="167"/>
      <c r="E18" s="167"/>
      <c r="F18" s="167"/>
      <c r="G18" s="167"/>
      <c r="H18" s="167"/>
      <c r="I18" s="167"/>
      <c r="J18" s="167"/>
      <c r="K18" s="167"/>
      <c r="L18" s="167"/>
      <c r="M18" s="167"/>
      <c r="N18" s="60"/>
    </row>
  </sheetData>
  <sheetProtection algorithmName="SHA-512" hashValue="W5fPtYVer5rtn4haBDWe1Q2e6EsQIxISNWoH0lXxz7fG61JlzGItZvNosVL71QCbEGihRp0GkF40IxfQe89ZXw==" saltValue="6/NQvp2xdKYQbpQ6kx+wvA==" spinCount="100000" sheet="1" objects="1" scenarios="1"/>
  <customSheetViews>
    <customSheetView guid="{E40B4055-4557-4836-8946-1AFB7A4606E7}" showGridLines="0">
      <selection activeCell="A12" sqref="A12:XFD12"/>
      <pageMargins left="0" right="0" top="0" bottom="0" header="0" footer="0"/>
      <pageSetup orientation="portrait" r:id="rId1"/>
    </customSheetView>
  </customSheetViews>
  <mergeCells count="8">
    <mergeCell ref="B18:M18"/>
    <mergeCell ref="I4:J4"/>
    <mergeCell ref="K4:L4"/>
    <mergeCell ref="M4:N4"/>
    <mergeCell ref="B4:B5"/>
    <mergeCell ref="C4:D4"/>
    <mergeCell ref="E4:F4"/>
    <mergeCell ref="G4:H4"/>
  </mergeCells>
  <phoneticPr fontId="3" type="noConversion"/>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8BD94-C161-4120-8E51-68D91F0B9DF6}">
  <dimension ref="B2:O11"/>
  <sheetViews>
    <sheetView showGridLines="0" zoomScaleNormal="100" workbookViewId="0">
      <selection activeCell="M6" sqref="M6:N9"/>
    </sheetView>
  </sheetViews>
  <sheetFormatPr defaultColWidth="8.84375" defaultRowHeight="14.6" x14ac:dyDescent="0.4"/>
  <cols>
    <col min="1" max="1" width="4.84375" style="44" customWidth="1"/>
    <col min="2" max="2" width="51.84375" style="44" customWidth="1"/>
    <col min="3" max="14" width="9.84375" style="44" customWidth="1"/>
    <col min="15" max="16384" width="8.84375" style="44"/>
  </cols>
  <sheetData>
    <row r="2" spans="2:15" ht="15.9" x14ac:dyDescent="0.4">
      <c r="B2" s="59" t="s">
        <v>58</v>
      </c>
    </row>
    <row r="3" spans="2:15" ht="15" thickBot="1" x14ac:dyDescent="0.45">
      <c r="B3" s="67"/>
      <c r="C3" s="67"/>
      <c r="D3" s="67"/>
    </row>
    <row r="4" spans="2:15" ht="16.3" thickBot="1" x14ac:dyDescent="0.45">
      <c r="B4" s="168" t="s">
        <v>59</v>
      </c>
      <c r="C4" s="168" t="s">
        <v>36</v>
      </c>
      <c r="D4" s="168"/>
      <c r="E4" s="168" t="s">
        <v>37</v>
      </c>
      <c r="F4" s="168"/>
      <c r="G4" s="168" t="s">
        <v>38</v>
      </c>
      <c r="H4" s="168"/>
      <c r="I4" s="168" t="s">
        <v>39</v>
      </c>
      <c r="J4" s="168"/>
      <c r="K4" s="168" t="s">
        <v>40</v>
      </c>
      <c r="L4" s="168"/>
      <c r="M4" s="168" t="s">
        <v>41</v>
      </c>
      <c r="N4" s="168"/>
    </row>
    <row r="5" spans="2:15" ht="32.15" thickBot="1" x14ac:dyDescent="0.45">
      <c r="B5" s="168"/>
      <c r="C5" s="62" t="s">
        <v>60</v>
      </c>
      <c r="D5" s="62" t="s">
        <v>61</v>
      </c>
      <c r="E5" s="62" t="s">
        <v>44</v>
      </c>
      <c r="F5" s="62" t="s">
        <v>61</v>
      </c>
      <c r="G5" s="62" t="s">
        <v>44</v>
      </c>
      <c r="H5" s="62" t="s">
        <v>61</v>
      </c>
      <c r="I5" s="62" t="s">
        <v>44</v>
      </c>
      <c r="J5" s="62" t="s">
        <v>61</v>
      </c>
      <c r="K5" s="62" t="s">
        <v>44</v>
      </c>
      <c r="L5" s="62" t="s">
        <v>61</v>
      </c>
      <c r="M5" s="62" t="s">
        <v>44</v>
      </c>
      <c r="N5" s="62" t="s">
        <v>61</v>
      </c>
    </row>
    <row r="6" spans="2:15" ht="16.3" thickBot="1" x14ac:dyDescent="0.45">
      <c r="B6" s="63" t="s">
        <v>62</v>
      </c>
      <c r="C6" s="77"/>
      <c r="D6" s="78"/>
      <c r="E6" s="79"/>
      <c r="F6" s="78"/>
      <c r="G6" s="79"/>
      <c r="H6" s="78"/>
      <c r="I6" s="79"/>
      <c r="J6" s="78"/>
      <c r="K6" s="79"/>
      <c r="L6" s="78"/>
      <c r="M6" s="83">
        <f>SUM(C6,E6,G6,I6,K6)</f>
        <v>0</v>
      </c>
      <c r="N6" s="81">
        <f>SUM(D6,F6,H6,J6,L6)</f>
        <v>0</v>
      </c>
    </row>
    <row r="7" spans="2:15" ht="16.3" thickBot="1" x14ac:dyDescent="0.45">
      <c r="B7" s="63" t="s">
        <v>63</v>
      </c>
      <c r="C7" s="77"/>
      <c r="D7" s="78"/>
      <c r="E7" s="79"/>
      <c r="F7" s="78"/>
      <c r="G7" s="79"/>
      <c r="H7" s="78"/>
      <c r="I7" s="79"/>
      <c r="J7" s="78"/>
      <c r="K7" s="79"/>
      <c r="L7" s="78"/>
      <c r="M7" s="83">
        <f t="shared" ref="M7:M9" si="0">SUM(C7,E7,G7,I7,K7)</f>
        <v>0</v>
      </c>
      <c r="N7" s="81">
        <f t="shared" ref="N7:N9" si="1">SUM(D7,F7,H7,J7,L7)</f>
        <v>0</v>
      </c>
    </row>
    <row r="8" spans="2:15" ht="16.3" thickBot="1" x14ac:dyDescent="0.45">
      <c r="B8" s="63" t="s">
        <v>64</v>
      </c>
      <c r="C8" s="77"/>
      <c r="D8" s="78"/>
      <c r="E8" s="79"/>
      <c r="F8" s="78"/>
      <c r="G8" s="79"/>
      <c r="H8" s="78"/>
      <c r="I8" s="79"/>
      <c r="J8" s="78"/>
      <c r="K8" s="79"/>
      <c r="L8" s="78"/>
      <c r="M8" s="83">
        <f t="shared" si="0"/>
        <v>0</v>
      </c>
      <c r="N8" s="81">
        <f t="shared" si="1"/>
        <v>0</v>
      </c>
    </row>
    <row r="9" spans="2:15" ht="16.3" thickBot="1" x14ac:dyDescent="0.45">
      <c r="B9" s="63" t="s">
        <v>65</v>
      </c>
      <c r="C9" s="77"/>
      <c r="D9" s="78"/>
      <c r="E9" s="79"/>
      <c r="F9" s="78"/>
      <c r="G9" s="79"/>
      <c r="H9" s="78"/>
      <c r="I9" s="79"/>
      <c r="J9" s="78"/>
      <c r="K9" s="79"/>
      <c r="L9" s="78"/>
      <c r="M9" s="83">
        <f t="shared" si="0"/>
        <v>0</v>
      </c>
      <c r="N9" s="81">
        <f t="shared" si="1"/>
        <v>0</v>
      </c>
    </row>
    <row r="10" spans="2:15" ht="16.3" thickBot="1" x14ac:dyDescent="0.45">
      <c r="B10" s="63" t="s">
        <v>66</v>
      </c>
      <c r="C10" s="80">
        <f>SUM(C6:C9)</f>
        <v>0</v>
      </c>
      <c r="D10" s="81">
        <f t="shared" ref="D10:N10" si="2">SUM(D6:D9)</f>
        <v>0</v>
      </c>
      <c r="E10" s="82">
        <f t="shared" si="2"/>
        <v>0</v>
      </c>
      <c r="F10" s="81">
        <f t="shared" si="2"/>
        <v>0</v>
      </c>
      <c r="G10" s="82">
        <f t="shared" si="2"/>
        <v>0</v>
      </c>
      <c r="H10" s="81">
        <f t="shared" si="2"/>
        <v>0</v>
      </c>
      <c r="I10" s="82">
        <f t="shared" si="2"/>
        <v>0</v>
      </c>
      <c r="J10" s="81">
        <f t="shared" si="2"/>
        <v>0</v>
      </c>
      <c r="K10" s="82">
        <f t="shared" si="2"/>
        <v>0</v>
      </c>
      <c r="L10" s="81">
        <f t="shared" si="2"/>
        <v>0</v>
      </c>
      <c r="M10" s="83">
        <f>SUM(M6:M9)</f>
        <v>0</v>
      </c>
      <c r="N10" s="81">
        <f t="shared" si="2"/>
        <v>0</v>
      </c>
      <c r="O10" s="52"/>
    </row>
    <row r="11" spans="2:15" ht="33" customHeight="1" x14ac:dyDescent="0.4">
      <c r="B11" s="169" t="s">
        <v>67</v>
      </c>
      <c r="C11" s="169"/>
      <c r="D11" s="169"/>
      <c r="E11" s="169"/>
      <c r="F11" s="169"/>
      <c r="G11" s="169"/>
      <c r="H11" s="60"/>
      <c r="I11" s="60"/>
      <c r="J11" s="60"/>
      <c r="K11" s="60"/>
      <c r="L11" s="60"/>
      <c r="M11" s="60"/>
      <c r="N11" s="60"/>
    </row>
  </sheetData>
  <sheetProtection algorithmName="SHA-512" hashValue="i4DueuF4/rhrGJjNFGYw5G2KU3F2I6N5ivQHBZ7Yci4VSJfqKOsdzlkVMxR8wShyFVuw9SLgf3Qg41Qj0mhnkw==" saltValue="/KAO+H5OKFDdIomNHC4Tzg==" spinCount="100000" sheet="1" objects="1" scenarios="1"/>
  <mergeCells count="8">
    <mergeCell ref="K4:L4"/>
    <mergeCell ref="M4:N4"/>
    <mergeCell ref="B11:G11"/>
    <mergeCell ref="B4:B5"/>
    <mergeCell ref="C4:D4"/>
    <mergeCell ref="E4:F4"/>
    <mergeCell ref="G4:H4"/>
    <mergeCell ref="I4:J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H23"/>
  <sheetViews>
    <sheetView showGridLines="0" zoomScaleNormal="100" workbookViewId="0">
      <selection activeCell="I25" sqref="I25"/>
    </sheetView>
  </sheetViews>
  <sheetFormatPr defaultColWidth="8.84375" defaultRowHeight="14.6" x14ac:dyDescent="0.4"/>
  <cols>
    <col min="1" max="1" width="4.84375" style="3" customWidth="1"/>
    <col min="2" max="2" width="51.84375" style="3" customWidth="1"/>
    <col min="3" max="3" width="10.53515625" style="3" customWidth="1"/>
    <col min="4" max="4" width="10.15234375" style="3" customWidth="1"/>
    <col min="5" max="5" width="10.3828125" style="3" customWidth="1"/>
    <col min="6" max="7" width="10.84375" style="3" customWidth="1"/>
    <col min="8" max="8" width="9.84375" style="3" customWidth="1"/>
    <col min="9" max="16384" width="8.84375" style="3"/>
  </cols>
  <sheetData>
    <row r="2" spans="2:8" ht="15.9" x14ac:dyDescent="0.4">
      <c r="B2" s="1" t="s">
        <v>68</v>
      </c>
      <c r="C2" s="2"/>
      <c r="D2" s="2"/>
      <c r="E2" s="2"/>
      <c r="F2" s="2"/>
      <c r="G2" s="2"/>
      <c r="H2" s="2"/>
    </row>
    <row r="3" spans="2:8" ht="15" thickBot="1" x14ac:dyDescent="0.45">
      <c r="B3" s="4"/>
      <c r="C3" s="4"/>
      <c r="D3" s="2"/>
      <c r="E3" s="2"/>
      <c r="F3" s="2"/>
      <c r="G3" s="2"/>
      <c r="H3" s="2"/>
    </row>
    <row r="4" spans="2:8" ht="16.3" thickBot="1" x14ac:dyDescent="0.45">
      <c r="B4" s="168" t="s">
        <v>69</v>
      </c>
      <c r="C4" s="62" t="s">
        <v>36</v>
      </c>
      <c r="D4" s="62" t="s">
        <v>37</v>
      </c>
      <c r="E4" s="62" t="s">
        <v>38</v>
      </c>
      <c r="F4" s="62" t="s">
        <v>39</v>
      </c>
      <c r="G4" s="62" t="s">
        <v>40</v>
      </c>
      <c r="H4" s="62" t="s">
        <v>41</v>
      </c>
    </row>
    <row r="5" spans="2:8" ht="32.15" thickBot="1" x14ac:dyDescent="0.45">
      <c r="B5" s="168"/>
      <c r="C5" s="62" t="s">
        <v>70</v>
      </c>
      <c r="D5" s="62" t="s">
        <v>71</v>
      </c>
      <c r="E5" s="62" t="s">
        <v>71</v>
      </c>
      <c r="F5" s="62" t="s">
        <v>71</v>
      </c>
      <c r="G5" s="62" t="s">
        <v>71</v>
      </c>
      <c r="H5" s="62" t="s">
        <v>71</v>
      </c>
    </row>
    <row r="6" spans="2:8" ht="18.45" thickBot="1" x14ac:dyDescent="0.45">
      <c r="B6" s="63" t="s">
        <v>45</v>
      </c>
      <c r="C6" s="88" cm="1">
        <f t="array" ref="C6">INDEX(LookupByEDC[Baseline MW],_xlfn.XMATCH(Introduction!$C$4,LookupByEDC[EDC Name]))</f>
        <v>6592</v>
      </c>
      <c r="D6" s="88" cm="1">
        <f t="array" ref="D6">INDEX(LookupByEDC[Baseline MW],_xlfn.XMATCH(Introduction!$C$4,LookupByEDC[EDC Name]))</f>
        <v>6592</v>
      </c>
      <c r="E6" s="88" cm="1">
        <f t="array" ref="E6">INDEX(LookupByEDC[Baseline MW],_xlfn.XMATCH(Introduction!$C$4,LookupByEDC[EDC Name]))</f>
        <v>6592</v>
      </c>
      <c r="F6" s="88" cm="1">
        <f t="array" ref="F6">INDEX(LookupByEDC[Baseline MW],_xlfn.XMATCH(Introduction!$C$4,LookupByEDC[EDC Name]))</f>
        <v>6592</v>
      </c>
      <c r="G6" s="88" cm="1">
        <f t="array" ref="G6">INDEX(LookupByEDC[Baseline MW],_xlfn.XMATCH(Introduction!$C$4,LookupByEDC[EDC Name]))</f>
        <v>6592</v>
      </c>
      <c r="H6" s="88" cm="1">
        <f t="array" ref="H6">INDEX(LookupByEDC[Baseline MW],_xlfn.XMATCH(Introduction!$C$4,LookupByEDC[EDC Name]))</f>
        <v>6592</v>
      </c>
    </row>
    <row r="7" spans="2:8" ht="32.15" thickBot="1" x14ac:dyDescent="0.45">
      <c r="B7" s="84" t="s">
        <v>72</v>
      </c>
      <c r="C7" s="85"/>
      <c r="D7" s="85"/>
      <c r="E7" s="85"/>
      <c r="F7" s="85"/>
      <c r="G7" s="85"/>
      <c r="H7" s="66">
        <f>SUM(C7:G7)</f>
        <v>0</v>
      </c>
    </row>
    <row r="8" spans="2:8" ht="32.15" thickBot="1" x14ac:dyDescent="0.45">
      <c r="B8" s="84" t="s">
        <v>73</v>
      </c>
      <c r="C8" s="85"/>
      <c r="D8" s="85"/>
      <c r="E8" s="85"/>
      <c r="F8" s="85"/>
      <c r="G8" s="85"/>
      <c r="H8" s="66">
        <f t="shared" ref="H8:H10" si="0">SUM(C8:G8)</f>
        <v>0</v>
      </c>
    </row>
    <row r="9" spans="2:8" ht="24.75" customHeight="1" thickBot="1" x14ac:dyDescent="0.45">
      <c r="B9" s="84" t="s">
        <v>74</v>
      </c>
      <c r="C9" s="85"/>
      <c r="D9" s="85"/>
      <c r="E9" s="85"/>
      <c r="F9" s="85"/>
      <c r="G9" s="85"/>
      <c r="H9" s="66">
        <f t="shared" si="0"/>
        <v>0</v>
      </c>
    </row>
    <row r="10" spans="2:8" ht="16.3" thickBot="1" x14ac:dyDescent="0.45">
      <c r="B10" s="84" t="s">
        <v>75</v>
      </c>
      <c r="C10" s="85"/>
      <c r="D10" s="85"/>
      <c r="E10" s="85"/>
      <c r="F10" s="85"/>
      <c r="G10" s="85"/>
      <c r="H10" s="66">
        <f t="shared" si="0"/>
        <v>0</v>
      </c>
    </row>
    <row r="11" spans="2:8" ht="16.3" thickBot="1" x14ac:dyDescent="0.45">
      <c r="B11" s="63" t="s">
        <v>76</v>
      </c>
      <c r="C11" s="89">
        <f>SUM(C7:C10)</f>
        <v>0</v>
      </c>
      <c r="D11" s="89">
        <f t="shared" ref="D11:G11" si="1">SUM(D7:D10)</f>
        <v>0</v>
      </c>
      <c r="E11" s="89">
        <f t="shared" si="1"/>
        <v>0</v>
      </c>
      <c r="F11" s="89">
        <f t="shared" si="1"/>
        <v>0</v>
      </c>
      <c r="G11" s="89">
        <f t="shared" si="1"/>
        <v>0</v>
      </c>
      <c r="H11" s="89">
        <f>SUM(H7:H10)</f>
        <v>0</v>
      </c>
    </row>
    <row r="12" spans="2:8" ht="16.3" thickBot="1" x14ac:dyDescent="0.45">
      <c r="B12" s="84" t="s">
        <v>77</v>
      </c>
      <c r="C12" s="85"/>
      <c r="D12" s="85"/>
      <c r="E12" s="85"/>
      <c r="F12" s="85"/>
      <c r="G12" s="85"/>
      <c r="H12" s="66">
        <f>IFERROR(AVERAGE(C12:G12),0)</f>
        <v>0</v>
      </c>
    </row>
    <row r="13" spans="2:8" ht="16.3" thickBot="1" x14ac:dyDescent="0.45">
      <c r="B13" s="84" t="s">
        <v>78</v>
      </c>
      <c r="C13" s="85"/>
      <c r="D13" s="85"/>
      <c r="E13" s="85"/>
      <c r="F13" s="85"/>
      <c r="G13" s="85"/>
      <c r="H13" s="66">
        <f t="shared" ref="H13:H15" si="2">IFERROR(AVERAGE(C13:G13),0)</f>
        <v>0</v>
      </c>
    </row>
    <row r="14" spans="2:8" ht="16.3" thickBot="1" x14ac:dyDescent="0.45">
      <c r="B14" s="84" t="s">
        <v>79</v>
      </c>
      <c r="C14" s="85"/>
      <c r="D14" s="85"/>
      <c r="E14" s="85"/>
      <c r="F14" s="85"/>
      <c r="G14" s="85"/>
      <c r="H14" s="66">
        <f t="shared" si="2"/>
        <v>0</v>
      </c>
    </row>
    <row r="15" spans="2:8" ht="16.3" thickBot="1" x14ac:dyDescent="0.45">
      <c r="B15" s="63" t="s">
        <v>80</v>
      </c>
      <c r="C15" s="89">
        <f>SUM(C12:C14)</f>
        <v>0</v>
      </c>
      <c r="D15" s="89">
        <f t="shared" ref="D15:G15" si="3">SUM(D12:D14)</f>
        <v>0</v>
      </c>
      <c r="E15" s="89">
        <f t="shared" si="3"/>
        <v>0</v>
      </c>
      <c r="F15" s="89">
        <f t="shared" si="3"/>
        <v>0</v>
      </c>
      <c r="G15" s="89">
        <f t="shared" si="3"/>
        <v>0</v>
      </c>
      <c r="H15" s="89">
        <f t="shared" si="2"/>
        <v>0</v>
      </c>
    </row>
    <row r="16" spans="2:8" ht="18.45" thickBot="1" x14ac:dyDescent="0.45">
      <c r="B16" s="63" t="s">
        <v>81</v>
      </c>
      <c r="C16" s="89">
        <f>C11+C15/5</f>
        <v>0</v>
      </c>
      <c r="D16" s="89">
        <f>SUM(C11:D11)+SUM(C15:D15)/5</f>
        <v>0</v>
      </c>
      <c r="E16" s="89">
        <f>SUM(C11:E11)+SUM(C15:E15)/5</f>
        <v>0</v>
      </c>
      <c r="F16" s="89">
        <f>SUM(C11:F11)+SUM(C15:F15)/5</f>
        <v>0</v>
      </c>
      <c r="G16" s="89">
        <f>SUM(C11:G11)+SUM(C15:G15)/5</f>
        <v>0</v>
      </c>
      <c r="H16" s="89">
        <f>G16</f>
        <v>0</v>
      </c>
    </row>
    <row r="17" spans="2:8" ht="34.299999999999997" thickBot="1" x14ac:dyDescent="0.45">
      <c r="B17" s="63" t="s">
        <v>82</v>
      </c>
      <c r="C17" s="90">
        <f>IFERROR(C16/$H$21,0)</f>
        <v>0</v>
      </c>
      <c r="D17" s="90">
        <f t="shared" ref="D17:H17" si="4">IFERROR(D16/$H$21,0)</f>
        <v>0</v>
      </c>
      <c r="E17" s="90">
        <f t="shared" si="4"/>
        <v>0</v>
      </c>
      <c r="F17" s="90">
        <f t="shared" si="4"/>
        <v>0</v>
      </c>
      <c r="G17" s="90">
        <f>IFERROR(G16/$H$21,0)</f>
        <v>0</v>
      </c>
      <c r="H17" s="90">
        <f t="shared" si="4"/>
        <v>0</v>
      </c>
    </row>
    <row r="18" spans="2:8" ht="17.7" customHeight="1" thickBot="1" x14ac:dyDescent="0.45">
      <c r="B18" s="63" t="s">
        <v>83</v>
      </c>
      <c r="C18" s="91"/>
      <c r="D18" s="91"/>
      <c r="E18" s="91"/>
      <c r="F18" s="91"/>
      <c r="G18" s="91"/>
      <c r="H18" s="86"/>
    </row>
    <row r="19" spans="2:8" ht="32.15" thickBot="1" x14ac:dyDescent="0.45">
      <c r="B19" s="87" t="s">
        <v>54</v>
      </c>
      <c r="C19" s="92">
        <f>C16+$H$18</f>
        <v>0</v>
      </c>
      <c r="D19" s="92">
        <f t="shared" ref="D19:H19" si="5">D16+$H$18</f>
        <v>0</v>
      </c>
      <c r="E19" s="92">
        <f t="shared" si="5"/>
        <v>0</v>
      </c>
      <c r="F19" s="92">
        <f t="shared" si="5"/>
        <v>0</v>
      </c>
      <c r="G19" s="92">
        <f t="shared" si="5"/>
        <v>0</v>
      </c>
      <c r="H19" s="92">
        <f t="shared" si="5"/>
        <v>0</v>
      </c>
    </row>
    <row r="20" spans="2:8" ht="16.3" thickBot="1" x14ac:dyDescent="0.45">
      <c r="B20" s="63" t="s">
        <v>55</v>
      </c>
      <c r="C20" s="93">
        <f>IFERROR(C16/C6,0)</f>
        <v>0</v>
      </c>
      <c r="D20" s="93">
        <f t="shared" ref="D20:H20" si="6">IFERROR(D16/D6,0)</f>
        <v>0</v>
      </c>
      <c r="E20" s="93">
        <f t="shared" si="6"/>
        <v>0</v>
      </c>
      <c r="F20" s="93">
        <f t="shared" si="6"/>
        <v>0</v>
      </c>
      <c r="G20" s="93">
        <f t="shared" si="6"/>
        <v>0</v>
      </c>
      <c r="H20" s="93">
        <f t="shared" si="6"/>
        <v>0</v>
      </c>
    </row>
    <row r="21" spans="2:8" ht="18.45" thickBot="1" x14ac:dyDescent="0.45">
      <c r="B21" s="63" t="s">
        <v>84</v>
      </c>
      <c r="C21" s="94"/>
      <c r="D21" s="95"/>
      <c r="E21" s="95"/>
      <c r="F21" s="95"/>
      <c r="G21" s="95"/>
      <c r="H21" s="96" cm="1">
        <f t="array" ref="H21">INDEX(LookupByEDC[MW Goal],_xlfn.XMATCH(Introduction!$C$4,LookupByEDC[EDC Name]))</f>
        <v>151</v>
      </c>
    </row>
    <row r="22" spans="2:8" ht="79.5" customHeight="1" x14ac:dyDescent="0.4">
      <c r="B22" s="170" t="s">
        <v>85</v>
      </c>
      <c r="C22" s="170"/>
      <c r="D22" s="170"/>
      <c r="E22" s="170"/>
      <c r="F22" s="170"/>
      <c r="G22" s="170"/>
      <c r="H22" s="170"/>
    </row>
    <row r="23" spans="2:8" x14ac:dyDescent="0.4">
      <c r="G23" s="21"/>
    </row>
  </sheetData>
  <sheetProtection algorithmName="SHA-512" hashValue="WyGT28Ks4o9kl/exFI4J41VEZ/+fo37f9bE3GxGis34yQI/LYftn803602QDnOZZ47UMOxG5Mq5ptPBHQrjrkQ==" saltValue="daj/y8thi/qS0EqErJGSVQ==" spinCount="100000" sheet="1" objects="1" scenarios="1"/>
  <customSheetViews>
    <customSheetView guid="{E40B4055-4557-4836-8946-1AFB7A4606E7}" showGridLines="0">
      <selection activeCell="A12" sqref="A12:XFD12"/>
      <pageMargins left="0" right="0" top="0" bottom="0" header="0" footer="0"/>
      <pageSetup orientation="portrait" r:id="rId1"/>
    </customSheetView>
  </customSheetViews>
  <mergeCells count="2">
    <mergeCell ref="B4:B5"/>
    <mergeCell ref="B22:H22"/>
  </mergeCells>
  <phoneticPr fontId="3" type="noConversion"/>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FAD1E-5916-4F11-BD2F-F22C3D79EA2E}">
  <dimension ref="B2:N13"/>
  <sheetViews>
    <sheetView showGridLines="0" zoomScaleNormal="100" workbookViewId="0">
      <selection activeCell="M6" sqref="M6"/>
    </sheetView>
  </sheetViews>
  <sheetFormatPr defaultColWidth="8.84375" defaultRowHeight="14.6" x14ac:dyDescent="0.4"/>
  <cols>
    <col min="1" max="1" width="4.84375" style="44" customWidth="1"/>
    <col min="2" max="2" width="51.84375" style="44" customWidth="1"/>
    <col min="3" max="14" width="9.84375" style="44" customWidth="1"/>
    <col min="15" max="16384" width="8.84375" style="44"/>
  </cols>
  <sheetData>
    <row r="2" spans="2:14" ht="15.9" x14ac:dyDescent="0.4">
      <c r="B2" s="59" t="s">
        <v>86</v>
      </c>
      <c r="C2" s="60"/>
      <c r="D2" s="60"/>
      <c r="E2" s="60"/>
      <c r="F2" s="60"/>
      <c r="G2" s="60"/>
      <c r="H2" s="60"/>
      <c r="I2" s="60"/>
      <c r="J2" s="60"/>
      <c r="K2" s="60"/>
      <c r="L2" s="60"/>
      <c r="M2" s="60"/>
      <c r="N2" s="60"/>
    </row>
    <row r="3" spans="2:14" ht="15" thickBot="1" x14ac:dyDescent="0.45">
      <c r="B3" s="61"/>
      <c r="C3" s="61"/>
      <c r="D3" s="61"/>
      <c r="E3" s="60"/>
      <c r="F3" s="60"/>
      <c r="G3" s="60"/>
      <c r="H3" s="60"/>
      <c r="I3" s="60"/>
      <c r="J3" s="60"/>
      <c r="K3" s="60"/>
      <c r="L3" s="60"/>
      <c r="M3" s="60"/>
      <c r="N3" s="60"/>
    </row>
    <row r="4" spans="2:14" ht="16.3" thickBot="1" x14ac:dyDescent="0.45">
      <c r="B4" s="168" t="s">
        <v>87</v>
      </c>
      <c r="C4" s="168" t="s">
        <v>36</v>
      </c>
      <c r="D4" s="168"/>
      <c r="E4" s="168" t="s">
        <v>37</v>
      </c>
      <c r="F4" s="168"/>
      <c r="G4" s="168" t="s">
        <v>38</v>
      </c>
      <c r="H4" s="168"/>
      <c r="I4" s="168" t="s">
        <v>39</v>
      </c>
      <c r="J4" s="168"/>
      <c r="K4" s="168" t="s">
        <v>40</v>
      </c>
      <c r="L4" s="168"/>
      <c r="M4" s="168" t="s">
        <v>41</v>
      </c>
      <c r="N4" s="168"/>
    </row>
    <row r="5" spans="2:14" ht="32.15" thickBot="1" x14ac:dyDescent="0.45">
      <c r="B5" s="168"/>
      <c r="C5" s="62" t="s">
        <v>88</v>
      </c>
      <c r="D5" s="62" t="s">
        <v>89</v>
      </c>
      <c r="E5" s="62" t="s">
        <v>90</v>
      </c>
      <c r="F5" s="62" t="s">
        <v>89</v>
      </c>
      <c r="G5" s="62" t="s">
        <v>90</v>
      </c>
      <c r="H5" s="62" t="s">
        <v>89</v>
      </c>
      <c r="I5" s="62" t="s">
        <v>90</v>
      </c>
      <c r="J5" s="62" t="s">
        <v>89</v>
      </c>
      <c r="K5" s="62" t="s">
        <v>90</v>
      </c>
      <c r="L5" s="62" t="s">
        <v>89</v>
      </c>
      <c r="M5" s="62" t="s">
        <v>90</v>
      </c>
      <c r="N5" s="62" t="s">
        <v>89</v>
      </c>
    </row>
    <row r="6" spans="2:14" ht="16.3" thickBot="1" x14ac:dyDescent="0.45">
      <c r="B6" s="63" t="s">
        <v>91</v>
      </c>
      <c r="C6" s="85"/>
      <c r="D6" s="85"/>
      <c r="E6" s="85"/>
      <c r="F6" s="85"/>
      <c r="G6" s="85"/>
      <c r="H6" s="85"/>
      <c r="I6" s="85"/>
      <c r="J6" s="85"/>
      <c r="K6" s="85"/>
      <c r="L6" s="85"/>
      <c r="M6" s="97">
        <f>IFERROR(SUM(C6,E6,G6,I6,K6),0)</f>
        <v>0</v>
      </c>
      <c r="N6" s="97">
        <f>IFERROR(SUM(D6,F6,H6,J6,L6),0)</f>
        <v>0</v>
      </c>
    </row>
    <row r="7" spans="2:14" ht="16.3" thickBot="1" x14ac:dyDescent="0.45">
      <c r="B7" s="63" t="s">
        <v>92</v>
      </c>
      <c r="C7" s="85"/>
      <c r="D7" s="85"/>
      <c r="E7" s="85"/>
      <c r="F7" s="85"/>
      <c r="G7" s="85"/>
      <c r="H7" s="85"/>
      <c r="I7" s="85"/>
      <c r="J7" s="85"/>
      <c r="K7" s="85"/>
      <c r="L7" s="85"/>
      <c r="M7" s="97">
        <f>IFERROR(SUM(C7,E7,G7,I7,K7),0)</f>
        <v>0</v>
      </c>
      <c r="N7" s="97">
        <f>IFERROR(SUM(D7,F7,H7,J7,L7),0)</f>
        <v>0</v>
      </c>
    </row>
    <row r="8" spans="2:14" ht="16.3" thickBot="1" x14ac:dyDescent="0.45">
      <c r="B8" s="63" t="s">
        <v>93</v>
      </c>
      <c r="C8" s="85"/>
      <c r="D8" s="85"/>
      <c r="E8" s="85"/>
      <c r="F8" s="85"/>
      <c r="G8" s="85"/>
      <c r="H8" s="85"/>
      <c r="I8" s="85"/>
      <c r="J8" s="85"/>
      <c r="K8" s="85"/>
      <c r="L8" s="85"/>
      <c r="M8" s="97">
        <f>IFERROR(AVERAGE(C8,E8,G8,I8,K8),0)</f>
        <v>0</v>
      </c>
      <c r="N8" s="97">
        <f>IFERROR(AVERAGE(D8,F8,H8,J8,L8),0)</f>
        <v>0</v>
      </c>
    </row>
    <row r="9" spans="2:14" ht="16.3" thickBot="1" x14ac:dyDescent="0.45">
      <c r="B9" s="63" t="s">
        <v>94</v>
      </c>
      <c r="C9" s="85"/>
      <c r="D9" s="85"/>
      <c r="E9" s="85"/>
      <c r="F9" s="85"/>
      <c r="G9" s="85"/>
      <c r="H9" s="85"/>
      <c r="I9" s="85"/>
      <c r="J9" s="85"/>
      <c r="K9" s="85"/>
      <c r="L9" s="85"/>
      <c r="M9" s="97">
        <v>0</v>
      </c>
      <c r="N9" s="97">
        <f>IFERROR(AVERAGE(D9,F9,H9,J9,L9),0)</f>
        <v>0</v>
      </c>
    </row>
    <row r="10" spans="2:14" ht="16.3" thickBot="1" x14ac:dyDescent="0.45">
      <c r="B10" s="63" t="s">
        <v>41</v>
      </c>
      <c r="C10" s="95"/>
      <c r="D10" s="95"/>
      <c r="E10" s="95"/>
      <c r="F10" s="95"/>
      <c r="G10" s="95"/>
      <c r="H10" s="95"/>
      <c r="I10" s="95"/>
      <c r="J10" s="95"/>
      <c r="K10" s="95"/>
      <c r="L10" s="95"/>
      <c r="M10" s="97">
        <f>SUM(M6:M9)</f>
        <v>0</v>
      </c>
      <c r="N10" s="97">
        <f>SUM(N6:N9)</f>
        <v>0</v>
      </c>
    </row>
    <row r="11" spans="2:14" ht="16.3" thickBot="1" x14ac:dyDescent="0.45">
      <c r="B11" s="63" t="s">
        <v>95</v>
      </c>
      <c r="C11" s="95"/>
      <c r="D11" s="95"/>
      <c r="E11" s="95"/>
      <c r="F11" s="95"/>
      <c r="G11" s="95"/>
      <c r="H11" s="95"/>
      <c r="I11" s="95"/>
      <c r="J11" s="95"/>
      <c r="K11" s="95"/>
      <c r="L11" s="95"/>
      <c r="M11" s="171" cm="1">
        <f t="array" ref="M11">INDEX(LookupByEDC[MW Goal],_xlfn.XMATCH(Introduction!$C$4,LookupByEDC[EDC Name]))</f>
        <v>151</v>
      </c>
      <c r="N11" s="171"/>
    </row>
    <row r="12" spans="2:14" ht="16.3" thickBot="1" x14ac:dyDescent="0.45">
      <c r="B12" s="63" t="s">
        <v>96</v>
      </c>
      <c r="C12" s="95"/>
      <c r="D12" s="95"/>
      <c r="E12" s="95"/>
      <c r="F12" s="95"/>
      <c r="G12" s="95"/>
      <c r="H12" s="95"/>
      <c r="I12" s="95"/>
      <c r="J12" s="95"/>
      <c r="K12" s="95"/>
      <c r="L12" s="95"/>
      <c r="M12" s="90">
        <f>M10/M11</f>
        <v>0</v>
      </c>
      <c r="N12" s="90">
        <f>N10/M11</f>
        <v>0</v>
      </c>
    </row>
    <row r="13" spans="2:14" ht="50.7" customHeight="1" x14ac:dyDescent="0.4">
      <c r="B13" s="167" t="s">
        <v>97</v>
      </c>
      <c r="C13" s="167"/>
      <c r="D13" s="167"/>
      <c r="E13" s="167"/>
      <c r="F13" s="167"/>
      <c r="G13" s="167"/>
      <c r="H13" s="167"/>
      <c r="I13" s="167"/>
      <c r="J13" s="167"/>
      <c r="K13" s="167"/>
      <c r="L13" s="167"/>
    </row>
  </sheetData>
  <sheetProtection algorithmName="SHA-512" hashValue="wzb8Ny+tYN5neQcM84LaiF7c7leNLO4Hd+Kb0KoYTIbwedeEfI02HZHKBmxJjnyCZrNhVcXq/rBEs8+k683c4A==" saltValue="hQI08NJLau1e+dryUxkd2A==" spinCount="100000" sheet="1" objects="1" scenarios="1"/>
  <mergeCells count="9">
    <mergeCell ref="B13:L13"/>
    <mergeCell ref="K4:L4"/>
    <mergeCell ref="M4:N4"/>
    <mergeCell ref="B4:B5"/>
    <mergeCell ref="C4:D4"/>
    <mergeCell ref="E4:F4"/>
    <mergeCell ref="G4:H4"/>
    <mergeCell ref="I4:J4"/>
    <mergeCell ref="M11:N11"/>
  </mergeCells>
  <conditionalFormatting sqref="M12">
    <cfRule type="cellIs" dxfId="3" priority="1" operator="greaterThan">
      <formula>0.7499</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N13"/>
  <sheetViews>
    <sheetView showGridLines="0" workbookViewId="0">
      <selection activeCell="M25" sqref="M25"/>
    </sheetView>
  </sheetViews>
  <sheetFormatPr defaultColWidth="9.15234375" defaultRowHeight="14.6" x14ac:dyDescent="0.4"/>
  <cols>
    <col min="1" max="1" width="4.84375" style="2" customWidth="1"/>
    <col min="2" max="2" width="31.69140625" style="2" customWidth="1"/>
    <col min="3" max="12" width="7.53515625" style="2" customWidth="1"/>
    <col min="13" max="16384" width="9.15234375" style="2"/>
  </cols>
  <sheetData>
    <row r="2" spans="2:14" ht="15.9" x14ac:dyDescent="0.4">
      <c r="B2" s="1" t="s">
        <v>98</v>
      </c>
    </row>
    <row r="3" spans="2:14" ht="17.25" customHeight="1" thickBot="1" x14ac:dyDescent="0.45">
      <c r="B3" s="4"/>
      <c r="C3" s="4"/>
      <c r="D3" s="4"/>
    </row>
    <row r="4" spans="2:14" ht="17.25" customHeight="1" thickBot="1" x14ac:dyDescent="0.45">
      <c r="B4" s="168" t="s">
        <v>23</v>
      </c>
      <c r="C4" s="168" t="s">
        <v>36</v>
      </c>
      <c r="D4" s="168"/>
      <c r="E4" s="168" t="s">
        <v>37</v>
      </c>
      <c r="F4" s="168"/>
      <c r="G4" s="168" t="s">
        <v>38</v>
      </c>
      <c r="H4" s="168"/>
      <c r="I4" s="168" t="s">
        <v>39</v>
      </c>
      <c r="J4" s="168"/>
      <c r="K4" s="168" t="s">
        <v>40</v>
      </c>
      <c r="L4" s="168"/>
      <c r="M4" s="168" t="s">
        <v>99</v>
      </c>
      <c r="N4" s="168"/>
    </row>
    <row r="5" spans="2:14" ht="16.3" thickBot="1" x14ac:dyDescent="0.45">
      <c r="B5" s="168"/>
      <c r="C5" s="98" t="s">
        <v>100</v>
      </c>
      <c r="D5" s="99" t="s">
        <v>101</v>
      </c>
      <c r="E5" s="98" t="s">
        <v>100</v>
      </c>
      <c r="F5" s="99" t="s">
        <v>101</v>
      </c>
      <c r="G5" s="98" t="s">
        <v>100</v>
      </c>
      <c r="H5" s="99" t="s">
        <v>101</v>
      </c>
      <c r="I5" s="98" t="s">
        <v>100</v>
      </c>
      <c r="J5" s="99" t="s">
        <v>101</v>
      </c>
      <c r="K5" s="98" t="s">
        <v>100</v>
      </c>
      <c r="L5" s="99" t="s">
        <v>101</v>
      </c>
      <c r="M5" s="98" t="s">
        <v>100</v>
      </c>
      <c r="N5" s="99" t="s">
        <v>101</v>
      </c>
    </row>
    <row r="6" spans="2:14" ht="16.3" thickBot="1" x14ac:dyDescent="0.45">
      <c r="B6" s="84" t="s">
        <v>102</v>
      </c>
      <c r="C6" s="64"/>
      <c r="D6" s="90" t="str">
        <f>IFERROR(C6/$C$11, "")</f>
        <v/>
      </c>
      <c r="E6" s="64"/>
      <c r="F6" s="90" t="str">
        <f>IFERROR(E6/$E$11, "")</f>
        <v/>
      </c>
      <c r="G6" s="64"/>
      <c r="H6" s="90" t="str">
        <f>IFERROR(G6/$G$11, "")</f>
        <v/>
      </c>
      <c r="I6" s="64"/>
      <c r="J6" s="90" t="str">
        <f>IFERROR(I6/$I$11, "")</f>
        <v/>
      </c>
      <c r="K6" s="64"/>
      <c r="L6" s="90" t="str">
        <f>IFERROR(K6/$K$11, "")</f>
        <v/>
      </c>
      <c r="M6" s="81">
        <f>C6+E6+G6+I6+K6</f>
        <v>0</v>
      </c>
      <c r="N6" s="103">
        <f>IFERROR(M6/$M$11,0)</f>
        <v>0</v>
      </c>
    </row>
    <row r="7" spans="2:14" ht="16.3" thickBot="1" x14ac:dyDescent="0.45">
      <c r="B7" s="84" t="s">
        <v>29</v>
      </c>
      <c r="C7" s="64"/>
      <c r="D7" s="90" t="str">
        <f t="shared" ref="D7:D10" si="0">IFERROR(C7/$C$11, "")</f>
        <v/>
      </c>
      <c r="E7" s="64"/>
      <c r="F7" s="90" t="str">
        <f t="shared" ref="F7:F10" si="1">IFERROR(E7/$E$11, "")</f>
        <v/>
      </c>
      <c r="G7" s="64"/>
      <c r="H7" s="90" t="str">
        <f t="shared" ref="H7:H10" si="2">IFERROR(G7/$G$11, "")</f>
        <v/>
      </c>
      <c r="I7" s="64"/>
      <c r="J7" s="90" t="str">
        <f t="shared" ref="J7:J10" si="3">IFERROR(I7/$I$11, "")</f>
        <v/>
      </c>
      <c r="K7" s="64"/>
      <c r="L7" s="90" t="str">
        <f t="shared" ref="L7:L10" si="4">IFERROR(K7/$K$11, "")</f>
        <v/>
      </c>
      <c r="M7" s="81">
        <f t="shared" ref="M7:M9" si="5">C7+E7+G7+I7+K7</f>
        <v>0</v>
      </c>
      <c r="N7" s="103">
        <f t="shared" ref="N7:N9" si="6">IFERROR(M7/$M$11,0)</f>
        <v>0</v>
      </c>
    </row>
    <row r="8" spans="2:14" ht="16.3" thickBot="1" x14ac:dyDescent="0.45">
      <c r="B8" s="84" t="s">
        <v>103</v>
      </c>
      <c r="C8" s="64"/>
      <c r="D8" s="90" t="str">
        <f t="shared" si="0"/>
        <v/>
      </c>
      <c r="E8" s="64"/>
      <c r="F8" s="90" t="str">
        <f t="shared" si="1"/>
        <v/>
      </c>
      <c r="G8" s="64"/>
      <c r="H8" s="90" t="str">
        <f t="shared" si="2"/>
        <v/>
      </c>
      <c r="I8" s="64"/>
      <c r="J8" s="90" t="str">
        <f t="shared" si="3"/>
        <v/>
      </c>
      <c r="K8" s="64"/>
      <c r="L8" s="90" t="str">
        <f t="shared" si="4"/>
        <v/>
      </c>
      <c r="M8" s="81">
        <f t="shared" si="5"/>
        <v>0</v>
      </c>
      <c r="N8" s="103">
        <f t="shared" si="6"/>
        <v>0</v>
      </c>
    </row>
    <row r="9" spans="2:14" ht="16.3" thickBot="1" x14ac:dyDescent="0.45">
      <c r="B9" s="84" t="s">
        <v>104</v>
      </c>
      <c r="C9" s="64"/>
      <c r="D9" s="90" t="str">
        <f t="shared" si="0"/>
        <v/>
      </c>
      <c r="E9" s="64"/>
      <c r="F9" s="90" t="str">
        <f t="shared" si="1"/>
        <v/>
      </c>
      <c r="G9" s="64"/>
      <c r="H9" s="90" t="str">
        <f t="shared" si="2"/>
        <v/>
      </c>
      <c r="I9" s="64"/>
      <c r="J9" s="90" t="str">
        <f t="shared" si="3"/>
        <v/>
      </c>
      <c r="K9" s="64"/>
      <c r="L9" s="90" t="str">
        <f t="shared" si="4"/>
        <v/>
      </c>
      <c r="M9" s="81">
        <f t="shared" si="5"/>
        <v>0</v>
      </c>
      <c r="N9" s="103">
        <f t="shared" si="6"/>
        <v>0</v>
      </c>
    </row>
    <row r="10" spans="2:14" ht="16.3" thickBot="1" x14ac:dyDescent="0.45">
      <c r="B10" s="84" t="s">
        <v>105</v>
      </c>
      <c r="C10" s="64"/>
      <c r="D10" s="90" t="str">
        <f t="shared" si="0"/>
        <v/>
      </c>
      <c r="E10" s="64"/>
      <c r="F10" s="90" t="str">
        <f t="shared" si="1"/>
        <v/>
      </c>
      <c r="G10" s="64"/>
      <c r="H10" s="90" t="str">
        <f t="shared" si="2"/>
        <v/>
      </c>
      <c r="I10" s="64"/>
      <c r="J10" s="90" t="str">
        <f t="shared" si="3"/>
        <v/>
      </c>
      <c r="K10" s="64"/>
      <c r="L10" s="90" t="str">
        <f t="shared" si="4"/>
        <v/>
      </c>
      <c r="M10" s="81">
        <f>C10+E10+G10+I10+K10</f>
        <v>0</v>
      </c>
      <c r="N10" s="103">
        <f>IFERROR(M10/$M$11,0)</f>
        <v>0</v>
      </c>
    </row>
    <row r="11" spans="2:14" ht="16.3" thickBot="1" x14ac:dyDescent="0.45">
      <c r="B11" s="63" t="s">
        <v>106</v>
      </c>
      <c r="C11" s="104">
        <f>SUM(C6:C10)</f>
        <v>0</v>
      </c>
      <c r="D11" s="101">
        <f>SUM(D6:D10)</f>
        <v>0</v>
      </c>
      <c r="E11" s="104">
        <f t="shared" ref="E11:L11" si="7">SUM(E6:E10)</f>
        <v>0</v>
      </c>
      <c r="F11" s="101">
        <f t="shared" si="7"/>
        <v>0</v>
      </c>
      <c r="G11" s="104">
        <f t="shared" si="7"/>
        <v>0</v>
      </c>
      <c r="H11" s="101">
        <f t="shared" si="7"/>
        <v>0</v>
      </c>
      <c r="I11" s="104">
        <f t="shared" si="7"/>
        <v>0</v>
      </c>
      <c r="J11" s="101">
        <f t="shared" si="7"/>
        <v>0</v>
      </c>
      <c r="K11" s="104">
        <f t="shared" si="7"/>
        <v>0</v>
      </c>
      <c r="L11" s="101">
        <f t="shared" si="7"/>
        <v>0</v>
      </c>
      <c r="M11" s="104">
        <f>SUM(M6:M10)</f>
        <v>0</v>
      </c>
      <c r="N11" s="101">
        <f>SUM(N6:N10)</f>
        <v>0</v>
      </c>
    </row>
    <row r="12" spans="2:14" ht="16.3" thickBot="1" x14ac:dyDescent="0.5">
      <c r="B12" s="84" t="s">
        <v>107</v>
      </c>
      <c r="C12" s="100"/>
      <c r="D12" s="102"/>
      <c r="E12" s="100"/>
      <c r="F12" s="102"/>
      <c r="G12" s="100"/>
      <c r="H12" s="102"/>
      <c r="I12" s="100"/>
      <c r="J12" s="102"/>
      <c r="K12" s="100"/>
      <c r="L12" s="102"/>
      <c r="M12" s="105">
        <f>SUM(C12,E12,G12,I12,K12)</f>
        <v>0</v>
      </c>
      <c r="N12" s="102"/>
    </row>
    <row r="13" spans="2:14" x14ac:dyDescent="0.4">
      <c r="B13" s="172" t="s">
        <v>108</v>
      </c>
      <c r="C13" s="172"/>
      <c r="D13" s="172"/>
      <c r="E13" s="172"/>
      <c r="F13" s="172"/>
      <c r="G13" s="172"/>
      <c r="H13" s="172"/>
      <c r="I13" s="172"/>
      <c r="J13" s="172"/>
      <c r="K13" s="172"/>
      <c r="L13" s="172"/>
      <c r="M13" s="172"/>
      <c r="N13" s="172"/>
    </row>
  </sheetData>
  <sheetProtection algorithmName="SHA-512" hashValue="G5kT4haf57sBJ4aP9ej4LTDoZHKOtb1ZNUTEhraxVnpYm5ZlTwWyxxYgYff7UHGeE/cqMTgazGm1n81jPj4wlQ==" saltValue="eDLNg3NWRuyfnmw6/RsNdw==" spinCount="100000" sheet="1" objects="1" scenarios="1"/>
  <customSheetViews>
    <customSheetView guid="{E40B4055-4557-4836-8946-1AFB7A4606E7}" showGridLines="0">
      <selection activeCell="A10" sqref="A10:XFD10"/>
      <pageMargins left="0" right="0" top="0" bottom="0" header="0" footer="0"/>
      <pageSetup orientation="portrait" r:id="rId1"/>
    </customSheetView>
  </customSheetViews>
  <mergeCells count="8">
    <mergeCell ref="B13:N13"/>
    <mergeCell ref="M4:N4"/>
    <mergeCell ref="K4:L4"/>
    <mergeCell ref="B4:B5"/>
    <mergeCell ref="C4:D4"/>
    <mergeCell ref="E4:F4"/>
    <mergeCell ref="G4:H4"/>
    <mergeCell ref="I4:J4"/>
  </mergeCells>
  <phoneticPr fontId="3" type="noConversion"/>
  <conditionalFormatting sqref="D11 F11 H11 J11 L11 N11">
    <cfRule type="cellIs" dxfId="2" priority="1" operator="between">
      <formula>0.999</formula>
      <formula>1.001</formula>
    </cfRule>
  </conditionalFormatting>
  <pageMargins left="0.7" right="0.7" top="0.75" bottom="0.75" header="0.3" footer="0.3"/>
  <pageSetup orientation="portrait" r:id="rId2"/>
  <ignoredErrors>
    <ignoredError sqref="C5 E5 G5 I5 K5 M5"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N22"/>
  <sheetViews>
    <sheetView showGridLines="0" workbookViewId="0">
      <selection activeCell="I16" sqref="I16"/>
    </sheetView>
  </sheetViews>
  <sheetFormatPr defaultColWidth="9.15234375" defaultRowHeight="14.6" x14ac:dyDescent="0.4"/>
  <cols>
    <col min="1" max="1" width="4.84375" style="60" customWidth="1"/>
    <col min="2" max="2" width="48.53515625" style="60" customWidth="1"/>
    <col min="3" max="3" width="13.15234375" style="60" customWidth="1"/>
    <col min="4" max="4" width="14.84375" style="60" customWidth="1"/>
    <col min="5" max="5" width="16.53515625" style="60" customWidth="1"/>
    <col min="6" max="6" width="13.15234375" style="60" customWidth="1"/>
    <col min="7" max="7" width="13.69140625" style="60" customWidth="1"/>
    <col min="8" max="8" width="12.3046875" style="60" customWidth="1"/>
    <col min="9" max="10" width="16.84375" style="60" customWidth="1"/>
    <col min="11" max="11" width="7.53515625" style="60" customWidth="1"/>
    <col min="12" max="12" width="8.53515625" style="60" customWidth="1"/>
    <col min="13" max="16384" width="9.15234375" style="60"/>
  </cols>
  <sheetData>
    <row r="2" spans="2:14" ht="15.9" x14ac:dyDescent="0.4">
      <c r="B2" s="59" t="s">
        <v>109</v>
      </c>
    </row>
    <row r="3" spans="2:14" ht="15" thickBot="1" x14ac:dyDescent="0.45">
      <c r="B3" s="61"/>
      <c r="C3" s="61"/>
      <c r="D3" s="61"/>
    </row>
    <row r="4" spans="2:14" ht="48" thickBot="1" x14ac:dyDescent="0.45">
      <c r="B4" s="161"/>
      <c r="C4" s="38" t="s">
        <v>110</v>
      </c>
      <c r="D4" s="38" t="s">
        <v>111</v>
      </c>
      <c r="E4" s="38" t="s">
        <v>112</v>
      </c>
      <c r="F4" s="38" t="s">
        <v>113</v>
      </c>
      <c r="G4" s="162" t="s">
        <v>114</v>
      </c>
      <c r="H4" s="162" t="s">
        <v>115</v>
      </c>
      <c r="I4" s="173" t="s">
        <v>116</v>
      </c>
      <c r="J4" s="173"/>
    </row>
    <row r="5" spans="2:14" ht="16.3" thickBot="1" x14ac:dyDescent="0.45">
      <c r="B5" s="174" t="s">
        <v>117</v>
      </c>
      <c r="C5" s="163"/>
      <c r="D5" s="163"/>
      <c r="E5" s="163"/>
      <c r="F5" s="163"/>
      <c r="G5" s="164"/>
      <c r="H5" s="165"/>
      <c r="I5" s="90">
        <f t="shared" ref="I5:I13" si="0">IFERROR(G5/G$21,0)</f>
        <v>0</v>
      </c>
      <c r="J5" s="90">
        <f t="shared" ref="J5:J13" si="1">IFERROR(H5/H$21,0)</f>
        <v>0</v>
      </c>
      <c r="L5" s="106"/>
      <c r="M5" s="106"/>
      <c r="N5" s="106"/>
    </row>
    <row r="6" spans="2:14" ht="16.3" thickBot="1" x14ac:dyDescent="0.45">
      <c r="B6" s="174"/>
      <c r="C6" s="163"/>
      <c r="D6" s="163"/>
      <c r="E6" s="163"/>
      <c r="F6" s="163"/>
      <c r="G6" s="164"/>
      <c r="H6" s="165"/>
      <c r="I6" s="90">
        <f t="shared" si="0"/>
        <v>0</v>
      </c>
      <c r="J6" s="90">
        <f t="shared" si="1"/>
        <v>0</v>
      </c>
      <c r="L6" s="106"/>
      <c r="M6" s="106"/>
      <c r="N6" s="106"/>
    </row>
    <row r="7" spans="2:14" ht="16.3" thickBot="1" x14ac:dyDescent="0.45">
      <c r="B7" s="174"/>
      <c r="C7" s="163"/>
      <c r="D7" s="163"/>
      <c r="E7" s="163"/>
      <c r="F7" s="163"/>
      <c r="G7" s="164"/>
      <c r="H7" s="165"/>
      <c r="I7" s="90">
        <f t="shared" si="0"/>
        <v>0</v>
      </c>
      <c r="J7" s="90">
        <f t="shared" si="1"/>
        <v>0</v>
      </c>
      <c r="L7" s="106"/>
      <c r="M7" s="106"/>
      <c r="N7" s="106"/>
    </row>
    <row r="8" spans="2:14" ht="16.3" thickBot="1" x14ac:dyDescent="0.45">
      <c r="B8" s="174"/>
      <c r="C8" s="173" t="s">
        <v>118</v>
      </c>
      <c r="D8" s="173"/>
      <c r="E8" s="173"/>
      <c r="F8" s="173"/>
      <c r="G8" s="82">
        <f>SUM(G5:G7)</f>
        <v>0</v>
      </c>
      <c r="H8" s="66">
        <f>SUM(H5:H7)</f>
        <v>0</v>
      </c>
      <c r="I8" s="101">
        <f t="shared" si="0"/>
        <v>0</v>
      </c>
      <c r="J8" s="101">
        <f t="shared" si="1"/>
        <v>0</v>
      </c>
    </row>
    <row r="9" spans="2:14" ht="16.3" thickBot="1" x14ac:dyDescent="0.45">
      <c r="B9" s="174" t="s">
        <v>119</v>
      </c>
      <c r="C9" s="163"/>
      <c r="D9" s="163"/>
      <c r="E9" s="163"/>
      <c r="F9" s="163"/>
      <c r="G9" s="164"/>
      <c r="H9" s="165"/>
      <c r="I9" s="90">
        <f t="shared" si="0"/>
        <v>0</v>
      </c>
      <c r="J9" s="90">
        <f t="shared" si="1"/>
        <v>0</v>
      </c>
    </row>
    <row r="10" spans="2:14" ht="16.3" thickBot="1" x14ac:dyDescent="0.45">
      <c r="B10" s="174"/>
      <c r="C10" s="163"/>
      <c r="D10" s="163"/>
      <c r="E10" s="163"/>
      <c r="F10" s="163"/>
      <c r="G10" s="164"/>
      <c r="H10" s="165"/>
      <c r="I10" s="90">
        <f t="shared" si="0"/>
        <v>0</v>
      </c>
      <c r="J10" s="90">
        <f t="shared" si="1"/>
        <v>0</v>
      </c>
    </row>
    <row r="11" spans="2:14" ht="16.3" thickBot="1" x14ac:dyDescent="0.45">
      <c r="B11" s="174"/>
      <c r="C11" s="163"/>
      <c r="D11" s="163"/>
      <c r="E11" s="163"/>
      <c r="F11" s="163"/>
      <c r="G11" s="164"/>
      <c r="H11" s="165"/>
      <c r="I11" s="90">
        <f t="shared" si="0"/>
        <v>0</v>
      </c>
      <c r="J11" s="90">
        <f t="shared" si="1"/>
        <v>0</v>
      </c>
    </row>
    <row r="12" spans="2:14" ht="16.3" thickBot="1" x14ac:dyDescent="0.45">
      <c r="B12" s="174"/>
      <c r="C12" s="173" t="s">
        <v>120</v>
      </c>
      <c r="D12" s="173"/>
      <c r="E12" s="173"/>
      <c r="F12" s="173"/>
      <c r="G12" s="82">
        <f>SUM(G9:G11)</f>
        <v>0</v>
      </c>
      <c r="H12" s="66">
        <f>SUM(H9:H11)</f>
        <v>0</v>
      </c>
      <c r="I12" s="101">
        <f t="shared" si="0"/>
        <v>0</v>
      </c>
      <c r="J12" s="101">
        <f t="shared" si="1"/>
        <v>0</v>
      </c>
    </row>
    <row r="13" spans="2:14" ht="16.3" thickBot="1" x14ac:dyDescent="0.45">
      <c r="B13" s="174" t="s">
        <v>121</v>
      </c>
      <c r="C13" s="163"/>
      <c r="D13" s="163"/>
      <c r="E13" s="163"/>
      <c r="F13" s="163"/>
      <c r="G13" s="164"/>
      <c r="H13" s="165"/>
      <c r="I13" s="90">
        <f t="shared" si="0"/>
        <v>0</v>
      </c>
      <c r="J13" s="90">
        <f t="shared" si="1"/>
        <v>0</v>
      </c>
    </row>
    <row r="14" spans="2:14" ht="16.3" thickBot="1" x14ac:dyDescent="0.45">
      <c r="B14" s="174"/>
      <c r="C14" s="163"/>
      <c r="D14" s="163"/>
      <c r="E14" s="163"/>
      <c r="F14" s="163"/>
      <c r="G14" s="164"/>
      <c r="H14" s="165"/>
      <c r="I14" s="90">
        <f t="shared" ref="I14" si="2">IFERROR(G14/G$21,0)</f>
        <v>0</v>
      </c>
      <c r="J14" s="90">
        <f t="shared" ref="J14" si="3">IFERROR(H14/H$21,0)</f>
        <v>0</v>
      </c>
    </row>
    <row r="15" spans="2:14" ht="16.3" thickBot="1" x14ac:dyDescent="0.45">
      <c r="B15" s="174"/>
      <c r="C15" s="163"/>
      <c r="D15" s="163"/>
      <c r="E15" s="163"/>
      <c r="F15" s="163"/>
      <c r="G15" s="164"/>
      <c r="H15" s="165"/>
      <c r="I15" s="90">
        <f t="shared" ref="I15:J21" si="4">IFERROR(G15/G$21,0)</f>
        <v>0</v>
      </c>
      <c r="J15" s="90">
        <f t="shared" si="4"/>
        <v>0</v>
      </c>
    </row>
    <row r="16" spans="2:14" ht="16.3" thickBot="1" x14ac:dyDescent="0.45">
      <c r="B16" s="174"/>
      <c r="C16" s="173" t="s">
        <v>122</v>
      </c>
      <c r="D16" s="173"/>
      <c r="E16" s="173"/>
      <c r="F16" s="173"/>
      <c r="G16" s="82">
        <f>SUM(G13:G15)</f>
        <v>0</v>
      </c>
      <c r="H16" s="66">
        <f>SUM(H13:H15)</f>
        <v>0</v>
      </c>
      <c r="I16" s="101">
        <f t="shared" si="4"/>
        <v>0</v>
      </c>
      <c r="J16" s="101">
        <f t="shared" si="4"/>
        <v>0</v>
      </c>
    </row>
    <row r="17" spans="2:10" ht="16.3" thickBot="1" x14ac:dyDescent="0.45">
      <c r="B17" s="174" t="s">
        <v>123</v>
      </c>
      <c r="C17" s="163"/>
      <c r="D17" s="163"/>
      <c r="E17" s="163"/>
      <c r="F17" s="163"/>
      <c r="G17" s="164"/>
      <c r="H17" s="165"/>
      <c r="I17" s="90">
        <f t="shared" si="4"/>
        <v>0</v>
      </c>
      <c r="J17" s="90">
        <f t="shared" si="4"/>
        <v>0</v>
      </c>
    </row>
    <row r="18" spans="2:10" ht="16.3" thickBot="1" x14ac:dyDescent="0.45">
      <c r="B18" s="174"/>
      <c r="C18" s="163"/>
      <c r="D18" s="163"/>
      <c r="E18" s="163"/>
      <c r="F18" s="163"/>
      <c r="G18" s="164"/>
      <c r="H18" s="165"/>
      <c r="I18" s="90">
        <f t="shared" si="4"/>
        <v>0</v>
      </c>
      <c r="J18" s="90">
        <f t="shared" si="4"/>
        <v>0</v>
      </c>
    </row>
    <row r="19" spans="2:10" ht="16.3" thickBot="1" x14ac:dyDescent="0.45">
      <c r="B19" s="174"/>
      <c r="C19" s="163"/>
      <c r="D19" s="163"/>
      <c r="E19" s="163"/>
      <c r="F19" s="163"/>
      <c r="G19" s="164"/>
      <c r="H19" s="165"/>
      <c r="I19" s="90">
        <f t="shared" si="4"/>
        <v>0</v>
      </c>
      <c r="J19" s="90">
        <f t="shared" si="4"/>
        <v>0</v>
      </c>
    </row>
    <row r="20" spans="2:10" ht="16.3" thickBot="1" x14ac:dyDescent="0.45">
      <c r="B20" s="174"/>
      <c r="C20" s="173" t="s">
        <v>124</v>
      </c>
      <c r="D20" s="173"/>
      <c r="E20" s="173"/>
      <c r="F20" s="173"/>
      <c r="G20" s="82">
        <f>SUM(G17:G19)</f>
        <v>0</v>
      </c>
      <c r="H20" s="66">
        <f>SUM(H17:H19)</f>
        <v>0</v>
      </c>
      <c r="I20" s="101">
        <f t="shared" si="4"/>
        <v>0</v>
      </c>
      <c r="J20" s="101">
        <f t="shared" si="4"/>
        <v>0</v>
      </c>
    </row>
    <row r="21" spans="2:10" ht="16.3" thickBot="1" x14ac:dyDescent="0.45">
      <c r="B21" s="173" t="s">
        <v>125</v>
      </c>
      <c r="C21" s="173"/>
      <c r="D21" s="173"/>
      <c r="E21" s="173"/>
      <c r="F21" s="173"/>
      <c r="G21" s="82">
        <f>SUM(G8,G12,G16,G20)</f>
        <v>0</v>
      </c>
      <c r="H21" s="66">
        <f>SUM(H8,H12,H16,H20)</f>
        <v>0</v>
      </c>
      <c r="I21" s="101">
        <f t="shared" si="4"/>
        <v>0</v>
      </c>
      <c r="J21" s="101">
        <f t="shared" si="4"/>
        <v>0</v>
      </c>
    </row>
    <row r="22" spans="2:10" ht="37.5" customHeight="1" x14ac:dyDescent="0.4">
      <c r="B22" s="175" t="s">
        <v>126</v>
      </c>
      <c r="C22" s="175"/>
      <c r="D22" s="175"/>
      <c r="E22" s="175"/>
      <c r="F22" s="175"/>
      <c r="G22" s="175"/>
      <c r="H22" s="175"/>
      <c r="I22" s="175"/>
      <c r="J22" s="2"/>
    </row>
  </sheetData>
  <sheetProtection insertRows="0" deleteRows="0"/>
  <customSheetViews>
    <customSheetView guid="{E40B4055-4557-4836-8946-1AFB7A4606E7}" showGridLines="0">
      <pageMargins left="0" right="0" top="0" bottom="0" header="0" footer="0"/>
      <pageSetup orientation="portrait" r:id="rId1"/>
    </customSheetView>
  </customSheetViews>
  <mergeCells count="11">
    <mergeCell ref="B22:I22"/>
    <mergeCell ref="B13:B16"/>
    <mergeCell ref="C16:F16"/>
    <mergeCell ref="B21:F21"/>
    <mergeCell ref="B17:B20"/>
    <mergeCell ref="C20:F20"/>
    <mergeCell ref="I4:J4"/>
    <mergeCell ref="B5:B8"/>
    <mergeCell ref="C8:F8"/>
    <mergeCell ref="B9:B12"/>
    <mergeCell ref="C12:F12"/>
  </mergeCell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P25"/>
  <sheetViews>
    <sheetView showGridLines="0" topLeftCell="A2" workbookViewId="0">
      <selection activeCell="M34" sqref="L34:M34"/>
    </sheetView>
  </sheetViews>
  <sheetFormatPr defaultRowHeight="12.9" x14ac:dyDescent="0.35"/>
  <cols>
    <col min="1" max="1" width="4.84375" style="107" customWidth="1"/>
    <col min="2" max="3" width="9.15234375" style="107"/>
    <col min="4" max="4" width="29.84375" style="107" customWidth="1"/>
    <col min="5" max="5" width="24.3046875" style="107" customWidth="1"/>
    <col min="6" max="6" width="16.84375" style="107" customWidth="1"/>
    <col min="7" max="7" width="20.84375" style="107" customWidth="1"/>
    <col min="8" max="8" width="16.84375" style="107" customWidth="1"/>
    <col min="9" max="9" width="8.84375" style="107" customWidth="1"/>
    <col min="10" max="17" width="9.15234375" style="107"/>
    <col min="18" max="258" width="10.15234375" style="107"/>
    <col min="259" max="259" width="25.3046875" style="107" customWidth="1"/>
    <col min="260" max="260" width="15" style="107" customWidth="1"/>
    <col min="261" max="261" width="12.15234375" style="107" customWidth="1"/>
    <col min="262" max="262" width="23.53515625" style="107" customWidth="1"/>
    <col min="263" max="263" width="17.3046875" style="107" customWidth="1"/>
    <col min="264" max="264" width="11" style="107" customWidth="1"/>
    <col min="265" max="265" width="9.84375" style="107" customWidth="1"/>
    <col min="266" max="514" width="10.15234375" style="107"/>
    <col min="515" max="515" width="25.3046875" style="107" customWidth="1"/>
    <col min="516" max="516" width="15" style="107" customWidth="1"/>
    <col min="517" max="517" width="12.15234375" style="107" customWidth="1"/>
    <col min="518" max="518" width="23.53515625" style="107" customWidth="1"/>
    <col min="519" max="519" width="17.3046875" style="107" customWidth="1"/>
    <col min="520" max="520" width="11" style="107" customWidth="1"/>
    <col min="521" max="521" width="9.84375" style="107" customWidth="1"/>
    <col min="522" max="770" width="10.15234375" style="107"/>
    <col min="771" max="771" width="25.3046875" style="107" customWidth="1"/>
    <col min="772" max="772" width="15" style="107" customWidth="1"/>
    <col min="773" max="773" width="12.15234375" style="107" customWidth="1"/>
    <col min="774" max="774" width="23.53515625" style="107" customWidth="1"/>
    <col min="775" max="775" width="17.3046875" style="107" customWidth="1"/>
    <col min="776" max="776" width="11" style="107" customWidth="1"/>
    <col min="777" max="777" width="9.84375" style="107" customWidth="1"/>
    <col min="778" max="1026" width="9.15234375" style="107"/>
    <col min="1027" max="1027" width="25.3046875" style="107" customWidth="1"/>
    <col min="1028" max="1028" width="15" style="107" customWidth="1"/>
    <col min="1029" max="1029" width="12.15234375" style="107" customWidth="1"/>
    <col min="1030" max="1030" width="23.53515625" style="107" customWidth="1"/>
    <col min="1031" max="1031" width="17.3046875" style="107" customWidth="1"/>
    <col min="1032" max="1032" width="11" style="107" customWidth="1"/>
    <col min="1033" max="1033" width="9.84375" style="107" customWidth="1"/>
    <col min="1034" max="1282" width="10.15234375" style="107"/>
    <col min="1283" max="1283" width="25.3046875" style="107" customWidth="1"/>
    <col min="1284" max="1284" width="15" style="107" customWidth="1"/>
    <col min="1285" max="1285" width="12.15234375" style="107" customWidth="1"/>
    <col min="1286" max="1286" width="23.53515625" style="107" customWidth="1"/>
    <col min="1287" max="1287" width="17.3046875" style="107" customWidth="1"/>
    <col min="1288" max="1288" width="11" style="107" customWidth="1"/>
    <col min="1289" max="1289" width="9.84375" style="107" customWidth="1"/>
    <col min="1290" max="1538" width="10.15234375" style="107"/>
    <col min="1539" max="1539" width="25.3046875" style="107" customWidth="1"/>
    <col min="1540" max="1540" width="15" style="107" customWidth="1"/>
    <col min="1541" max="1541" width="12.15234375" style="107" customWidth="1"/>
    <col min="1542" max="1542" width="23.53515625" style="107" customWidth="1"/>
    <col min="1543" max="1543" width="17.3046875" style="107" customWidth="1"/>
    <col min="1544" max="1544" width="11" style="107" customWidth="1"/>
    <col min="1545" max="1545" width="9.84375" style="107" customWidth="1"/>
    <col min="1546" max="1794" width="10.15234375" style="107"/>
    <col min="1795" max="1795" width="25.3046875" style="107" customWidth="1"/>
    <col min="1796" max="1796" width="15" style="107" customWidth="1"/>
    <col min="1797" max="1797" width="12.15234375" style="107" customWidth="1"/>
    <col min="1798" max="1798" width="23.53515625" style="107" customWidth="1"/>
    <col min="1799" max="1799" width="17.3046875" style="107" customWidth="1"/>
    <col min="1800" max="1800" width="11" style="107" customWidth="1"/>
    <col min="1801" max="1801" width="9.84375" style="107" customWidth="1"/>
    <col min="1802" max="2050" width="9.15234375" style="107"/>
    <col min="2051" max="2051" width="25.3046875" style="107" customWidth="1"/>
    <col min="2052" max="2052" width="15" style="107" customWidth="1"/>
    <col min="2053" max="2053" width="12.15234375" style="107" customWidth="1"/>
    <col min="2054" max="2054" width="23.53515625" style="107" customWidth="1"/>
    <col min="2055" max="2055" width="17.3046875" style="107" customWidth="1"/>
    <col min="2056" max="2056" width="11" style="107" customWidth="1"/>
    <col min="2057" max="2057" width="9.84375" style="107" customWidth="1"/>
    <col min="2058" max="2306" width="10.15234375" style="107"/>
    <col min="2307" max="2307" width="25.3046875" style="107" customWidth="1"/>
    <col min="2308" max="2308" width="15" style="107" customWidth="1"/>
    <col min="2309" max="2309" width="12.15234375" style="107" customWidth="1"/>
    <col min="2310" max="2310" width="23.53515625" style="107" customWidth="1"/>
    <col min="2311" max="2311" width="17.3046875" style="107" customWidth="1"/>
    <col min="2312" max="2312" width="11" style="107" customWidth="1"/>
    <col min="2313" max="2313" width="9.84375" style="107" customWidth="1"/>
    <col min="2314" max="2562" width="10.15234375" style="107"/>
    <col min="2563" max="2563" width="25.3046875" style="107" customWidth="1"/>
    <col min="2564" max="2564" width="15" style="107" customWidth="1"/>
    <col min="2565" max="2565" width="12.15234375" style="107" customWidth="1"/>
    <col min="2566" max="2566" width="23.53515625" style="107" customWidth="1"/>
    <col min="2567" max="2567" width="17.3046875" style="107" customWidth="1"/>
    <col min="2568" max="2568" width="11" style="107" customWidth="1"/>
    <col min="2569" max="2569" width="9.84375" style="107" customWidth="1"/>
    <col min="2570" max="2818" width="10.15234375" style="107"/>
    <col min="2819" max="2819" width="25.3046875" style="107" customWidth="1"/>
    <col min="2820" max="2820" width="15" style="107" customWidth="1"/>
    <col min="2821" max="2821" width="12.15234375" style="107" customWidth="1"/>
    <col min="2822" max="2822" width="23.53515625" style="107" customWidth="1"/>
    <col min="2823" max="2823" width="17.3046875" style="107" customWidth="1"/>
    <col min="2824" max="2824" width="11" style="107" customWidth="1"/>
    <col min="2825" max="2825" width="9.84375" style="107" customWidth="1"/>
    <col min="2826" max="3074" width="9.15234375" style="107"/>
    <col min="3075" max="3075" width="25.3046875" style="107" customWidth="1"/>
    <col min="3076" max="3076" width="15" style="107" customWidth="1"/>
    <col min="3077" max="3077" width="12.15234375" style="107" customWidth="1"/>
    <col min="3078" max="3078" width="23.53515625" style="107" customWidth="1"/>
    <col min="3079" max="3079" width="17.3046875" style="107" customWidth="1"/>
    <col min="3080" max="3080" width="11" style="107" customWidth="1"/>
    <col min="3081" max="3081" width="9.84375" style="107" customWidth="1"/>
    <col min="3082" max="3330" width="10.15234375" style="107"/>
    <col min="3331" max="3331" width="25.3046875" style="107" customWidth="1"/>
    <col min="3332" max="3332" width="15" style="107" customWidth="1"/>
    <col min="3333" max="3333" width="12.15234375" style="107" customWidth="1"/>
    <col min="3334" max="3334" width="23.53515625" style="107" customWidth="1"/>
    <col min="3335" max="3335" width="17.3046875" style="107" customWidth="1"/>
    <col min="3336" max="3336" width="11" style="107" customWidth="1"/>
    <col min="3337" max="3337" width="9.84375" style="107" customWidth="1"/>
    <col min="3338" max="3586" width="10.15234375" style="107"/>
    <col min="3587" max="3587" width="25.3046875" style="107" customWidth="1"/>
    <col min="3588" max="3588" width="15" style="107" customWidth="1"/>
    <col min="3589" max="3589" width="12.15234375" style="107" customWidth="1"/>
    <col min="3590" max="3590" width="23.53515625" style="107" customWidth="1"/>
    <col min="3591" max="3591" width="17.3046875" style="107" customWidth="1"/>
    <col min="3592" max="3592" width="11" style="107" customWidth="1"/>
    <col min="3593" max="3593" width="9.84375" style="107" customWidth="1"/>
    <col min="3594" max="3842" width="10.15234375" style="107"/>
    <col min="3843" max="3843" width="25.3046875" style="107" customWidth="1"/>
    <col min="3844" max="3844" width="15" style="107" customWidth="1"/>
    <col min="3845" max="3845" width="12.15234375" style="107" customWidth="1"/>
    <col min="3846" max="3846" width="23.53515625" style="107" customWidth="1"/>
    <col min="3847" max="3847" width="17.3046875" style="107" customWidth="1"/>
    <col min="3848" max="3848" width="11" style="107" customWidth="1"/>
    <col min="3849" max="3849" width="9.84375" style="107" customWidth="1"/>
    <col min="3850" max="4098" width="9.15234375" style="107"/>
    <col min="4099" max="4099" width="25.3046875" style="107" customWidth="1"/>
    <col min="4100" max="4100" width="15" style="107" customWidth="1"/>
    <col min="4101" max="4101" width="12.15234375" style="107" customWidth="1"/>
    <col min="4102" max="4102" width="23.53515625" style="107" customWidth="1"/>
    <col min="4103" max="4103" width="17.3046875" style="107" customWidth="1"/>
    <col min="4104" max="4104" width="11" style="107" customWidth="1"/>
    <col min="4105" max="4105" width="9.84375" style="107" customWidth="1"/>
    <col min="4106" max="4354" width="10.15234375" style="107"/>
    <col min="4355" max="4355" width="25.3046875" style="107" customWidth="1"/>
    <col min="4356" max="4356" width="15" style="107" customWidth="1"/>
    <col min="4357" max="4357" width="12.15234375" style="107" customWidth="1"/>
    <col min="4358" max="4358" width="23.53515625" style="107" customWidth="1"/>
    <col min="4359" max="4359" width="17.3046875" style="107" customWidth="1"/>
    <col min="4360" max="4360" width="11" style="107" customWidth="1"/>
    <col min="4361" max="4361" width="9.84375" style="107" customWidth="1"/>
    <col min="4362" max="4610" width="10.15234375" style="107"/>
    <col min="4611" max="4611" width="25.3046875" style="107" customWidth="1"/>
    <col min="4612" max="4612" width="15" style="107" customWidth="1"/>
    <col min="4613" max="4613" width="12.15234375" style="107" customWidth="1"/>
    <col min="4614" max="4614" width="23.53515625" style="107" customWidth="1"/>
    <col min="4615" max="4615" width="17.3046875" style="107" customWidth="1"/>
    <col min="4616" max="4616" width="11" style="107" customWidth="1"/>
    <col min="4617" max="4617" width="9.84375" style="107" customWidth="1"/>
    <col min="4618" max="4866" width="10.15234375" style="107"/>
    <col min="4867" max="4867" width="25.3046875" style="107" customWidth="1"/>
    <col min="4868" max="4868" width="15" style="107" customWidth="1"/>
    <col min="4869" max="4869" width="12.15234375" style="107" customWidth="1"/>
    <col min="4870" max="4870" width="23.53515625" style="107" customWidth="1"/>
    <col min="4871" max="4871" width="17.3046875" style="107" customWidth="1"/>
    <col min="4872" max="4872" width="11" style="107" customWidth="1"/>
    <col min="4873" max="4873" width="9.84375" style="107" customWidth="1"/>
    <col min="4874" max="5122" width="9.15234375" style="107"/>
    <col min="5123" max="5123" width="25.3046875" style="107" customWidth="1"/>
    <col min="5124" max="5124" width="15" style="107" customWidth="1"/>
    <col min="5125" max="5125" width="12.15234375" style="107" customWidth="1"/>
    <col min="5126" max="5126" width="23.53515625" style="107" customWidth="1"/>
    <col min="5127" max="5127" width="17.3046875" style="107" customWidth="1"/>
    <col min="5128" max="5128" width="11" style="107" customWidth="1"/>
    <col min="5129" max="5129" width="9.84375" style="107" customWidth="1"/>
    <col min="5130" max="5378" width="10.15234375" style="107"/>
    <col min="5379" max="5379" width="25.3046875" style="107" customWidth="1"/>
    <col min="5380" max="5380" width="15" style="107" customWidth="1"/>
    <col min="5381" max="5381" width="12.15234375" style="107" customWidth="1"/>
    <col min="5382" max="5382" width="23.53515625" style="107" customWidth="1"/>
    <col min="5383" max="5383" width="17.3046875" style="107" customWidth="1"/>
    <col min="5384" max="5384" width="11" style="107" customWidth="1"/>
    <col min="5385" max="5385" width="9.84375" style="107" customWidth="1"/>
    <col min="5386" max="5634" width="10.15234375" style="107"/>
    <col min="5635" max="5635" width="25.3046875" style="107" customWidth="1"/>
    <col min="5636" max="5636" width="15" style="107" customWidth="1"/>
    <col min="5637" max="5637" width="12.15234375" style="107" customWidth="1"/>
    <col min="5638" max="5638" width="23.53515625" style="107" customWidth="1"/>
    <col min="5639" max="5639" width="17.3046875" style="107" customWidth="1"/>
    <col min="5640" max="5640" width="11" style="107" customWidth="1"/>
    <col min="5641" max="5641" width="9.84375" style="107" customWidth="1"/>
    <col min="5642" max="5890" width="10.15234375" style="107"/>
    <col min="5891" max="5891" width="25.3046875" style="107" customWidth="1"/>
    <col min="5892" max="5892" width="15" style="107" customWidth="1"/>
    <col min="5893" max="5893" width="12.15234375" style="107" customWidth="1"/>
    <col min="5894" max="5894" width="23.53515625" style="107" customWidth="1"/>
    <col min="5895" max="5895" width="17.3046875" style="107" customWidth="1"/>
    <col min="5896" max="5896" width="11" style="107" customWidth="1"/>
    <col min="5897" max="5897" width="9.84375" style="107" customWidth="1"/>
    <col min="5898" max="6146" width="9.15234375" style="107"/>
    <col min="6147" max="6147" width="25.3046875" style="107" customWidth="1"/>
    <col min="6148" max="6148" width="15" style="107" customWidth="1"/>
    <col min="6149" max="6149" width="12.15234375" style="107" customWidth="1"/>
    <col min="6150" max="6150" width="23.53515625" style="107" customWidth="1"/>
    <col min="6151" max="6151" width="17.3046875" style="107" customWidth="1"/>
    <col min="6152" max="6152" width="11" style="107" customWidth="1"/>
    <col min="6153" max="6153" width="9.84375" style="107" customWidth="1"/>
    <col min="6154" max="6402" width="10.15234375" style="107"/>
    <col min="6403" max="6403" width="25.3046875" style="107" customWidth="1"/>
    <col min="6404" max="6404" width="15" style="107" customWidth="1"/>
    <col min="6405" max="6405" width="12.15234375" style="107" customWidth="1"/>
    <col min="6406" max="6406" width="23.53515625" style="107" customWidth="1"/>
    <col min="6407" max="6407" width="17.3046875" style="107" customWidth="1"/>
    <col min="6408" max="6408" width="11" style="107" customWidth="1"/>
    <col min="6409" max="6409" width="9.84375" style="107" customWidth="1"/>
    <col min="6410" max="6658" width="10.15234375" style="107"/>
    <col min="6659" max="6659" width="25.3046875" style="107" customWidth="1"/>
    <col min="6660" max="6660" width="15" style="107" customWidth="1"/>
    <col min="6661" max="6661" width="12.15234375" style="107" customWidth="1"/>
    <col min="6662" max="6662" width="23.53515625" style="107" customWidth="1"/>
    <col min="6663" max="6663" width="17.3046875" style="107" customWidth="1"/>
    <col min="6664" max="6664" width="11" style="107" customWidth="1"/>
    <col min="6665" max="6665" width="9.84375" style="107" customWidth="1"/>
    <col min="6666" max="6914" width="10.15234375" style="107"/>
    <col min="6915" max="6915" width="25.3046875" style="107" customWidth="1"/>
    <col min="6916" max="6916" width="15" style="107" customWidth="1"/>
    <col min="6917" max="6917" width="12.15234375" style="107" customWidth="1"/>
    <col min="6918" max="6918" width="23.53515625" style="107" customWidth="1"/>
    <col min="6919" max="6919" width="17.3046875" style="107" customWidth="1"/>
    <col min="6920" max="6920" width="11" style="107" customWidth="1"/>
    <col min="6921" max="6921" width="9.84375" style="107" customWidth="1"/>
    <col min="6922" max="7170" width="9.15234375" style="107"/>
    <col min="7171" max="7171" width="25.3046875" style="107" customWidth="1"/>
    <col min="7172" max="7172" width="15" style="107" customWidth="1"/>
    <col min="7173" max="7173" width="12.15234375" style="107" customWidth="1"/>
    <col min="7174" max="7174" width="23.53515625" style="107" customWidth="1"/>
    <col min="7175" max="7175" width="17.3046875" style="107" customWidth="1"/>
    <col min="7176" max="7176" width="11" style="107" customWidth="1"/>
    <col min="7177" max="7177" width="9.84375" style="107" customWidth="1"/>
    <col min="7178" max="7426" width="10.15234375" style="107"/>
    <col min="7427" max="7427" width="25.3046875" style="107" customWidth="1"/>
    <col min="7428" max="7428" width="15" style="107" customWidth="1"/>
    <col min="7429" max="7429" width="12.15234375" style="107" customWidth="1"/>
    <col min="7430" max="7430" width="23.53515625" style="107" customWidth="1"/>
    <col min="7431" max="7431" width="17.3046875" style="107" customWidth="1"/>
    <col min="7432" max="7432" width="11" style="107" customWidth="1"/>
    <col min="7433" max="7433" width="9.84375" style="107" customWidth="1"/>
    <col min="7434" max="7682" width="10.15234375" style="107"/>
    <col min="7683" max="7683" width="25.3046875" style="107" customWidth="1"/>
    <col min="7684" max="7684" width="15" style="107" customWidth="1"/>
    <col min="7685" max="7685" width="12.15234375" style="107" customWidth="1"/>
    <col min="7686" max="7686" width="23.53515625" style="107" customWidth="1"/>
    <col min="7687" max="7687" width="17.3046875" style="107" customWidth="1"/>
    <col min="7688" max="7688" width="11" style="107" customWidth="1"/>
    <col min="7689" max="7689" width="9.84375" style="107" customWidth="1"/>
    <col min="7690" max="7938" width="10.15234375" style="107"/>
    <col min="7939" max="7939" width="25.3046875" style="107" customWidth="1"/>
    <col min="7940" max="7940" width="15" style="107" customWidth="1"/>
    <col min="7941" max="7941" width="12.15234375" style="107" customWidth="1"/>
    <col min="7942" max="7942" width="23.53515625" style="107" customWidth="1"/>
    <col min="7943" max="7943" width="17.3046875" style="107" customWidth="1"/>
    <col min="7944" max="7944" width="11" style="107" customWidth="1"/>
    <col min="7945" max="7945" width="9.84375" style="107" customWidth="1"/>
    <col min="7946" max="8194" width="9.15234375" style="107"/>
    <col min="8195" max="8195" width="25.3046875" style="107" customWidth="1"/>
    <col min="8196" max="8196" width="15" style="107" customWidth="1"/>
    <col min="8197" max="8197" width="12.15234375" style="107" customWidth="1"/>
    <col min="8198" max="8198" width="23.53515625" style="107" customWidth="1"/>
    <col min="8199" max="8199" width="17.3046875" style="107" customWidth="1"/>
    <col min="8200" max="8200" width="11" style="107" customWidth="1"/>
    <col min="8201" max="8201" width="9.84375" style="107" customWidth="1"/>
    <col min="8202" max="8450" width="10.15234375" style="107"/>
    <col min="8451" max="8451" width="25.3046875" style="107" customWidth="1"/>
    <col min="8452" max="8452" width="15" style="107" customWidth="1"/>
    <col min="8453" max="8453" width="12.15234375" style="107" customWidth="1"/>
    <col min="8454" max="8454" width="23.53515625" style="107" customWidth="1"/>
    <col min="8455" max="8455" width="17.3046875" style="107" customWidth="1"/>
    <col min="8456" max="8456" width="11" style="107" customWidth="1"/>
    <col min="8457" max="8457" width="9.84375" style="107" customWidth="1"/>
    <col min="8458" max="8706" width="10.15234375" style="107"/>
    <col min="8707" max="8707" width="25.3046875" style="107" customWidth="1"/>
    <col min="8708" max="8708" width="15" style="107" customWidth="1"/>
    <col min="8709" max="8709" width="12.15234375" style="107" customWidth="1"/>
    <col min="8710" max="8710" width="23.53515625" style="107" customWidth="1"/>
    <col min="8711" max="8711" width="17.3046875" style="107" customWidth="1"/>
    <col min="8712" max="8712" width="11" style="107" customWidth="1"/>
    <col min="8713" max="8713" width="9.84375" style="107" customWidth="1"/>
    <col min="8714" max="8962" width="10.15234375" style="107"/>
    <col min="8963" max="8963" width="25.3046875" style="107" customWidth="1"/>
    <col min="8964" max="8964" width="15" style="107" customWidth="1"/>
    <col min="8965" max="8965" width="12.15234375" style="107" customWidth="1"/>
    <col min="8966" max="8966" width="23.53515625" style="107" customWidth="1"/>
    <col min="8967" max="8967" width="17.3046875" style="107" customWidth="1"/>
    <col min="8968" max="8968" width="11" style="107" customWidth="1"/>
    <col min="8969" max="8969" width="9.84375" style="107" customWidth="1"/>
    <col min="8970" max="9218" width="9.15234375" style="107"/>
    <col min="9219" max="9219" width="25.3046875" style="107" customWidth="1"/>
    <col min="9220" max="9220" width="15" style="107" customWidth="1"/>
    <col min="9221" max="9221" width="12.15234375" style="107" customWidth="1"/>
    <col min="9222" max="9222" width="23.53515625" style="107" customWidth="1"/>
    <col min="9223" max="9223" width="17.3046875" style="107" customWidth="1"/>
    <col min="9224" max="9224" width="11" style="107" customWidth="1"/>
    <col min="9225" max="9225" width="9.84375" style="107" customWidth="1"/>
    <col min="9226" max="9474" width="10.15234375" style="107"/>
    <col min="9475" max="9475" width="25.3046875" style="107" customWidth="1"/>
    <col min="9476" max="9476" width="15" style="107" customWidth="1"/>
    <col min="9477" max="9477" width="12.15234375" style="107" customWidth="1"/>
    <col min="9478" max="9478" width="23.53515625" style="107" customWidth="1"/>
    <col min="9479" max="9479" width="17.3046875" style="107" customWidth="1"/>
    <col min="9480" max="9480" width="11" style="107" customWidth="1"/>
    <col min="9481" max="9481" width="9.84375" style="107" customWidth="1"/>
    <col min="9482" max="9730" width="10.15234375" style="107"/>
    <col min="9731" max="9731" width="25.3046875" style="107" customWidth="1"/>
    <col min="9732" max="9732" width="15" style="107" customWidth="1"/>
    <col min="9733" max="9733" width="12.15234375" style="107" customWidth="1"/>
    <col min="9734" max="9734" width="23.53515625" style="107" customWidth="1"/>
    <col min="9735" max="9735" width="17.3046875" style="107" customWidth="1"/>
    <col min="9736" max="9736" width="11" style="107" customWidth="1"/>
    <col min="9737" max="9737" width="9.84375" style="107" customWidth="1"/>
    <col min="9738" max="9986" width="10.15234375" style="107"/>
    <col min="9987" max="9987" width="25.3046875" style="107" customWidth="1"/>
    <col min="9988" max="9988" width="15" style="107" customWidth="1"/>
    <col min="9989" max="9989" width="12.15234375" style="107" customWidth="1"/>
    <col min="9990" max="9990" width="23.53515625" style="107" customWidth="1"/>
    <col min="9991" max="9991" width="17.3046875" style="107" customWidth="1"/>
    <col min="9992" max="9992" width="11" style="107" customWidth="1"/>
    <col min="9993" max="9993" width="9.84375" style="107" customWidth="1"/>
    <col min="9994" max="10242" width="9.15234375" style="107"/>
    <col min="10243" max="10243" width="25.3046875" style="107" customWidth="1"/>
    <col min="10244" max="10244" width="15" style="107" customWidth="1"/>
    <col min="10245" max="10245" width="12.15234375" style="107" customWidth="1"/>
    <col min="10246" max="10246" width="23.53515625" style="107" customWidth="1"/>
    <col min="10247" max="10247" width="17.3046875" style="107" customWidth="1"/>
    <col min="10248" max="10248" width="11" style="107" customWidth="1"/>
    <col min="10249" max="10249" width="9.84375" style="107" customWidth="1"/>
    <col min="10250" max="10498" width="10.15234375" style="107"/>
    <col min="10499" max="10499" width="25.3046875" style="107" customWidth="1"/>
    <col min="10500" max="10500" width="15" style="107" customWidth="1"/>
    <col min="10501" max="10501" width="12.15234375" style="107" customWidth="1"/>
    <col min="10502" max="10502" width="23.53515625" style="107" customWidth="1"/>
    <col min="10503" max="10503" width="17.3046875" style="107" customWidth="1"/>
    <col min="10504" max="10504" width="11" style="107" customWidth="1"/>
    <col min="10505" max="10505" width="9.84375" style="107" customWidth="1"/>
    <col min="10506" max="10754" width="10.15234375" style="107"/>
    <col min="10755" max="10755" width="25.3046875" style="107" customWidth="1"/>
    <col min="10756" max="10756" width="15" style="107" customWidth="1"/>
    <col min="10757" max="10757" width="12.15234375" style="107" customWidth="1"/>
    <col min="10758" max="10758" width="23.53515625" style="107" customWidth="1"/>
    <col min="10759" max="10759" width="17.3046875" style="107" customWidth="1"/>
    <col min="10760" max="10760" width="11" style="107" customWidth="1"/>
    <col min="10761" max="10761" width="9.84375" style="107" customWidth="1"/>
    <col min="10762" max="11010" width="10.15234375" style="107"/>
    <col min="11011" max="11011" width="25.3046875" style="107" customWidth="1"/>
    <col min="11012" max="11012" width="15" style="107" customWidth="1"/>
    <col min="11013" max="11013" width="12.15234375" style="107" customWidth="1"/>
    <col min="11014" max="11014" width="23.53515625" style="107" customWidth="1"/>
    <col min="11015" max="11015" width="17.3046875" style="107" customWidth="1"/>
    <col min="11016" max="11016" width="11" style="107" customWidth="1"/>
    <col min="11017" max="11017" width="9.84375" style="107" customWidth="1"/>
    <col min="11018" max="11266" width="9.15234375" style="107"/>
    <col min="11267" max="11267" width="25.3046875" style="107" customWidth="1"/>
    <col min="11268" max="11268" width="15" style="107" customWidth="1"/>
    <col min="11269" max="11269" width="12.15234375" style="107" customWidth="1"/>
    <col min="11270" max="11270" width="23.53515625" style="107" customWidth="1"/>
    <col min="11271" max="11271" width="17.3046875" style="107" customWidth="1"/>
    <col min="11272" max="11272" width="11" style="107" customWidth="1"/>
    <col min="11273" max="11273" width="9.84375" style="107" customWidth="1"/>
    <col min="11274" max="11522" width="10.15234375" style="107"/>
    <col min="11523" max="11523" width="25.3046875" style="107" customWidth="1"/>
    <col min="11524" max="11524" width="15" style="107" customWidth="1"/>
    <col min="11525" max="11525" width="12.15234375" style="107" customWidth="1"/>
    <col min="11526" max="11526" width="23.53515625" style="107" customWidth="1"/>
    <col min="11527" max="11527" width="17.3046875" style="107" customWidth="1"/>
    <col min="11528" max="11528" width="11" style="107" customWidth="1"/>
    <col min="11529" max="11529" width="9.84375" style="107" customWidth="1"/>
    <col min="11530" max="11778" width="10.15234375" style="107"/>
    <col min="11779" max="11779" width="25.3046875" style="107" customWidth="1"/>
    <col min="11780" max="11780" width="15" style="107" customWidth="1"/>
    <col min="11781" max="11781" width="12.15234375" style="107" customWidth="1"/>
    <col min="11782" max="11782" width="23.53515625" style="107" customWidth="1"/>
    <col min="11783" max="11783" width="17.3046875" style="107" customWidth="1"/>
    <col min="11784" max="11784" width="11" style="107" customWidth="1"/>
    <col min="11785" max="11785" width="9.84375" style="107" customWidth="1"/>
    <col min="11786" max="12034" width="10.15234375" style="107"/>
    <col min="12035" max="12035" width="25.3046875" style="107" customWidth="1"/>
    <col min="12036" max="12036" width="15" style="107" customWidth="1"/>
    <col min="12037" max="12037" width="12.15234375" style="107" customWidth="1"/>
    <col min="12038" max="12038" width="23.53515625" style="107" customWidth="1"/>
    <col min="12039" max="12039" width="17.3046875" style="107" customWidth="1"/>
    <col min="12040" max="12040" width="11" style="107" customWidth="1"/>
    <col min="12041" max="12041" width="9.84375" style="107" customWidth="1"/>
    <col min="12042" max="12290" width="9.15234375" style="107"/>
    <col min="12291" max="12291" width="25.3046875" style="107" customWidth="1"/>
    <col min="12292" max="12292" width="15" style="107" customWidth="1"/>
    <col min="12293" max="12293" width="12.15234375" style="107" customWidth="1"/>
    <col min="12294" max="12294" width="23.53515625" style="107" customWidth="1"/>
    <col min="12295" max="12295" width="17.3046875" style="107" customWidth="1"/>
    <col min="12296" max="12296" width="11" style="107" customWidth="1"/>
    <col min="12297" max="12297" width="9.84375" style="107" customWidth="1"/>
    <col min="12298" max="12546" width="10.15234375" style="107"/>
    <col min="12547" max="12547" width="25.3046875" style="107" customWidth="1"/>
    <col min="12548" max="12548" width="15" style="107" customWidth="1"/>
    <col min="12549" max="12549" width="12.15234375" style="107" customWidth="1"/>
    <col min="12550" max="12550" width="23.53515625" style="107" customWidth="1"/>
    <col min="12551" max="12551" width="17.3046875" style="107" customWidth="1"/>
    <col min="12552" max="12552" width="11" style="107" customWidth="1"/>
    <col min="12553" max="12553" width="9.84375" style="107" customWidth="1"/>
    <col min="12554" max="12802" width="10.15234375" style="107"/>
    <col min="12803" max="12803" width="25.3046875" style="107" customWidth="1"/>
    <col min="12804" max="12804" width="15" style="107" customWidth="1"/>
    <col min="12805" max="12805" width="12.15234375" style="107" customWidth="1"/>
    <col min="12806" max="12806" width="23.53515625" style="107" customWidth="1"/>
    <col min="12807" max="12807" width="17.3046875" style="107" customWidth="1"/>
    <col min="12808" max="12808" width="11" style="107" customWidth="1"/>
    <col min="12809" max="12809" width="9.84375" style="107" customWidth="1"/>
    <col min="12810" max="13058" width="10.15234375" style="107"/>
    <col min="13059" max="13059" width="25.3046875" style="107" customWidth="1"/>
    <col min="13060" max="13060" width="15" style="107" customWidth="1"/>
    <col min="13061" max="13061" width="12.15234375" style="107" customWidth="1"/>
    <col min="13062" max="13062" width="23.53515625" style="107" customWidth="1"/>
    <col min="13063" max="13063" width="17.3046875" style="107" customWidth="1"/>
    <col min="13064" max="13064" width="11" style="107" customWidth="1"/>
    <col min="13065" max="13065" width="9.84375" style="107" customWidth="1"/>
    <col min="13066" max="13314" width="9.15234375" style="107"/>
    <col min="13315" max="13315" width="25.3046875" style="107" customWidth="1"/>
    <col min="13316" max="13316" width="15" style="107" customWidth="1"/>
    <col min="13317" max="13317" width="12.15234375" style="107" customWidth="1"/>
    <col min="13318" max="13318" width="23.53515625" style="107" customWidth="1"/>
    <col min="13319" max="13319" width="17.3046875" style="107" customWidth="1"/>
    <col min="13320" max="13320" width="11" style="107" customWidth="1"/>
    <col min="13321" max="13321" width="9.84375" style="107" customWidth="1"/>
    <col min="13322" max="13570" width="10.15234375" style="107"/>
    <col min="13571" max="13571" width="25.3046875" style="107" customWidth="1"/>
    <col min="13572" max="13572" width="15" style="107" customWidth="1"/>
    <col min="13573" max="13573" width="12.15234375" style="107" customWidth="1"/>
    <col min="13574" max="13574" width="23.53515625" style="107" customWidth="1"/>
    <col min="13575" max="13575" width="17.3046875" style="107" customWidth="1"/>
    <col min="13576" max="13576" width="11" style="107" customWidth="1"/>
    <col min="13577" max="13577" width="9.84375" style="107" customWidth="1"/>
    <col min="13578" max="13826" width="10.15234375" style="107"/>
    <col min="13827" max="13827" width="25.3046875" style="107" customWidth="1"/>
    <col min="13828" max="13828" width="15" style="107" customWidth="1"/>
    <col min="13829" max="13829" width="12.15234375" style="107" customWidth="1"/>
    <col min="13830" max="13830" width="23.53515625" style="107" customWidth="1"/>
    <col min="13831" max="13831" width="17.3046875" style="107" customWidth="1"/>
    <col min="13832" max="13832" width="11" style="107" customWidth="1"/>
    <col min="13833" max="13833" width="9.84375" style="107" customWidth="1"/>
    <col min="13834" max="14082" width="10.15234375" style="107"/>
    <col min="14083" max="14083" width="25.3046875" style="107" customWidth="1"/>
    <col min="14084" max="14084" width="15" style="107" customWidth="1"/>
    <col min="14085" max="14085" width="12.15234375" style="107" customWidth="1"/>
    <col min="14086" max="14086" width="23.53515625" style="107" customWidth="1"/>
    <col min="14087" max="14087" width="17.3046875" style="107" customWidth="1"/>
    <col min="14088" max="14088" width="11" style="107" customWidth="1"/>
    <col min="14089" max="14089" width="9.84375" style="107" customWidth="1"/>
    <col min="14090" max="14338" width="9.15234375" style="107"/>
    <col min="14339" max="14339" width="25.3046875" style="107" customWidth="1"/>
    <col min="14340" max="14340" width="15" style="107" customWidth="1"/>
    <col min="14341" max="14341" width="12.15234375" style="107" customWidth="1"/>
    <col min="14342" max="14342" width="23.53515625" style="107" customWidth="1"/>
    <col min="14343" max="14343" width="17.3046875" style="107" customWidth="1"/>
    <col min="14344" max="14344" width="11" style="107" customWidth="1"/>
    <col min="14345" max="14345" width="9.84375" style="107" customWidth="1"/>
    <col min="14346" max="14594" width="10.15234375" style="107"/>
    <col min="14595" max="14595" width="25.3046875" style="107" customWidth="1"/>
    <col min="14596" max="14596" width="15" style="107" customWidth="1"/>
    <col min="14597" max="14597" width="12.15234375" style="107" customWidth="1"/>
    <col min="14598" max="14598" width="23.53515625" style="107" customWidth="1"/>
    <col min="14599" max="14599" width="17.3046875" style="107" customWidth="1"/>
    <col min="14600" max="14600" width="11" style="107" customWidth="1"/>
    <col min="14601" max="14601" width="9.84375" style="107" customWidth="1"/>
    <col min="14602" max="14850" width="10.15234375" style="107"/>
    <col min="14851" max="14851" width="25.3046875" style="107" customWidth="1"/>
    <col min="14852" max="14852" width="15" style="107" customWidth="1"/>
    <col min="14853" max="14853" width="12.15234375" style="107" customWidth="1"/>
    <col min="14854" max="14854" width="23.53515625" style="107" customWidth="1"/>
    <col min="14855" max="14855" width="17.3046875" style="107" customWidth="1"/>
    <col min="14856" max="14856" width="11" style="107" customWidth="1"/>
    <col min="14857" max="14857" width="9.84375" style="107" customWidth="1"/>
    <col min="14858" max="15106" width="10.15234375" style="107"/>
    <col min="15107" max="15107" width="25.3046875" style="107" customWidth="1"/>
    <col min="15108" max="15108" width="15" style="107" customWidth="1"/>
    <col min="15109" max="15109" width="12.15234375" style="107" customWidth="1"/>
    <col min="15110" max="15110" width="23.53515625" style="107" customWidth="1"/>
    <col min="15111" max="15111" width="17.3046875" style="107" customWidth="1"/>
    <col min="15112" max="15112" width="11" style="107" customWidth="1"/>
    <col min="15113" max="15113" width="9.84375" style="107" customWidth="1"/>
    <col min="15114" max="15362" width="9.15234375" style="107"/>
    <col min="15363" max="15363" width="25.3046875" style="107" customWidth="1"/>
    <col min="15364" max="15364" width="15" style="107" customWidth="1"/>
    <col min="15365" max="15365" width="12.15234375" style="107" customWidth="1"/>
    <col min="15366" max="15366" width="23.53515625" style="107" customWidth="1"/>
    <col min="15367" max="15367" width="17.3046875" style="107" customWidth="1"/>
    <col min="15368" max="15368" width="11" style="107" customWidth="1"/>
    <col min="15369" max="15369" width="9.84375" style="107" customWidth="1"/>
    <col min="15370" max="15618" width="10.15234375" style="107"/>
    <col min="15619" max="15619" width="25.3046875" style="107" customWidth="1"/>
    <col min="15620" max="15620" width="15" style="107" customWidth="1"/>
    <col min="15621" max="15621" width="12.15234375" style="107" customWidth="1"/>
    <col min="15622" max="15622" width="23.53515625" style="107" customWidth="1"/>
    <col min="15623" max="15623" width="17.3046875" style="107" customWidth="1"/>
    <col min="15624" max="15624" width="11" style="107" customWidth="1"/>
    <col min="15625" max="15625" width="9.84375" style="107" customWidth="1"/>
    <col min="15626" max="15874" width="10.15234375" style="107"/>
    <col min="15875" max="15875" width="25.3046875" style="107" customWidth="1"/>
    <col min="15876" max="15876" width="15" style="107" customWidth="1"/>
    <col min="15877" max="15877" width="12.15234375" style="107" customWidth="1"/>
    <col min="15878" max="15878" width="23.53515625" style="107" customWidth="1"/>
    <col min="15879" max="15879" width="17.3046875" style="107" customWidth="1"/>
    <col min="15880" max="15880" width="11" style="107" customWidth="1"/>
    <col min="15881" max="15881" width="9.84375" style="107" customWidth="1"/>
    <col min="15882" max="16130" width="10.15234375" style="107"/>
    <col min="16131" max="16131" width="25.3046875" style="107" customWidth="1"/>
    <col min="16132" max="16132" width="15" style="107" customWidth="1"/>
    <col min="16133" max="16133" width="12.15234375" style="107" customWidth="1"/>
    <col min="16134" max="16134" width="23.53515625" style="107" customWidth="1"/>
    <col min="16135" max="16135" width="17.3046875" style="107" customWidth="1"/>
    <col min="16136" max="16136" width="11" style="107" customWidth="1"/>
    <col min="16137" max="16137" width="9.84375" style="107" customWidth="1"/>
    <col min="16138" max="16384" width="9.15234375" style="107"/>
  </cols>
  <sheetData>
    <row r="1" spans="2:16" ht="14.6" x14ac:dyDescent="0.4">
      <c r="F1" s="60"/>
      <c r="G1" s="60"/>
      <c r="H1" s="60"/>
      <c r="K1" s="60"/>
      <c r="L1" s="60"/>
      <c r="M1" s="60"/>
      <c r="N1" s="60"/>
      <c r="O1" s="60"/>
      <c r="P1" s="60"/>
    </row>
    <row r="2" spans="2:16" ht="16.3" thickBot="1" x14ac:dyDescent="0.45">
      <c r="B2" s="59" t="s">
        <v>127</v>
      </c>
      <c r="C2" s="59"/>
      <c r="D2" s="59"/>
      <c r="E2" s="59"/>
      <c r="F2" s="60"/>
      <c r="G2" s="60"/>
      <c r="H2" s="60"/>
      <c r="K2" s="60"/>
      <c r="L2" s="60"/>
      <c r="M2" s="60"/>
      <c r="N2" s="60"/>
      <c r="O2" s="60"/>
      <c r="P2" s="60"/>
    </row>
    <row r="3" spans="2:16" s="109" customFormat="1" ht="48" thickBot="1" x14ac:dyDescent="0.45">
      <c r="B3" s="179" t="s">
        <v>128</v>
      </c>
      <c r="C3" s="179"/>
      <c r="D3" s="179"/>
      <c r="E3" s="62" t="s">
        <v>129</v>
      </c>
      <c r="F3" s="62" t="s">
        <v>130</v>
      </c>
      <c r="G3" s="62" t="s">
        <v>131</v>
      </c>
      <c r="H3" s="62" t="s">
        <v>132</v>
      </c>
      <c r="J3" s="110"/>
      <c r="K3" s="60"/>
      <c r="L3" s="60"/>
      <c r="M3" s="60"/>
      <c r="N3" s="60"/>
      <c r="O3" s="60"/>
    </row>
    <row r="4" spans="2:16" ht="16.3" thickBot="1" x14ac:dyDescent="0.5">
      <c r="B4" s="180" t="s">
        <v>133</v>
      </c>
      <c r="C4" s="180"/>
      <c r="D4" s="180"/>
      <c r="E4" s="111"/>
      <c r="F4" s="133" t="str">
        <f>IFERROR(E4/$E$10, "")</f>
        <v/>
      </c>
      <c r="G4" s="177"/>
      <c r="H4" s="177"/>
      <c r="J4" s="60"/>
      <c r="K4" s="60"/>
      <c r="L4" s="60"/>
      <c r="M4" s="60"/>
      <c r="N4" s="60"/>
      <c r="O4" s="60"/>
    </row>
    <row r="5" spans="2:16" ht="16.3" thickBot="1" x14ac:dyDescent="0.5">
      <c r="B5" s="180" t="s">
        <v>134</v>
      </c>
      <c r="C5" s="180"/>
      <c r="D5" s="180"/>
      <c r="E5" s="111"/>
      <c r="F5" s="133" t="str">
        <f>IFERROR(E5/$E$10, "")</f>
        <v/>
      </c>
      <c r="G5" s="178"/>
      <c r="H5" s="178"/>
      <c r="J5" s="60"/>
      <c r="K5" s="60"/>
      <c r="L5" s="60"/>
      <c r="M5" s="60"/>
      <c r="N5" s="60"/>
      <c r="O5" s="60"/>
    </row>
    <row r="6" spans="2:16" ht="16.3" thickBot="1" x14ac:dyDescent="0.5">
      <c r="B6" s="181" t="s">
        <v>135</v>
      </c>
      <c r="C6" s="181"/>
      <c r="D6" s="181"/>
      <c r="E6" s="17">
        <f>SUM(E4,E5)</f>
        <v>0</v>
      </c>
      <c r="F6" s="133">
        <f>SUM(F4:F5)</f>
        <v>0</v>
      </c>
      <c r="G6" s="133">
        <f>SUM(G4:G5)</f>
        <v>0</v>
      </c>
      <c r="H6" s="133">
        <f t="shared" ref="H6" si="0">SUM(H4:H5)</f>
        <v>0</v>
      </c>
    </row>
    <row r="7" spans="2:16" ht="16.3" thickBot="1" x14ac:dyDescent="0.5">
      <c r="B7" s="180" t="s">
        <v>136</v>
      </c>
      <c r="C7" s="180"/>
      <c r="D7" s="180"/>
      <c r="E7" s="111"/>
      <c r="F7" s="133" t="str">
        <f>IFERROR(E7/$E$10, "")</f>
        <v/>
      </c>
      <c r="G7" s="112"/>
      <c r="H7" s="112"/>
    </row>
    <row r="8" spans="2:16" ht="16.3" thickBot="1" x14ac:dyDescent="0.5">
      <c r="B8" s="180" t="s">
        <v>137</v>
      </c>
      <c r="C8" s="180"/>
      <c r="D8" s="180"/>
      <c r="E8" s="111"/>
      <c r="F8" s="133" t="str">
        <f>IFERROR(E8/$E$10, "")</f>
        <v/>
      </c>
      <c r="G8" s="113"/>
      <c r="H8" s="112"/>
      <c r="I8" s="114"/>
      <c r="J8" s="114"/>
    </row>
    <row r="9" spans="2:16" ht="16.3" thickBot="1" x14ac:dyDescent="0.5">
      <c r="B9" s="181" t="s">
        <v>138</v>
      </c>
      <c r="C9" s="181"/>
      <c r="D9" s="181"/>
      <c r="E9" s="17">
        <f>SUM(E7:E8)</f>
        <v>0</v>
      </c>
      <c r="F9" s="133">
        <f>SUM(F7:F8)</f>
        <v>0</v>
      </c>
      <c r="G9" s="133">
        <f t="shared" ref="G9:H9" si="1">SUM(G7:G8)</f>
        <v>0</v>
      </c>
      <c r="H9" s="133">
        <f t="shared" si="1"/>
        <v>0</v>
      </c>
      <c r="I9" s="114"/>
      <c r="J9" s="114"/>
    </row>
    <row r="10" spans="2:16" ht="16.3" thickBot="1" x14ac:dyDescent="0.5">
      <c r="B10" s="182" t="s">
        <v>139</v>
      </c>
      <c r="C10" s="182"/>
      <c r="D10" s="182"/>
      <c r="E10" s="134">
        <f>E6+E9</f>
        <v>0</v>
      </c>
      <c r="F10" s="135">
        <f>SUM(F6,F9)</f>
        <v>0</v>
      </c>
      <c r="G10" s="135">
        <f>SUM(G6,G9)</f>
        <v>0</v>
      </c>
      <c r="H10" s="135">
        <f>SUM(H6,H9)</f>
        <v>0</v>
      </c>
      <c r="I10" s="114"/>
      <c r="J10" s="114"/>
    </row>
    <row r="11" spans="2:16" ht="16.3" thickBot="1" x14ac:dyDescent="0.5">
      <c r="B11" s="182" t="s">
        <v>140</v>
      </c>
      <c r="C11" s="182"/>
      <c r="D11" s="182"/>
      <c r="E11" s="136" cm="1">
        <f t="array" ref="E11">E10/(INDEX(LookupByEDC[Budget Limit],_xlfn.XMATCH(Introduction!$C$4,LookupByEDC[EDC Name])))</f>
        <v>0</v>
      </c>
      <c r="F11" s="137"/>
      <c r="G11" s="137"/>
      <c r="H11" s="137"/>
      <c r="I11" s="115"/>
      <c r="J11" s="114"/>
    </row>
    <row r="12" spans="2:16" ht="13.3" thickBot="1" x14ac:dyDescent="0.4">
      <c r="B12" s="186" t="s">
        <v>141</v>
      </c>
      <c r="C12" s="183"/>
      <c r="D12" s="187"/>
      <c r="E12" s="185" t="s">
        <v>142</v>
      </c>
      <c r="F12" s="183"/>
      <c r="G12" s="183" t="s">
        <v>143</v>
      </c>
      <c r="H12" s="184"/>
    </row>
    <row r="13" spans="2:16" ht="15.75" customHeight="1" thickBot="1" x14ac:dyDescent="0.4">
      <c r="B13" s="116"/>
      <c r="C13" s="117"/>
      <c r="E13" s="118"/>
      <c r="F13" s="119"/>
      <c r="G13" s="120"/>
      <c r="H13" s="121"/>
    </row>
    <row r="14" spans="2:16" ht="13.3" thickBot="1" x14ac:dyDescent="0.4">
      <c r="B14" s="116"/>
      <c r="C14" s="118"/>
      <c r="D14" s="118"/>
      <c r="E14" s="118"/>
      <c r="F14" s="118"/>
      <c r="G14" s="118"/>
      <c r="H14" s="121"/>
    </row>
    <row r="15" spans="2:16" ht="13.3" thickBot="1" x14ac:dyDescent="0.4">
      <c r="B15" s="116"/>
      <c r="C15" s="117" t="s">
        <v>144</v>
      </c>
      <c r="D15" s="118"/>
      <c r="E15" s="122" t="s">
        <v>144</v>
      </c>
      <c r="F15" s="123"/>
      <c r="G15" s="124"/>
      <c r="H15" s="121"/>
    </row>
    <row r="16" spans="2:16" ht="13.3" thickBot="1" x14ac:dyDescent="0.4">
      <c r="B16" s="116"/>
      <c r="C16" s="118"/>
      <c r="D16" s="118"/>
      <c r="E16" s="118"/>
      <c r="F16" s="118"/>
      <c r="G16" s="125"/>
      <c r="H16" s="121"/>
    </row>
    <row r="17" spans="2:8" ht="15" thickBot="1" x14ac:dyDescent="0.45">
      <c r="B17" s="116"/>
      <c r="C17" s="118"/>
      <c r="E17" s="118"/>
      <c r="F17" s="119"/>
      <c r="H17" s="126"/>
    </row>
    <row r="18" spans="2:8" ht="13.3" thickBot="1" x14ac:dyDescent="0.4">
      <c r="B18" s="116"/>
      <c r="C18" s="118"/>
      <c r="D18" s="118"/>
      <c r="E18" s="118"/>
      <c r="F18" s="118"/>
      <c r="G18" s="127"/>
      <c r="H18" s="121"/>
    </row>
    <row r="19" spans="2:8" ht="13.3" thickBot="1" x14ac:dyDescent="0.4">
      <c r="B19" s="116"/>
      <c r="C19" s="118"/>
      <c r="D19" s="118"/>
      <c r="E19" s="118"/>
      <c r="F19" s="118"/>
      <c r="G19" s="118"/>
      <c r="H19" s="121"/>
    </row>
    <row r="20" spans="2:8" ht="13.3" thickBot="1" x14ac:dyDescent="0.4">
      <c r="B20" s="116"/>
      <c r="C20" s="118"/>
      <c r="D20" s="118"/>
      <c r="E20" s="118"/>
      <c r="F20" s="118"/>
      <c r="G20" s="118"/>
      <c r="H20" s="121"/>
    </row>
    <row r="21" spans="2:8" ht="13.3" thickBot="1" x14ac:dyDescent="0.4">
      <c r="B21" s="116"/>
      <c r="C21" s="118"/>
      <c r="D21" s="118"/>
      <c r="E21" s="118"/>
      <c r="F21" s="118"/>
      <c r="G21" s="118"/>
      <c r="H21" s="121"/>
    </row>
    <row r="22" spans="2:8" ht="13.3" thickBot="1" x14ac:dyDescent="0.4">
      <c r="B22" s="116"/>
      <c r="C22" s="118"/>
      <c r="D22" s="118"/>
      <c r="E22" s="118"/>
      <c r="F22" s="118"/>
      <c r="G22" s="118"/>
      <c r="H22" s="121"/>
    </row>
    <row r="23" spans="2:8" ht="13.3" thickBot="1" x14ac:dyDescent="0.4">
      <c r="B23" s="128"/>
      <c r="C23" s="125"/>
      <c r="D23" s="125"/>
      <c r="E23" s="125"/>
      <c r="F23" s="125"/>
      <c r="G23" s="125"/>
      <c r="H23" s="129"/>
    </row>
    <row r="24" spans="2:8" ht="13.3" thickBot="1" x14ac:dyDescent="0.4">
      <c r="B24" s="130"/>
      <c r="C24" s="131"/>
      <c r="D24" s="131"/>
      <c r="E24" s="131"/>
      <c r="F24" s="131"/>
      <c r="G24" s="131"/>
      <c r="H24" s="132"/>
    </row>
    <row r="25" spans="2:8" ht="55.2" customHeight="1" x14ac:dyDescent="0.35">
      <c r="B25" s="167" t="s">
        <v>145</v>
      </c>
      <c r="C25" s="167"/>
      <c r="D25" s="167"/>
      <c r="E25" s="167"/>
      <c r="F25" s="167"/>
      <c r="G25" s="167"/>
      <c r="H25" s="176"/>
    </row>
  </sheetData>
  <sheetProtection algorithmName="SHA-512" hashValue="NklA/Uah83H33S1h4rQkTx8J2h1t3wH8xwkAYaQ6hkNiRUHDIZw9GMxy/G9XmaOPQsPAjUD6zJc0YgzjMriRlg==" saltValue="d3uiAfFA4Y/1qmmBJlq6xQ==" spinCount="100000" sheet="1" objects="1" scenarios="1"/>
  <customSheetViews>
    <customSheetView guid="{E40B4055-4557-4836-8946-1AFB7A4606E7}" showGridLines="0">
      <pageMargins left="0" right="0" top="0" bottom="0" header="0" footer="0"/>
      <pageSetup orientation="portrait" horizontalDpi="300" verticalDpi="300" r:id="rId1"/>
    </customSheetView>
  </customSheetViews>
  <mergeCells count="15">
    <mergeCell ref="B25:H25"/>
    <mergeCell ref="G4:G5"/>
    <mergeCell ref="H4:H5"/>
    <mergeCell ref="B3:D3"/>
    <mergeCell ref="B4:D4"/>
    <mergeCell ref="B5:D5"/>
    <mergeCell ref="B6:D6"/>
    <mergeCell ref="B11:D11"/>
    <mergeCell ref="B7:D7"/>
    <mergeCell ref="B8:D8"/>
    <mergeCell ref="B9:D9"/>
    <mergeCell ref="B10:D10"/>
    <mergeCell ref="G12:H12"/>
    <mergeCell ref="E12:F12"/>
    <mergeCell ref="B12:D12"/>
  </mergeCells>
  <conditionalFormatting sqref="F10:H10">
    <cfRule type="cellIs" dxfId="1" priority="1" operator="between">
      <formula>0.999</formula>
      <formula>1.01</formula>
    </cfRule>
  </conditionalFormatting>
  <pageMargins left="0.7" right="0.7" top="0.75" bottom="0.75" header="0.3" footer="0.3"/>
  <pageSetup orientation="portrait" horizontalDpi="300" verticalDpi="300" r:id="rId2"/>
  <ignoredErrors>
    <ignoredError sqref="F6" formula="1"/>
  </ignoredError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b051ef0-edd4-46a5-9f74-d6eaace64f71" xsi:nil="true"/>
    <lcf76f155ced4ddcb4097134ff3c332f xmlns="f735b6f4-3276-4351-82c8-0d73cd060bf4">
      <Terms xmlns="http://schemas.microsoft.com/office/infopath/2007/PartnerControls"/>
    </lcf76f155ced4ddcb4097134ff3c332f>
    <foranalystdownload xmlns="f735b6f4-3276-4351-82c8-0d73cd060bf4">true</foranalystdownload>
    <_dlc_DocId xmlns="1b051ef0-edd4-46a5-9f74-d6eaace64f71">J72333MUYW4V-902815424-33410</_dlc_DocId>
    <_dlc_DocIdUrl xmlns="1b051ef0-edd4-46a5-9f74-d6eaace64f71">
      <Url>https://nmrgroupinc.sharepoint.com/PA_PUC_PhIV_Internal/_layouts/15/DocIdRedir.aspx?ID=J72333MUYW4V-902815424-33410</Url>
      <Description>J72333MUYW4V-902815424-33410</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F26346B3BCBC614D82BCBD7EB1C88F16" ma:contentTypeVersion="21" ma:contentTypeDescription="Create a new document." ma:contentTypeScope="" ma:versionID="8ba4b90a7b3c660bc8a94c26795f54fb">
  <xsd:schema xmlns:xsd="http://www.w3.org/2001/XMLSchema" xmlns:xs="http://www.w3.org/2001/XMLSchema" xmlns:p="http://schemas.microsoft.com/office/2006/metadata/properties" xmlns:ns2="1b051ef0-edd4-46a5-9f74-d6eaace64f71" xmlns:ns3="f735b6f4-3276-4351-82c8-0d73cd060bf4" targetNamespace="http://schemas.microsoft.com/office/2006/metadata/properties" ma:root="true" ma:fieldsID="2874354fc101967c01fed116f3c7e01b" ns2:_="" ns3:_="">
    <xsd:import namespace="1b051ef0-edd4-46a5-9f74-d6eaace64f71"/>
    <xsd:import namespace="f735b6f4-3276-4351-82c8-0d73cd060bf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2:SharedWithUsers" minOccurs="0"/>
                <xsd:element ref="ns2:SharedWithDetails" minOccurs="0"/>
                <xsd:element ref="ns2:TaxCatchAll" minOccurs="0"/>
                <xsd:element ref="ns3:lcf76f155ced4ddcb4097134ff3c332f" minOccurs="0"/>
                <xsd:element ref="ns3:MediaServiceLocation" minOccurs="0"/>
                <xsd:element ref="ns3:MediaServiceObjectDetectorVersions" minOccurs="0"/>
                <xsd:element ref="ns3:foranalystdownload"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051ef0-edd4-46a5-9f74-d6eaace64f7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d280e23-32a7-4551-a5e3-05f0607f7292}" ma:internalName="TaxCatchAll" ma:showField="CatchAllData" ma:web="1b051ef0-edd4-46a5-9f74-d6eaace64f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735b6f4-3276-4351-82c8-0d73cd060bf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fe1438ef-f31e-47db-a6cd-d01751f8ccb9"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internalName="MediaServiceLocation" ma:readOnly="true">
      <xsd:simpleType>
        <xsd:restriction base="dms:Text"/>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foranalystdownload" ma:index="28" nillable="true" ma:displayName="analyst download" ma:default="1" ma:format="Dropdown" ma:internalName="foranalystdownloa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6D42F5-3EB3-4B70-A0F9-1AB997032A0D}">
  <ds:schemaRefs>
    <ds:schemaRef ds:uri="http://schemas.microsoft.com/office/2006/metadata/properties"/>
    <ds:schemaRef ds:uri="http://schemas.microsoft.com/office/infopath/2007/PartnerControls"/>
    <ds:schemaRef ds:uri="1b051ef0-edd4-46a5-9f74-d6eaace64f71"/>
    <ds:schemaRef ds:uri="f735b6f4-3276-4351-82c8-0d73cd060bf4"/>
  </ds:schemaRefs>
</ds:datastoreItem>
</file>

<file path=customXml/itemProps2.xml><?xml version="1.0" encoding="utf-8"?>
<ds:datastoreItem xmlns:ds="http://schemas.openxmlformats.org/officeDocument/2006/customXml" ds:itemID="{6241A9A4-4E87-46F0-89E4-0597AF58C134}">
  <ds:schemaRefs>
    <ds:schemaRef ds:uri="http://schemas.microsoft.com/sharepoint/v3/contenttype/forms"/>
  </ds:schemaRefs>
</ds:datastoreItem>
</file>

<file path=customXml/itemProps3.xml><?xml version="1.0" encoding="utf-8"?>
<ds:datastoreItem xmlns:ds="http://schemas.openxmlformats.org/officeDocument/2006/customXml" ds:itemID="{521CCE0B-BE0E-4043-8DAF-F8229F951E95}">
  <ds:schemaRefs>
    <ds:schemaRef ds:uri="http://schemas.microsoft.com/sharepoint/events"/>
  </ds:schemaRefs>
</ds:datastoreItem>
</file>

<file path=customXml/itemProps4.xml><?xml version="1.0" encoding="utf-8"?>
<ds:datastoreItem xmlns:ds="http://schemas.openxmlformats.org/officeDocument/2006/customXml" ds:itemID="{E8A4223C-6291-436F-AD5C-998B3AA557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051ef0-edd4-46a5-9f74-d6eaace64f71"/>
    <ds:schemaRef ds:uri="f735b6f4-3276-4351-82c8-0d73cd060b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Introduction</vt:lpstr>
      <vt:lpstr>Table 1</vt:lpstr>
      <vt:lpstr>Table 2</vt:lpstr>
      <vt:lpstr>Table 2a (FirstEnergy)</vt:lpstr>
      <vt:lpstr>Table 3</vt:lpstr>
      <vt:lpstr>Table 4</vt:lpstr>
      <vt:lpstr>Table 5</vt:lpstr>
      <vt:lpstr>Table 6</vt:lpstr>
      <vt:lpstr>Table 7</vt:lpstr>
      <vt:lpstr>Table 8</vt:lpstr>
      <vt:lpstr>Table 8 Addendum</vt:lpstr>
      <vt:lpstr>Table 9</vt:lpstr>
      <vt:lpstr>Table 10</vt:lpstr>
      <vt:lpstr>Table 11</vt:lpstr>
      <vt:lpstr>Table 12</vt:lpstr>
      <vt:lpstr>Table 13</vt:lpstr>
      <vt:lpstr>Table 14 (Gross)</vt:lpstr>
      <vt:lpstr>Table 14 (Net)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 PUC;DSA</dc:creator>
  <cp:keywords/>
  <dc:description/>
  <cp:lastModifiedBy>Jesse Smith</cp:lastModifiedBy>
  <cp:revision/>
  <dcterms:created xsi:type="dcterms:W3CDTF">2017-07-30T23:37:23Z</dcterms:created>
  <dcterms:modified xsi:type="dcterms:W3CDTF">2025-06-26T20:37:16Z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0x010100F26346B3BCBC614D82BCBD7EB1C88F16</vt:lpwstr>
  </property>
  <property fmtid="{D5CDD505-2E9C-101B-9397-08002B2CF9AE}" pid="3" name="_dlc_DocIdItemGuid">
    <vt:lpwstr>f21faed4-6b2b-4f61-a6c2-9009ae5ab343</vt:lpwstr>
  </property>
  <property fmtid="{D5CDD505-2E9C-101B-9397-08002B2CF9AE}" pid="4" name="MediaServiceImageTags">
    <vt:lpwstr/>
  </property>
  <property fmtid="{D5CDD505-2E9C-101B-9397-08002B2CF9AE}" pid="5" name="{A44787D4-0540-4523-9961-78E4036D8C6D}">
    <vt:lpwstr>{F09182A3-9770-4F15-A41F-3021D5598C2E}</vt:lpwstr>
  </property>
</Properties>
</file>